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Verejne\PROVOZNÍ ÚSEK\Opravy 2019\Kladno\II-101 Rudná-Drahelčice\"/>
    </mc:Choice>
  </mc:AlternateContent>
  <bookViews>
    <workbookView xWindow="0" yWindow="0" windowWidth="20730" windowHeight="11640" activeTab="1"/>
  </bookViews>
  <sheets>
    <sheet name="Rekapitulace" sheetId="1" r:id="rId1"/>
    <sheet name="rozpočet" sheetId="2" r:id="rId2"/>
  </sheets>
  <calcPr calcId="162913"/>
</workbook>
</file>

<file path=xl/calcChain.xml><?xml version="1.0" encoding="utf-8"?>
<calcChain xmlns="http://schemas.openxmlformats.org/spreadsheetml/2006/main">
  <c r="G10" i="2" l="1"/>
  <c r="G21" i="2"/>
  <c r="G14" i="2" l="1"/>
  <c r="G29" i="2" l="1"/>
  <c r="G28" i="2"/>
  <c r="G16" i="2" l="1"/>
  <c r="G27" i="2"/>
  <c r="G9" i="2"/>
  <c r="G31" i="2"/>
  <c r="G30" i="2"/>
  <c r="G20" i="2"/>
  <c r="G19" i="2"/>
  <c r="G15" i="2" l="1"/>
  <c r="G13" i="2"/>
  <c r="G12" i="2"/>
  <c r="G11" i="2"/>
  <c r="G26" i="2" l="1"/>
  <c r="G25" i="2"/>
  <c r="G24" i="2"/>
  <c r="G23" i="2"/>
  <c r="G22" i="2"/>
  <c r="G18" i="2"/>
  <c r="G17" i="2"/>
  <c r="I24" i="1"/>
  <c r="I22" i="1"/>
  <c r="G32" i="2" l="1"/>
  <c r="G33" i="2" s="1"/>
  <c r="G34" i="2" s="1"/>
  <c r="C14" i="1" l="1"/>
  <c r="C22" i="1" s="1"/>
  <c r="C25" i="1" s="1"/>
  <c r="F25" i="1" s="1"/>
  <c r="I25" i="1" s="1"/>
</calcChain>
</file>

<file path=xl/sharedStrings.xml><?xml version="1.0" encoding="utf-8"?>
<sst xmlns="http://schemas.openxmlformats.org/spreadsheetml/2006/main" count="162" uniqueCount="115">
  <si>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</si>
  <si>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</si>
  <si>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</si>
  <si>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</si>
  <si>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</si>
  <si>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</si>
  <si>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</si>
  <si>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oprava povrchu komunikace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</si>
  <si>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</si>
  <si>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</si>
  <si>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</si>
  <si>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</si>
  <si>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</si>
  <si>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</si>
  <si>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</si>
  <si>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</si>
  <si>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</si>
  <si>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</si>
  <si>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</si>
  <si>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</si>
  <si>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</si>
  <si>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</si>
  <si>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</si>
  <si>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</si>
  <si>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</si>
  <si>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</si>
  <si>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</si>
  <si>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</si>
  <si>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</si>
  <si>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</si>
  <si>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</si>
  <si>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</si>
  <si>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</si>
  <si>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</si>
  <si>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</si>
  <si>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</si>
  <si>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</si>
  <si>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03100</t>
  </si>
  <si>
    <t>ZAŘÍZENÍ STAVENIŠTĚ - ZŘÍZENÍ, PROVOZ, DEMONTÁŽ</t>
  </si>
  <si>
    <t>113728</t>
  </si>
  <si>
    <t>FRÉZOVÁNÍ ZPEVNĚNÝCH PLOCH ASFALTOVÝCH, ODVOZ DO 20KM</t>
  </si>
  <si>
    <t>m3</t>
  </si>
  <si>
    <t>Práce přesčas</t>
  </si>
  <si>
    <t>113765</t>
  </si>
  <si>
    <t>FRÉZOVÁNÍ DRÁŽKY PRŮŘEZU DO 600MM2 V ASFALTOVÉ VOZOVCE</t>
  </si>
  <si>
    <t>m</t>
  </si>
  <si>
    <t>Zařízení staveniště</t>
  </si>
  <si>
    <t>572214</t>
  </si>
  <si>
    <t>SPOJOVACÍ POSTŘIK Z MODIFIK EMULZE DO 0,5KG/M2</t>
  </si>
  <si>
    <t>m2</t>
  </si>
  <si>
    <t>Montáž</t>
  </si>
  <si>
    <t>574D46</t>
  </si>
  <si>
    <t>Bez pevné podl.</t>
  </si>
  <si>
    <t>Malý rozsah prací</t>
  </si>
  <si>
    <t>PSV</t>
  </si>
  <si>
    <t>Kulturní památka</t>
  </si>
  <si>
    <t>Ztížené podmínky</t>
  </si>
  <si>
    <t>89921</t>
  </si>
  <si>
    <t>kus</t>
  </si>
  <si>
    <t>Provozní vlivy</t>
  </si>
  <si>
    <t>89923</t>
  </si>
  <si>
    <t>VÝŠKOVÁ ÚPRAVA KRYCÍCH HRNCŮ</t>
  </si>
  <si>
    <t>"M"</t>
  </si>
  <si>
    <t>Ostatní-DIO</t>
  </si>
  <si>
    <t>NUS z rozpočtu</t>
  </si>
  <si>
    <t>931315</t>
  </si>
  <si>
    <t>TĚSNĚNÍ DILATAČ SPAR ASF ZÁLIVKOU PRŮŘ DO 600MM2</t>
  </si>
  <si>
    <t>Ostatní materiál</t>
  </si>
  <si>
    <t>Přesun hmot a sutí</t>
  </si>
  <si>
    <t>Součet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</si>
  <si>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</si>
  <si>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</si>
  <si>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</si>
  <si>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</si>
  <si>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</si>
  <si>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</si>
  <si>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</si>
  <si>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</si>
  <si>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</si>
  <si>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</si>
  <si>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Zpracoval</t>
  </si>
  <si>
    <t>Objednatel</t>
  </si>
  <si>
    <t>Zhotovitel</t>
  </si>
  <si>
    <t xml:space="preserve">Datum, razítko a podpis </t>
  </si>
  <si>
    <t>Datum, razítko a podpis</t>
  </si>
  <si>
    <t>00066001</t>
  </si>
  <si>
    <t>vedoucí PÚ: Bohumil Taraba</t>
  </si>
  <si>
    <t>vedoucí TSÚ: Karel Motal</t>
  </si>
  <si>
    <t xml:space="preserve">Název akce : II/101 Rudná - Drahelčice </t>
  </si>
  <si>
    <t>VÝŠKOVÁ ÚPRAVA POKLOPŮ A MŘÍŽÍ</t>
  </si>
  <si>
    <t>R položka</t>
  </si>
  <si>
    <t>OSTATNÍ POŽADAVKY - DIO, GEODETICKÉ ZAMĚŘENÍ, ZJIŠTENÍ A VYTYČENÍ INŽ. SÍTÍ</t>
  </si>
  <si>
    <t>bm</t>
  </si>
  <si>
    <t xml:space="preserve">VDZ V2 - 12,5 CM, BARVOU, ZÁKLADNÍ </t>
  </si>
  <si>
    <t>ČIŠTĚNÍ VOZOVEK SAMOSBĚREM</t>
  </si>
  <si>
    <t>SANACE KONSTRUKČNÍCH VRSTEV TL. 350 MM (dle technické specifikace)</t>
  </si>
  <si>
    <t>VDZ - VODÍCÍ PROŽKY  V2 -12,5 , PŘECHOD PRO CHODCE, PLAST, RETROREFLEXNÍ</t>
  </si>
  <si>
    <t>ŘEZÁNÍ ASFALT. KRYTU</t>
  </si>
  <si>
    <t xml:space="preserve">II/101 Rudná - Drahelčice </t>
  </si>
  <si>
    <t>silnice II/101 Rudná a Drahelčice</t>
  </si>
  <si>
    <t>ČELA PROPUSTU Z BETONU BEZ ROZLIŠENÍ (navýšení)</t>
  </si>
  <si>
    <t>ČIŠTĚNÍ KRAJNIC OD NÁNOSU TL. DO 100 MM S ODVOZEM NA SKLÁDKU</t>
  </si>
  <si>
    <t xml:space="preserve">ZPEVNĚNÍ KRAJNIC Z RECYKLÁTU DO TL. 100MM  </t>
  </si>
  <si>
    <t xml:space="preserve">staničení silnice 37,51-38,16 , délka opravy 650km </t>
  </si>
  <si>
    <t>SVODIDLO OCEL SILNIČ JEDNOSTR, ÚROVEŇ ZADRŽ H1 - DODÁVKA A MONTÁŽ</t>
  </si>
  <si>
    <t>574C06</t>
  </si>
  <si>
    <t>015130</t>
  </si>
  <si>
    <t>9113B1</t>
  </si>
  <si>
    <t>ALTOVÝ BETON PRO LOŽNÍ VRSTVY ACL 16+ (vyrovnávka)</t>
  </si>
  <si>
    <t>ASFALTOVÝ BETON PRO LOŽNÍ VRSTVY MODIFIK ACL 16+  TL. 50MM</t>
  </si>
  <si>
    <t>Poplatky za likvidaci odpadů - 170302 vybouraný asf beton bez dehtu  - kraj vozovky</t>
  </si>
  <si>
    <t>Zřízení silničního propustku z trub želbet DN 500 - komplet</t>
  </si>
  <si>
    <t>Čelo propustku šíkmé z betonu obložené kamenem pro propustek z trub SN10 - komplet</t>
  </si>
  <si>
    <t>574O31-R</t>
  </si>
  <si>
    <t>ALTOVÝ BETON VELMI TENKÝ MODIFIK SE SNÍŽENOU HLUČNOSTÍ BBTM 8 NH TL. DO 30MM PLUS ARAMIDOVÁ VLÁKNA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</si>
</sst>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;\-#,##0.00;\-#"/>
  </numFmts>
  <fonts count="24">
    <font>
      <sz val="8"/>
      <color rgb="FF000000"/>
      <name val="Open Sans"/>
    </font>
    <font>
      <sz val="24"/>
      <name val="Arial"/>
      <family val="2"/>
      <charset val="238"/>
    </font>
    <font>
      <b/>
      <sz val="13"/>
      <color rgb="FF000000"/>
      <name val="Arial"/>
      <family val="2"/>
      <charset val="238"/>
    </font>
    <font>
      <sz val="8"/>
      <name val="Open Sans"/>
    </font>
    <font>
      <sz val="14"/>
      <color rgb="FF000000"/>
      <name val="Arial"/>
      <family val="2"/>
      <charset val="238"/>
    </font>
    <font>
      <sz val="8"/>
      <name val="Open Sans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name val="Open Sans"/>
    </font>
    <font>
      <sz val="12"/>
      <color indexed="8"/>
      <name val="Book Antiqua"/>
      <family val="1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Alignment="1"/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3" fillId="0" borderId="9" xfId="0" applyFont="1" applyBorder="1" applyAlignment="1">
      <alignment wrapText="1"/>
    </xf>
    <xf numFmtId="165" fontId="14" fillId="0" borderId="0" xfId="0" applyNumberFormat="1" applyFont="1" applyAlignment="1"/>
    <xf numFmtId="0" fontId="15" fillId="0" borderId="9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49" fontId="17" fillId="2" borderId="23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9" fillId="0" borderId="0" xfId="0" applyFont="1" applyAlignment="1"/>
    <xf numFmtId="49" fontId="7" fillId="0" borderId="27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4" fontId="8" fillId="0" borderId="23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right" vertical="center"/>
    </xf>
    <xf numFmtId="49" fontId="8" fillId="0" borderId="29" xfId="0" applyNumberFormat="1" applyFont="1" applyBorder="1" applyAlignment="1">
      <alignment horizontal="right" vertical="center"/>
    </xf>
    <xf numFmtId="2" fontId="8" fillId="0" borderId="37" xfId="0" applyNumberFormat="1" applyFont="1" applyBorder="1" applyAlignment="1"/>
    <xf numFmtId="4" fontId="7" fillId="2" borderId="3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/>
    </xf>
    <xf numFmtId="49" fontId="8" fillId="0" borderId="45" xfId="0" applyNumberFormat="1" applyFont="1" applyBorder="1" applyAlignment="1">
      <alignment horizontal="left" vertical="center"/>
    </xf>
    <xf numFmtId="0" fontId="5" fillId="0" borderId="46" xfId="0" applyFont="1" applyBorder="1" applyAlignment="1">
      <alignment vertical="top"/>
    </xf>
    <xf numFmtId="0" fontId="0" fillId="0" borderId="0" xfId="0" applyFont="1" applyAlignment="1">
      <alignment vertical="top"/>
    </xf>
    <xf numFmtId="49" fontId="22" fillId="0" borderId="13" xfId="0" applyNumberFormat="1" applyFont="1" applyFill="1" applyBorder="1" applyAlignment="1" applyProtection="1">
      <alignment horizontal="left" vertical="center"/>
    </xf>
    <xf numFmtId="0" fontId="22" fillId="0" borderId="13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2" fillId="0" borderId="5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2" fillId="0" borderId="55" xfId="0" applyFont="1" applyBorder="1" applyAlignment="1" applyProtection="1">
      <alignment horizontal="center" vertical="center"/>
    </xf>
    <xf numFmtId="0" fontId="12" fillId="0" borderId="56" xfId="0" applyFont="1" applyBorder="1" applyAlignment="1" applyProtection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2" fontId="23" fillId="0" borderId="56" xfId="0" applyNumberFormat="1" applyFont="1" applyBorder="1" applyAlignment="1" applyProtection="1">
      <alignment horizontal="center" vertical="center"/>
    </xf>
    <xf numFmtId="4" fontId="23" fillId="0" borderId="56" xfId="0" applyNumberFormat="1" applyFont="1" applyFill="1" applyBorder="1" applyAlignment="1" applyProtection="1">
      <alignment horizontal="center" vertical="center"/>
    </xf>
    <xf numFmtId="4" fontId="23" fillId="0" borderId="57" xfId="0" applyNumberFormat="1" applyFont="1" applyBorder="1" applyAlignment="1" applyProtection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164" fontId="12" fillId="0" borderId="54" xfId="0" applyNumberFormat="1" applyFont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164" fontId="12" fillId="0" borderId="29" xfId="0" applyNumberFormat="1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56" xfId="0" applyFont="1" applyBorder="1" applyAlignment="1" applyProtection="1">
      <alignment horizontal="left" vertical="top"/>
    </xf>
    <xf numFmtId="0" fontId="12" fillId="0" borderId="27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164" fontId="11" fillId="0" borderId="20" xfId="0" applyNumberFormat="1" applyFont="1" applyBorder="1" applyAlignment="1">
      <alignment horizontal="center" vertical="top"/>
    </xf>
    <xf numFmtId="164" fontId="12" fillId="0" borderId="26" xfId="0" applyNumberFormat="1" applyFont="1" applyBorder="1" applyAlignment="1">
      <alignment horizontal="center" vertical="top"/>
    </xf>
    <xf numFmtId="164" fontId="11" fillId="0" borderId="30" xfId="0" applyNumberFormat="1" applyFont="1" applyBorder="1" applyAlignment="1">
      <alignment horizontal="center" vertical="top"/>
    </xf>
    <xf numFmtId="49" fontId="8" fillId="0" borderId="24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vertical="top"/>
    </xf>
    <xf numFmtId="49" fontId="18" fillId="0" borderId="24" xfId="0" applyNumberFormat="1" applyFont="1" applyBorder="1" applyAlignment="1">
      <alignment horizontal="left" vertical="center"/>
    </xf>
    <xf numFmtId="49" fontId="8" fillId="0" borderId="31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vertical="top"/>
    </xf>
    <xf numFmtId="49" fontId="7" fillId="2" borderId="24" xfId="0" applyNumberFormat="1" applyFont="1" applyFill="1" applyBorder="1" applyAlignment="1">
      <alignment horizontal="left" vertical="center"/>
    </xf>
    <xf numFmtId="0" fontId="5" fillId="0" borderId="38" xfId="0" applyFont="1" applyBorder="1" applyAlignment="1">
      <alignment vertical="top"/>
    </xf>
    <xf numFmtId="49" fontId="3" fillId="0" borderId="6" xfId="0" applyNumberFormat="1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5" fillId="0" borderId="6" xfId="0" applyFont="1" applyBorder="1" applyAlignment="1">
      <alignment vertical="top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21" fillId="0" borderId="5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49" fontId="3" fillId="0" borderId="9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top"/>
    </xf>
    <xf numFmtId="49" fontId="3" fillId="2" borderId="12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49" fontId="11" fillId="2" borderId="12" xfId="0" applyNumberFormat="1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14" fontId="3" fillId="2" borderId="17" xfId="0" applyNumberFormat="1" applyFont="1" applyFill="1" applyBorder="1" applyAlignment="1">
      <alignment horizontal="left"/>
    </xf>
    <xf numFmtId="0" fontId="5" fillId="0" borderId="21" xfId="0" applyFont="1" applyBorder="1" applyAlignment="1">
      <alignment vertical="top"/>
    </xf>
    <xf numFmtId="49" fontId="7" fillId="0" borderId="24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49" fontId="22" fillId="0" borderId="50" xfId="0" applyNumberFormat="1" applyFont="1" applyFill="1" applyBorder="1" applyAlignment="1" applyProtection="1">
      <alignment horizontal="left" vertical="center"/>
    </xf>
    <xf numFmtId="0" fontId="22" fillId="0" borderId="13" xfId="0" applyNumberFormat="1" applyFont="1" applyFill="1" applyBorder="1" applyAlignment="1" applyProtection="1">
      <alignment horizontal="left" vertical="center"/>
    </xf>
    <xf numFmtId="0" fontId="22" fillId="0" borderId="52" xfId="0" applyNumberFormat="1" applyFont="1" applyFill="1" applyBorder="1" applyAlignment="1" applyProtection="1">
      <alignment horizontal="left" vertical="center"/>
    </xf>
    <xf numFmtId="0" fontId="22" fillId="0" borderId="51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top"/>
    </xf>
    <xf numFmtId="49" fontId="6" fillId="2" borderId="3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20" fillId="0" borderId="47" xfId="0" applyNumberFormat="1" applyFont="1" applyBorder="1" applyAlignment="1">
      <alignment horizontal="left" vertical="center"/>
    </xf>
    <xf numFmtId="0" fontId="5" fillId="0" borderId="48" xfId="0" applyFont="1" applyBorder="1" applyAlignment="1">
      <alignment vertical="top"/>
    </xf>
    <xf numFmtId="0" fontId="5" fillId="0" borderId="49" xfId="0" applyFont="1" applyBorder="1" applyAlignment="1">
      <alignment vertical="top"/>
    </xf>
    <xf numFmtId="49" fontId="8" fillId="0" borderId="42" xfId="0" applyNumberFormat="1" applyFont="1" applyBorder="1" applyAlignment="1">
      <alignment horizontal="left" vertical="center"/>
    </xf>
    <xf numFmtId="0" fontId="5" fillId="0" borderId="43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49" fontId="20" fillId="0" borderId="42" xfId="0" applyNumberFormat="1" applyFont="1" applyBorder="1" applyAlignment="1">
      <alignment horizontal="left" vertical="center"/>
    </xf>
    <xf numFmtId="49" fontId="8" fillId="0" borderId="45" xfId="0" applyNumberFormat="1" applyFont="1" applyBorder="1" applyAlignment="1">
      <alignment horizontal="left" vertical="center"/>
    </xf>
    <xf numFmtId="0" fontId="5" fillId="0" borderId="46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vertical="top"/>
    </xf>
    <xf numFmtId="0" fontId="11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vertical="top"/>
    </xf>
    <xf numFmtId="0" fontId="11" fillId="0" borderId="40" xfId="0" applyFont="1" applyBorder="1" applyAlignment="1">
      <alignment horizontal="left" vertical="top"/>
    </xf>
    <xf numFmtId="0" fontId="5" fillId="0" borderId="41" xfId="0" applyFont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>
      <selection activeCell="G28" sqref="G28:I28"/>
    </sheetView>
  </sheetViews>
  <sheetFormatPr defaultColWidth="16.83203125" defaultRowHeight="15" customHeight="1"/>
  <cols>
    <col min="1" max="1" width="14" customWidth="1"/>
    <col min="2" max="2" width="18.33203125" customWidth="1"/>
    <col min="3" max="3" width="23.1640625" customWidth="1"/>
    <col min="4" max="4" width="14" customWidth="1"/>
    <col min="5" max="5" width="20.6640625" customWidth="1"/>
    <col min="6" max="6" width="23.6640625" customWidth="1"/>
    <col min="7" max="7" width="24.1640625" customWidth="1"/>
    <col min="8" max="8" width="18" customWidth="1"/>
    <col min="9" max="9" width="30.33203125" customWidth="1"/>
    <col min="10" max="10" width="43.1640625" customWidth="1"/>
    <col min="11" max="26" width="15.6640625" customWidth="1"/>
  </cols>
  <sheetData>
    <row r="1" spans="1:26" ht="10.5" customHeight="1">
      <c r="A1" s="80" t="s">
        <v>0</v>
      </c>
      <c r="B1" s="78"/>
      <c r="C1" s="78"/>
      <c r="D1" s="78"/>
      <c r="E1" s="78"/>
      <c r="F1" s="78"/>
      <c r="G1" s="78"/>
      <c r="H1" s="78"/>
      <c r="I1" s="78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03" t="s">
        <v>1</v>
      </c>
      <c r="B2" s="104"/>
      <c r="C2" s="105" t="s">
        <v>98</v>
      </c>
      <c r="D2" s="106"/>
      <c r="E2" s="82" t="s">
        <v>2</v>
      </c>
      <c r="F2" s="108" t="s">
        <v>3</v>
      </c>
      <c r="G2" s="104"/>
      <c r="H2" s="82" t="s">
        <v>4</v>
      </c>
      <c r="I2" s="83" t="s">
        <v>85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79"/>
      <c r="B3" s="78"/>
      <c r="C3" s="91"/>
      <c r="D3" s="92"/>
      <c r="E3" s="78"/>
      <c r="F3" s="78"/>
      <c r="G3" s="78"/>
      <c r="H3" s="78"/>
      <c r="I3" s="8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7" t="s">
        <v>5</v>
      </c>
      <c r="B4" s="78"/>
      <c r="C4" s="107" t="s">
        <v>7</v>
      </c>
      <c r="D4" s="78"/>
      <c r="E4" s="81" t="s">
        <v>8</v>
      </c>
      <c r="F4" s="81"/>
      <c r="G4" s="78"/>
      <c r="H4" s="81" t="s">
        <v>4</v>
      </c>
      <c r="I4" s="87" t="s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9"/>
      <c r="B5" s="78"/>
      <c r="C5" s="78"/>
      <c r="D5" s="78"/>
      <c r="E5" s="78"/>
      <c r="F5" s="78"/>
      <c r="G5" s="78"/>
      <c r="H5" s="78"/>
      <c r="I5" s="88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77" t="s">
        <v>14</v>
      </c>
      <c r="B6" s="78"/>
      <c r="C6" s="89" t="s">
        <v>99</v>
      </c>
      <c r="D6" s="90"/>
      <c r="E6" s="81" t="s">
        <v>19</v>
      </c>
      <c r="F6" s="93"/>
      <c r="G6" s="90"/>
      <c r="H6" s="81" t="s">
        <v>4</v>
      </c>
      <c r="I6" s="87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79"/>
      <c r="B7" s="78"/>
      <c r="C7" s="91"/>
      <c r="D7" s="92"/>
      <c r="E7" s="78"/>
      <c r="F7" s="91"/>
      <c r="G7" s="92"/>
      <c r="H7" s="78"/>
      <c r="I7" s="88"/>
      <c r="J7" s="1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77" t="s">
        <v>21</v>
      </c>
      <c r="B8" s="78"/>
      <c r="C8" s="81"/>
      <c r="D8" s="78"/>
      <c r="E8" s="81" t="s">
        <v>22</v>
      </c>
      <c r="F8" s="81"/>
      <c r="G8" s="78"/>
      <c r="H8" s="81" t="s">
        <v>23</v>
      </c>
      <c r="I8" s="12"/>
      <c r="J8" s="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79"/>
      <c r="B9" s="78"/>
      <c r="C9" s="78"/>
      <c r="D9" s="78"/>
      <c r="E9" s="78"/>
      <c r="F9" s="78"/>
      <c r="G9" s="78"/>
      <c r="H9" s="78"/>
      <c r="I9" s="14"/>
      <c r="J9" s="1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77" t="s">
        <v>24</v>
      </c>
      <c r="B10" s="78"/>
      <c r="C10" s="81" t="s">
        <v>9</v>
      </c>
      <c r="D10" s="78"/>
      <c r="E10" s="81" t="s">
        <v>25</v>
      </c>
      <c r="F10" s="81"/>
      <c r="G10" s="78"/>
      <c r="H10" s="81" t="s">
        <v>26</v>
      </c>
      <c r="I10" s="95">
        <v>42858</v>
      </c>
      <c r="J10" s="1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85"/>
      <c r="B11" s="86"/>
      <c r="C11" s="86"/>
      <c r="D11" s="86"/>
      <c r="E11" s="86"/>
      <c r="F11" s="86"/>
      <c r="G11" s="86"/>
      <c r="H11" s="86"/>
      <c r="I11" s="96"/>
      <c r="J11" s="1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94" t="s">
        <v>27</v>
      </c>
      <c r="B12" s="78"/>
      <c r="C12" s="78"/>
      <c r="D12" s="78"/>
      <c r="E12" s="78"/>
      <c r="F12" s="78"/>
      <c r="G12" s="78"/>
      <c r="H12" s="78"/>
      <c r="I12" s="78"/>
      <c r="J12" s="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6" t="s">
        <v>28</v>
      </c>
      <c r="B13" s="72" t="s">
        <v>29</v>
      </c>
      <c r="C13" s="71"/>
      <c r="D13" s="16" t="s">
        <v>31</v>
      </c>
      <c r="E13" s="72" t="s">
        <v>32</v>
      </c>
      <c r="F13" s="71"/>
      <c r="G13" s="16" t="s">
        <v>33</v>
      </c>
      <c r="H13" s="72" t="s">
        <v>34</v>
      </c>
      <c r="I13" s="71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9.25" customHeight="1">
      <c r="A14" s="19" t="s">
        <v>35</v>
      </c>
      <c r="B14" s="20" t="s">
        <v>36</v>
      </c>
      <c r="C14" s="21">
        <f>rozpočet!G32</f>
        <v>0</v>
      </c>
      <c r="D14" s="70" t="s">
        <v>42</v>
      </c>
      <c r="E14" s="71"/>
      <c r="F14" s="21">
        <v>0</v>
      </c>
      <c r="G14" s="70" t="s">
        <v>46</v>
      </c>
      <c r="H14" s="71"/>
      <c r="I14" s="21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9.25" customHeight="1">
      <c r="A15" s="22" t="s">
        <v>9</v>
      </c>
      <c r="B15" s="20" t="s">
        <v>50</v>
      </c>
      <c r="C15" s="21">
        <v>0</v>
      </c>
      <c r="D15" s="70" t="s">
        <v>52</v>
      </c>
      <c r="E15" s="71"/>
      <c r="F15" s="21">
        <v>0</v>
      </c>
      <c r="G15" s="70" t="s">
        <v>53</v>
      </c>
      <c r="H15" s="71"/>
      <c r="I15" s="21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8" customHeight="1">
      <c r="A16" s="19" t="s">
        <v>54</v>
      </c>
      <c r="B16" s="20" t="s">
        <v>36</v>
      </c>
      <c r="C16" s="21">
        <v>0</v>
      </c>
      <c r="D16" s="70" t="s">
        <v>55</v>
      </c>
      <c r="E16" s="71"/>
      <c r="F16" s="21">
        <v>0</v>
      </c>
      <c r="G16" s="70" t="s">
        <v>56</v>
      </c>
      <c r="H16" s="71"/>
      <c r="I16" s="21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6.5" customHeight="1">
      <c r="A17" s="22" t="s">
        <v>9</v>
      </c>
      <c r="B17" s="20" t="s">
        <v>50</v>
      </c>
      <c r="C17" s="21">
        <v>0</v>
      </c>
      <c r="D17" s="70" t="s">
        <v>9</v>
      </c>
      <c r="E17" s="71"/>
      <c r="F17" s="23" t="s">
        <v>9</v>
      </c>
      <c r="G17" s="70" t="s">
        <v>59</v>
      </c>
      <c r="H17" s="71"/>
      <c r="I17" s="21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6.5" customHeight="1">
      <c r="A18" s="19" t="s">
        <v>62</v>
      </c>
      <c r="B18" s="20" t="s">
        <v>36</v>
      </c>
      <c r="C18" s="21">
        <v>0</v>
      </c>
      <c r="D18" s="70" t="s">
        <v>9</v>
      </c>
      <c r="E18" s="71"/>
      <c r="F18" s="23" t="s">
        <v>9</v>
      </c>
      <c r="G18" s="70" t="s">
        <v>63</v>
      </c>
      <c r="H18" s="71"/>
      <c r="I18" s="21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6.5" customHeight="1">
      <c r="A19" s="22" t="s">
        <v>9</v>
      </c>
      <c r="B19" s="20" t="s">
        <v>50</v>
      </c>
      <c r="C19" s="21">
        <v>0</v>
      </c>
      <c r="D19" s="70" t="s">
        <v>9</v>
      </c>
      <c r="E19" s="71"/>
      <c r="F19" s="23" t="s">
        <v>9</v>
      </c>
      <c r="G19" s="70" t="s">
        <v>64</v>
      </c>
      <c r="H19" s="71"/>
      <c r="I19" s="21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3.5" customHeight="1">
      <c r="A20" s="97" t="s">
        <v>67</v>
      </c>
      <c r="B20" s="71"/>
      <c r="C20" s="21">
        <v>0</v>
      </c>
      <c r="D20" s="70" t="s">
        <v>9</v>
      </c>
      <c r="E20" s="71"/>
      <c r="F20" s="23" t="s">
        <v>9</v>
      </c>
      <c r="G20" s="70" t="s">
        <v>9</v>
      </c>
      <c r="H20" s="71"/>
      <c r="I20" s="23" t="s">
        <v>9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3.5" customHeight="1">
      <c r="A21" s="98" t="s">
        <v>68</v>
      </c>
      <c r="B21" s="74"/>
      <c r="C21" s="26">
        <v>0</v>
      </c>
      <c r="D21" s="73" t="s">
        <v>9</v>
      </c>
      <c r="E21" s="74"/>
      <c r="F21" s="27" t="s">
        <v>9</v>
      </c>
      <c r="G21" s="73" t="s">
        <v>9</v>
      </c>
      <c r="H21" s="74"/>
      <c r="I21" s="27" t="s">
        <v>9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20.25" customHeight="1">
      <c r="A22" s="97" t="s">
        <v>70</v>
      </c>
      <c r="B22" s="71"/>
      <c r="C22" s="21">
        <f>SUM(C14:C21)</f>
        <v>0</v>
      </c>
      <c r="D22" s="97" t="s">
        <v>72</v>
      </c>
      <c r="E22" s="71"/>
      <c r="F22" s="21">
        <v>0</v>
      </c>
      <c r="G22" s="97" t="s">
        <v>73</v>
      </c>
      <c r="H22" s="71"/>
      <c r="I22" s="28">
        <f>SUM(I14:I19)</f>
        <v>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" customHeight="1">
      <c r="A24" s="75" t="s">
        <v>74</v>
      </c>
      <c r="B24" s="76"/>
      <c r="C24" s="29">
        <v>0</v>
      </c>
      <c r="D24" s="75" t="s">
        <v>76</v>
      </c>
      <c r="E24" s="76"/>
      <c r="F24" s="29">
        <v>0</v>
      </c>
      <c r="G24" s="75" t="s">
        <v>77</v>
      </c>
      <c r="H24" s="76"/>
      <c r="I24" s="29">
        <f>C24</f>
        <v>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3.5" customHeight="1">
      <c r="A25" s="75" t="s">
        <v>78</v>
      </c>
      <c r="B25" s="76"/>
      <c r="C25" s="29">
        <f>C22+I22</f>
        <v>0</v>
      </c>
      <c r="D25" s="75" t="s">
        <v>71</v>
      </c>
      <c r="E25" s="76"/>
      <c r="F25" s="29">
        <f>(C25*0.21)</f>
        <v>0</v>
      </c>
      <c r="G25" s="75" t="s">
        <v>79</v>
      </c>
      <c r="H25" s="76"/>
      <c r="I25" s="29">
        <f>SUM(C25:F25)</f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3.5" customHeight="1">
      <c r="A26" s="112" t="s">
        <v>80</v>
      </c>
      <c r="B26" s="113"/>
      <c r="C26" s="114"/>
      <c r="D26" s="115" t="s">
        <v>81</v>
      </c>
      <c r="E26" s="113"/>
      <c r="F26" s="114"/>
      <c r="G26" s="112" t="s">
        <v>82</v>
      </c>
      <c r="H26" s="113"/>
      <c r="I26" s="114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3.5" customHeight="1">
      <c r="A27" s="116"/>
      <c r="B27" s="78"/>
      <c r="C27" s="117"/>
      <c r="D27" s="99" t="s">
        <v>86</v>
      </c>
      <c r="E27" s="100"/>
      <c r="F27" s="102"/>
      <c r="G27" s="99" t="s">
        <v>9</v>
      </c>
      <c r="H27" s="100"/>
      <c r="I27" s="101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" customHeight="1">
      <c r="A28" s="116"/>
      <c r="B28" s="78"/>
      <c r="C28" s="117"/>
      <c r="D28" s="99" t="s">
        <v>87</v>
      </c>
      <c r="E28" s="100"/>
      <c r="F28" s="102"/>
      <c r="G28" s="99" t="s">
        <v>9</v>
      </c>
      <c r="H28" s="100"/>
      <c r="I28" s="101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s="30" customFormat="1" ht="12" customHeight="1">
      <c r="A29" s="31"/>
      <c r="C29" s="32"/>
      <c r="D29" s="34"/>
      <c r="E29" s="35"/>
      <c r="F29" s="35"/>
      <c r="G29" s="31"/>
      <c r="I29" s="32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2.75" customHeight="1">
      <c r="A30" s="109" t="s">
        <v>83</v>
      </c>
      <c r="B30" s="110"/>
      <c r="C30" s="111"/>
      <c r="D30" s="109" t="s">
        <v>84</v>
      </c>
      <c r="E30" s="110"/>
      <c r="F30" s="111"/>
      <c r="G30" s="109" t="s">
        <v>84</v>
      </c>
      <c r="H30" s="110"/>
      <c r="I30" s="11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8"/>
      <c r="B36" s="18"/>
      <c r="C36" s="18"/>
      <c r="D36" s="18"/>
      <c r="E36" s="18"/>
      <c r="F36" s="18"/>
      <c r="G36" s="18"/>
      <c r="H36" s="18"/>
      <c r="I36" s="1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8"/>
      <c r="B37" s="18"/>
      <c r="C37" s="18"/>
      <c r="D37" s="18"/>
      <c r="E37" s="18"/>
      <c r="F37" s="18"/>
      <c r="G37" s="18"/>
      <c r="H37" s="18"/>
      <c r="I37" s="1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8"/>
      <c r="B38" s="18"/>
      <c r="C38" s="18"/>
      <c r="D38" s="18"/>
      <c r="E38" s="18"/>
      <c r="F38" s="18"/>
      <c r="G38" s="18"/>
      <c r="H38" s="18"/>
      <c r="I38" s="1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8"/>
      <c r="B39" s="18"/>
      <c r="C39" s="18"/>
      <c r="D39" s="18"/>
      <c r="E39" s="18"/>
      <c r="F39" s="18"/>
      <c r="G39" s="18"/>
      <c r="H39" s="18"/>
      <c r="I39" s="1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8"/>
      <c r="B40" s="18"/>
      <c r="C40" s="18"/>
      <c r="D40" s="18"/>
      <c r="E40" s="18"/>
      <c r="F40" s="18"/>
      <c r="G40" s="18"/>
      <c r="H40" s="18"/>
      <c r="I40" s="1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8"/>
      <c r="B41" s="18"/>
      <c r="C41" s="18"/>
      <c r="D41" s="18"/>
      <c r="E41" s="18"/>
      <c r="F41" s="18"/>
      <c r="G41" s="18"/>
      <c r="H41" s="18"/>
      <c r="I41" s="1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8"/>
      <c r="B42" s="18"/>
      <c r="C42" s="18"/>
      <c r="D42" s="18"/>
      <c r="E42" s="18"/>
      <c r="F42" s="18"/>
      <c r="G42" s="18"/>
      <c r="H42" s="18"/>
      <c r="I42" s="1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8"/>
      <c r="B43" s="18"/>
      <c r="C43" s="18"/>
      <c r="D43" s="18"/>
      <c r="E43" s="18"/>
      <c r="F43" s="18"/>
      <c r="G43" s="18"/>
      <c r="H43" s="18"/>
      <c r="I43" s="1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8"/>
      <c r="B44" s="18"/>
      <c r="C44" s="18"/>
      <c r="D44" s="18"/>
      <c r="E44" s="18"/>
      <c r="F44" s="18"/>
      <c r="G44" s="18"/>
      <c r="H44" s="18"/>
      <c r="I44" s="1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8"/>
      <c r="B45" s="18"/>
      <c r="C45" s="18"/>
      <c r="D45" s="18"/>
      <c r="E45" s="18"/>
      <c r="F45" s="18"/>
      <c r="G45" s="18"/>
      <c r="H45" s="18"/>
      <c r="I45" s="1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8"/>
      <c r="B47" s="18"/>
      <c r="C47" s="18"/>
      <c r="D47" s="18"/>
      <c r="E47" s="18"/>
      <c r="F47" s="18"/>
      <c r="G47" s="18"/>
      <c r="H47" s="18"/>
      <c r="I47" s="1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8"/>
      <c r="B49" s="18"/>
      <c r="C49" s="18"/>
      <c r="D49" s="18"/>
      <c r="E49" s="18"/>
      <c r="F49" s="18"/>
      <c r="G49" s="18"/>
      <c r="H49" s="18"/>
      <c r="I49" s="1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8"/>
      <c r="B50" s="18"/>
      <c r="C50" s="18"/>
      <c r="D50" s="18"/>
      <c r="E50" s="18"/>
      <c r="F50" s="18"/>
      <c r="G50" s="18"/>
      <c r="H50" s="18"/>
      <c r="I50" s="1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8"/>
      <c r="B51" s="18"/>
      <c r="C51" s="18"/>
      <c r="D51" s="18"/>
      <c r="E51" s="18"/>
      <c r="F51" s="18"/>
      <c r="G51" s="18"/>
      <c r="H51" s="18"/>
      <c r="I51" s="1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8"/>
      <c r="B52" s="18"/>
      <c r="C52" s="18"/>
      <c r="D52" s="18"/>
      <c r="E52" s="18"/>
      <c r="F52" s="18"/>
      <c r="G52" s="18"/>
      <c r="H52" s="18"/>
      <c r="I52" s="1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8"/>
      <c r="B53" s="18"/>
      <c r="C53" s="18"/>
      <c r="D53" s="18"/>
      <c r="E53" s="18"/>
      <c r="F53" s="18"/>
      <c r="G53" s="18"/>
      <c r="H53" s="18"/>
      <c r="I53" s="1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8"/>
      <c r="B55" s="18"/>
      <c r="C55" s="18"/>
      <c r="D55" s="18"/>
      <c r="E55" s="18"/>
      <c r="F55" s="18"/>
      <c r="G55" s="18"/>
      <c r="H55" s="18"/>
      <c r="I55" s="1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8"/>
      <c r="B56" s="18"/>
      <c r="C56" s="18"/>
      <c r="D56" s="18"/>
      <c r="E56" s="18"/>
      <c r="F56" s="18"/>
      <c r="G56" s="18"/>
      <c r="H56" s="18"/>
      <c r="I56" s="1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8"/>
      <c r="B57" s="18"/>
      <c r="C57" s="18"/>
      <c r="D57" s="18"/>
      <c r="E57" s="18"/>
      <c r="F57" s="18"/>
      <c r="G57" s="18"/>
      <c r="H57" s="18"/>
      <c r="I57" s="1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8"/>
      <c r="B58" s="18"/>
      <c r="C58" s="18"/>
      <c r="D58" s="18"/>
      <c r="E58" s="18"/>
      <c r="F58" s="18"/>
      <c r="G58" s="18"/>
      <c r="H58" s="18"/>
      <c r="I58" s="1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8"/>
      <c r="B59" s="18"/>
      <c r="C59" s="18"/>
      <c r="D59" s="18"/>
      <c r="E59" s="18"/>
      <c r="F59" s="18"/>
      <c r="G59" s="18"/>
      <c r="H59" s="18"/>
      <c r="I59" s="1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8"/>
      <c r="B60" s="18"/>
      <c r="C60" s="18"/>
      <c r="D60" s="18"/>
      <c r="E60" s="18"/>
      <c r="F60" s="18"/>
      <c r="G60" s="18"/>
      <c r="H60" s="18"/>
      <c r="I60" s="1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8"/>
      <c r="B61" s="18"/>
      <c r="C61" s="18"/>
      <c r="D61" s="18"/>
      <c r="E61" s="18"/>
      <c r="F61" s="18"/>
      <c r="G61" s="18"/>
      <c r="H61" s="18"/>
      <c r="I61" s="1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8"/>
      <c r="B62" s="18"/>
      <c r="C62" s="18"/>
      <c r="D62" s="18"/>
      <c r="E62" s="18"/>
      <c r="F62" s="18"/>
      <c r="G62" s="18"/>
      <c r="H62" s="18"/>
      <c r="I62" s="1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8"/>
      <c r="B63" s="18"/>
      <c r="C63" s="18"/>
      <c r="D63" s="18"/>
      <c r="E63" s="18"/>
      <c r="F63" s="18"/>
      <c r="G63" s="18"/>
      <c r="H63" s="18"/>
      <c r="I63" s="1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8"/>
      <c r="B64" s="18"/>
      <c r="C64" s="18"/>
      <c r="D64" s="18"/>
      <c r="E64" s="18"/>
      <c r="F64" s="18"/>
      <c r="G64" s="18"/>
      <c r="H64" s="18"/>
      <c r="I64" s="1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8"/>
      <c r="B65" s="18"/>
      <c r="C65" s="18"/>
      <c r="D65" s="18"/>
      <c r="E65" s="18"/>
      <c r="F65" s="18"/>
      <c r="G65" s="18"/>
      <c r="H65" s="18"/>
      <c r="I65" s="1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8"/>
      <c r="B66" s="18"/>
      <c r="C66" s="18"/>
      <c r="D66" s="18"/>
      <c r="E66" s="18"/>
      <c r="F66" s="18"/>
      <c r="G66" s="18"/>
      <c r="H66" s="18"/>
      <c r="I66" s="1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8"/>
      <c r="B67" s="18"/>
      <c r="C67" s="18"/>
      <c r="D67" s="18"/>
      <c r="E67" s="18"/>
      <c r="F67" s="18"/>
      <c r="G67" s="18"/>
      <c r="H67" s="18"/>
      <c r="I67" s="1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8"/>
      <c r="B68" s="18"/>
      <c r="C68" s="18"/>
      <c r="D68" s="18"/>
      <c r="E68" s="18"/>
      <c r="F68" s="18"/>
      <c r="G68" s="18"/>
      <c r="H68" s="18"/>
      <c r="I68" s="1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8"/>
      <c r="B69" s="18"/>
      <c r="C69" s="18"/>
      <c r="D69" s="18"/>
      <c r="E69" s="18"/>
      <c r="F69" s="18"/>
      <c r="G69" s="18"/>
      <c r="H69" s="18"/>
      <c r="I69" s="1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8"/>
      <c r="B70" s="18"/>
      <c r="C70" s="18"/>
      <c r="D70" s="18"/>
      <c r="E70" s="18"/>
      <c r="F70" s="18"/>
      <c r="G70" s="18"/>
      <c r="H70" s="18"/>
      <c r="I70" s="1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8"/>
      <c r="B71" s="18"/>
      <c r="C71" s="18"/>
      <c r="D71" s="18"/>
      <c r="E71" s="18"/>
      <c r="F71" s="18"/>
      <c r="G71" s="18"/>
      <c r="H71" s="18"/>
      <c r="I71" s="1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  <mergeCell ref="A2:B3"/>
    <mergeCell ref="C2:D3"/>
    <mergeCell ref="C4:D5"/>
    <mergeCell ref="E2:E3"/>
    <mergeCell ref="F2:G3"/>
    <mergeCell ref="E4:E5"/>
    <mergeCell ref="G22:H22"/>
    <mergeCell ref="G24:H24"/>
    <mergeCell ref="G25:H25"/>
    <mergeCell ref="G27:I27"/>
    <mergeCell ref="D24:E24"/>
    <mergeCell ref="D25:E25"/>
    <mergeCell ref="D27:F27"/>
    <mergeCell ref="A24:B24"/>
    <mergeCell ref="A20:B20"/>
    <mergeCell ref="A21:B21"/>
    <mergeCell ref="A22:B22"/>
    <mergeCell ref="D22:E22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D18:E18"/>
    <mergeCell ref="D19:E19"/>
    <mergeCell ref="D20:E20"/>
    <mergeCell ref="D21:E21"/>
    <mergeCell ref="G18:H18"/>
    <mergeCell ref="G19:H19"/>
    <mergeCell ref="G20:H20"/>
    <mergeCell ref="G21:H21"/>
    <mergeCell ref="G14:H14"/>
    <mergeCell ref="H13:I13"/>
    <mergeCell ref="G15:H15"/>
    <mergeCell ref="G16:H16"/>
    <mergeCell ref="G17:H17"/>
  </mergeCells>
  <pageMargins left="0.70866141732283472" right="0.70866141732283472" top="0.78740157480314965" bottom="0.7874015748031496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9"/>
  <sheetViews>
    <sheetView tabSelected="1" workbookViewId="0">
      <selection activeCell="I25" sqref="I25"/>
    </sheetView>
  </sheetViews>
  <sheetFormatPr defaultColWidth="16.83203125" defaultRowHeight="15" customHeight="1"/>
  <cols>
    <col min="1" max="1" width="14.33203125" customWidth="1"/>
    <col min="2" max="2" width="22" customWidth="1"/>
    <col min="3" max="3" width="97.6640625" customWidth="1"/>
    <col min="4" max="5" width="18.5" customWidth="1"/>
    <col min="6" max="6" width="24.83203125" customWidth="1"/>
    <col min="7" max="7" width="27.6640625" customWidth="1"/>
    <col min="8" max="26" width="10.1640625" customWidth="1"/>
  </cols>
  <sheetData>
    <row r="1" spans="1:26" ht="15.75">
      <c r="A1" s="118" t="s">
        <v>6</v>
      </c>
      <c r="B1" s="78"/>
      <c r="C1" s="78"/>
      <c r="D1" s="78"/>
      <c r="E1" s="78"/>
      <c r="F1" s="78"/>
      <c r="G1" s="7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119" t="s">
        <v>88</v>
      </c>
      <c r="B3" s="78"/>
      <c r="C3" s="78"/>
      <c r="D3" s="78"/>
      <c r="E3" s="78"/>
      <c r="F3" s="78"/>
      <c r="G3" s="7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4" t="s">
        <v>103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4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 customHeight="1">
      <c r="A8" s="5" t="s">
        <v>11</v>
      </c>
      <c r="B8" s="6" t="s">
        <v>12</v>
      </c>
      <c r="C8" s="8" t="s">
        <v>13</v>
      </c>
      <c r="D8" s="6" t="s">
        <v>15</v>
      </c>
      <c r="E8" s="6" t="s">
        <v>16</v>
      </c>
      <c r="F8" s="6" t="s">
        <v>17</v>
      </c>
      <c r="G8" s="9" t="s">
        <v>18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36" customFormat="1" ht="27" customHeight="1">
      <c r="A9" s="10">
        <v>1</v>
      </c>
      <c r="B9" s="45" t="s">
        <v>90</v>
      </c>
      <c r="C9" s="62" t="s">
        <v>91</v>
      </c>
      <c r="D9" s="46" t="s">
        <v>30</v>
      </c>
      <c r="E9" s="47">
        <v>1</v>
      </c>
      <c r="F9" s="48">
        <v>0</v>
      </c>
      <c r="G9" s="49">
        <f t="shared" ref="G9:G31" si="0">E9*F9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42" customFormat="1" ht="38.25" customHeight="1">
      <c r="A10" s="10">
        <v>2</v>
      </c>
      <c r="B10" s="45" t="s">
        <v>106</v>
      </c>
      <c r="C10" s="62" t="s">
        <v>110</v>
      </c>
      <c r="D10" s="46" t="s">
        <v>20</v>
      </c>
      <c r="E10" s="47">
        <v>90</v>
      </c>
      <c r="F10" s="48">
        <v>0</v>
      </c>
      <c r="G10" s="49">
        <f t="shared" si="0"/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36" customFormat="1" ht="17.25" customHeight="1">
      <c r="A11" s="15">
        <v>3</v>
      </c>
      <c r="B11" s="17" t="s">
        <v>37</v>
      </c>
      <c r="C11" s="63" t="s">
        <v>38</v>
      </c>
      <c r="D11" s="17" t="s">
        <v>30</v>
      </c>
      <c r="E11" s="50">
        <v>1</v>
      </c>
      <c r="F11" s="51">
        <v>0</v>
      </c>
      <c r="G11" s="52">
        <f t="shared" si="0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33" customFormat="1" ht="42" customHeight="1">
      <c r="A12" s="15">
        <v>4</v>
      </c>
      <c r="B12" s="17" t="s">
        <v>90</v>
      </c>
      <c r="C12" s="63" t="s">
        <v>112</v>
      </c>
      <c r="D12" s="17" t="s">
        <v>58</v>
      </c>
      <c r="E12" s="50">
        <v>2</v>
      </c>
      <c r="F12" s="51">
        <v>0</v>
      </c>
      <c r="G12" s="52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33" customFormat="1">
      <c r="A13" s="15">
        <v>5</v>
      </c>
      <c r="B13" s="17" t="s">
        <v>90</v>
      </c>
      <c r="C13" s="63" t="s">
        <v>111</v>
      </c>
      <c r="D13" s="17" t="s">
        <v>45</v>
      </c>
      <c r="E13" s="50">
        <v>7</v>
      </c>
      <c r="F13" s="51">
        <v>0</v>
      </c>
      <c r="G13" s="52">
        <f t="shared" si="0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41" customFormat="1" ht="18" customHeight="1">
      <c r="A14" s="15">
        <v>6</v>
      </c>
      <c r="B14" s="17">
        <v>91811</v>
      </c>
      <c r="C14" s="63" t="s">
        <v>100</v>
      </c>
      <c r="D14" s="17" t="s">
        <v>41</v>
      </c>
      <c r="E14" s="50">
        <v>3</v>
      </c>
      <c r="F14" s="51">
        <v>0</v>
      </c>
      <c r="G14" s="52">
        <f t="shared" si="0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36" customFormat="1" ht="19.5" customHeight="1">
      <c r="A15" s="15">
        <v>7</v>
      </c>
      <c r="B15" s="17" t="s">
        <v>107</v>
      </c>
      <c r="C15" s="63" t="s">
        <v>104</v>
      </c>
      <c r="D15" s="17" t="s">
        <v>45</v>
      </c>
      <c r="E15" s="50">
        <v>48</v>
      </c>
      <c r="F15" s="51">
        <v>0</v>
      </c>
      <c r="G15" s="52">
        <f t="shared" si="0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37" customFormat="1">
      <c r="A16" s="15">
        <v>8</v>
      </c>
      <c r="B16" s="17">
        <v>919111</v>
      </c>
      <c r="C16" s="63" t="s">
        <v>97</v>
      </c>
      <c r="D16" s="17" t="s">
        <v>92</v>
      </c>
      <c r="E16" s="50">
        <v>91</v>
      </c>
      <c r="F16" s="51">
        <v>0</v>
      </c>
      <c r="G16" s="52">
        <f t="shared" ref="G16" si="1">F16*E16</f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>
      <c r="A17" s="15">
        <v>9</v>
      </c>
      <c r="B17" s="17" t="s">
        <v>39</v>
      </c>
      <c r="C17" s="63" t="s">
        <v>40</v>
      </c>
      <c r="D17" s="17" t="s">
        <v>41</v>
      </c>
      <c r="E17" s="50">
        <v>337.6</v>
      </c>
      <c r="F17" s="51">
        <v>0</v>
      </c>
      <c r="G17" s="52">
        <f t="shared" si="0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2.5" customHeight="1">
      <c r="A18" s="15">
        <v>10</v>
      </c>
      <c r="B18" s="17" t="s">
        <v>43</v>
      </c>
      <c r="C18" s="63" t="s">
        <v>44</v>
      </c>
      <c r="D18" s="17" t="s">
        <v>45</v>
      </c>
      <c r="E18" s="50">
        <v>752</v>
      </c>
      <c r="F18" s="51">
        <v>0</v>
      </c>
      <c r="G18" s="52">
        <f t="shared" si="0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37" customFormat="1" ht="21.75" customHeight="1">
      <c r="A19" s="15">
        <v>11</v>
      </c>
      <c r="B19" s="17">
        <v>93818</v>
      </c>
      <c r="C19" s="63" t="s">
        <v>94</v>
      </c>
      <c r="D19" s="17" t="s">
        <v>49</v>
      </c>
      <c r="E19" s="50">
        <v>4220</v>
      </c>
      <c r="F19" s="51">
        <v>0</v>
      </c>
      <c r="G19" s="52">
        <f t="shared" si="0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37" customFormat="1" ht="24.75" customHeight="1">
      <c r="A20" s="15">
        <v>12</v>
      </c>
      <c r="B20" s="17" t="s">
        <v>90</v>
      </c>
      <c r="C20" s="63" t="s">
        <v>95</v>
      </c>
      <c r="D20" s="17" t="s">
        <v>49</v>
      </c>
      <c r="E20" s="50">
        <v>100</v>
      </c>
      <c r="F20" s="51">
        <v>0</v>
      </c>
      <c r="G20" s="52">
        <f t="shared" si="0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42" customFormat="1" ht="21" customHeight="1">
      <c r="A21" s="15">
        <v>13</v>
      </c>
      <c r="B21" s="43" t="s">
        <v>105</v>
      </c>
      <c r="C21" s="64" t="s">
        <v>108</v>
      </c>
      <c r="D21" s="44" t="s">
        <v>41</v>
      </c>
      <c r="E21" s="53">
        <v>150</v>
      </c>
      <c r="F21" s="54">
        <v>0</v>
      </c>
      <c r="G21" s="55">
        <f t="shared" ref="G21" si="2">F21*E21</f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15">
        <v>14</v>
      </c>
      <c r="B22" s="17" t="s">
        <v>47</v>
      </c>
      <c r="C22" s="63" t="s">
        <v>48</v>
      </c>
      <c r="D22" s="17" t="s">
        <v>49</v>
      </c>
      <c r="E22" s="50">
        <v>12660</v>
      </c>
      <c r="F22" s="51">
        <v>0</v>
      </c>
      <c r="G22" s="52">
        <f t="shared" si="0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8.75" customHeight="1">
      <c r="A23" s="15">
        <v>15</v>
      </c>
      <c r="B23" s="17" t="s">
        <v>51</v>
      </c>
      <c r="C23" s="63" t="s">
        <v>109</v>
      </c>
      <c r="D23" s="17" t="s">
        <v>49</v>
      </c>
      <c r="E23" s="50">
        <v>4220</v>
      </c>
      <c r="F23" s="51">
        <v>0</v>
      </c>
      <c r="G23" s="52">
        <f t="shared" si="0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4.75" customHeight="1">
      <c r="A24" s="15">
        <v>16</v>
      </c>
      <c r="B24" s="17" t="s">
        <v>113</v>
      </c>
      <c r="C24" s="63" t="s">
        <v>114</v>
      </c>
      <c r="D24" s="17" t="s">
        <v>49</v>
      </c>
      <c r="E24" s="50">
        <v>4220</v>
      </c>
      <c r="F24" s="51">
        <v>0</v>
      </c>
      <c r="G24" s="52">
        <f t="shared" si="0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15">
        <v>17</v>
      </c>
      <c r="B25" s="17" t="s">
        <v>57</v>
      </c>
      <c r="C25" s="63" t="s">
        <v>89</v>
      </c>
      <c r="D25" s="17" t="s">
        <v>58</v>
      </c>
      <c r="E25" s="50">
        <v>5</v>
      </c>
      <c r="F25" s="51">
        <v>0</v>
      </c>
      <c r="G25" s="52">
        <f t="shared" si="0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15">
        <v>18</v>
      </c>
      <c r="B26" s="17" t="s">
        <v>60</v>
      </c>
      <c r="C26" s="63" t="s">
        <v>61</v>
      </c>
      <c r="D26" s="17" t="s">
        <v>58</v>
      </c>
      <c r="E26" s="50">
        <v>11</v>
      </c>
      <c r="F26" s="51">
        <v>0</v>
      </c>
      <c r="G26" s="52">
        <f t="shared" si="0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37" customFormat="1">
      <c r="A27" s="38">
        <v>19</v>
      </c>
      <c r="B27" s="39" t="s">
        <v>65</v>
      </c>
      <c r="C27" s="65" t="s">
        <v>66</v>
      </c>
      <c r="D27" s="39" t="s">
        <v>45</v>
      </c>
      <c r="E27" s="56">
        <v>752</v>
      </c>
      <c r="F27" s="57">
        <v>0</v>
      </c>
      <c r="G27" s="58">
        <f t="shared" si="0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40" customFormat="1">
      <c r="A28" s="38">
        <v>20</v>
      </c>
      <c r="B28" s="39">
        <v>12922</v>
      </c>
      <c r="C28" s="65" t="s">
        <v>101</v>
      </c>
      <c r="D28" s="39" t="s">
        <v>49</v>
      </c>
      <c r="E28" s="56">
        <v>235</v>
      </c>
      <c r="F28" s="57">
        <v>0</v>
      </c>
      <c r="G28" s="58">
        <f t="shared" si="0"/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40" customFormat="1">
      <c r="A29" s="38">
        <v>21</v>
      </c>
      <c r="B29" s="39">
        <v>56962</v>
      </c>
      <c r="C29" s="65" t="s">
        <v>102</v>
      </c>
      <c r="D29" s="39" t="s">
        <v>49</v>
      </c>
      <c r="E29" s="56">
        <v>235</v>
      </c>
      <c r="F29" s="57">
        <v>0</v>
      </c>
      <c r="G29" s="58">
        <f t="shared" si="0"/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37" customFormat="1">
      <c r="A30" s="38">
        <v>22</v>
      </c>
      <c r="B30" s="39">
        <v>915111</v>
      </c>
      <c r="C30" s="65" t="s">
        <v>93</v>
      </c>
      <c r="D30" s="39" t="s">
        <v>49</v>
      </c>
      <c r="E30" s="56">
        <v>174</v>
      </c>
      <c r="F30" s="57">
        <v>0</v>
      </c>
      <c r="G30" s="58">
        <f t="shared" si="0"/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4.75" customHeight="1">
      <c r="A31" s="24">
        <v>23</v>
      </c>
      <c r="B31" s="25">
        <v>915211</v>
      </c>
      <c r="C31" s="66" t="s">
        <v>96</v>
      </c>
      <c r="D31" s="25" t="s">
        <v>49</v>
      </c>
      <c r="E31" s="59">
        <v>174</v>
      </c>
      <c r="F31" s="60">
        <v>0</v>
      </c>
      <c r="G31" s="61">
        <f t="shared" si="0"/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120" t="s">
        <v>69</v>
      </c>
      <c r="D32" s="86"/>
      <c r="E32" s="86"/>
      <c r="F32" s="121"/>
      <c r="G32" s="67">
        <f>SUM(G9:G31)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122" t="s">
        <v>71</v>
      </c>
      <c r="D33" s="123"/>
      <c r="E33" s="123"/>
      <c r="F33" s="71"/>
      <c r="G33" s="68">
        <f>G32*0.21</f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124" t="s">
        <v>75</v>
      </c>
      <c r="D34" s="125"/>
      <c r="E34" s="125"/>
      <c r="F34" s="74"/>
      <c r="G34" s="69">
        <f>G32+G33</f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</sheetData>
  <mergeCells count="5">
    <mergeCell ref="A1:G1"/>
    <mergeCell ref="A3:G3"/>
    <mergeCell ref="C32:F32"/>
    <mergeCell ref="C33:F33"/>
    <mergeCell ref="C34:F34"/>
  </mergeCells>
  <pageMargins left="0.70866141732283472" right="0.70866141732283472" top="0.78740157480314965" bottom="0.78740157480314965" header="0" footer="0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</vt:lpstr>
      <vt:lpstr>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Motal</dc:creator>
  <cp:lastModifiedBy>Karel Motal</cp:lastModifiedBy>
  <cp:lastPrinted>2019-08-08T11:43:26Z</cp:lastPrinted>
  <dcterms:created xsi:type="dcterms:W3CDTF">2019-06-03T13:28:04Z</dcterms:created>
  <dcterms:modified xsi:type="dcterms:W3CDTF">2019-09-04T12:35:39Z</dcterms:modified>
</cp:coreProperties>
</file>