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'List1'!$A$2:$J$140</definedName>
  </definedNames>
  <calcPr fullCalcOnLoad="1"/>
</workbook>
</file>

<file path=xl/sharedStrings.xml><?xml version="1.0" encoding="utf-8"?>
<sst xmlns="http://schemas.openxmlformats.org/spreadsheetml/2006/main" count="313" uniqueCount="49">
  <si>
    <t>Typ vozu</t>
  </si>
  <si>
    <t>Rok výroby</t>
  </si>
  <si>
    <t>Zdvihový objem</t>
  </si>
  <si>
    <t>Palivo</t>
  </si>
  <si>
    <t>Popis vozu:</t>
  </si>
  <si>
    <t>prohlídka</t>
  </si>
  <si>
    <t>Cena bez DPH</t>
  </si>
  <si>
    <t>benzín</t>
  </si>
  <si>
    <t>Množství</t>
  </si>
  <si>
    <t>Měrná jednotka</t>
  </si>
  <si>
    <t>Výměna brzdové kapaliny</t>
  </si>
  <si>
    <t>Odtah vozidla</t>
  </si>
  <si>
    <t>km</t>
  </si>
  <si>
    <t>hod</t>
  </si>
  <si>
    <t>Mechanické práce</t>
  </si>
  <si>
    <t>Klempířské práce</t>
  </si>
  <si>
    <t>Lakýrnické práce</t>
  </si>
  <si>
    <t>Elektrikářské práce</t>
  </si>
  <si>
    <t>Čištění interiéru celého vozu</t>
  </si>
  <si>
    <t>čištění</t>
  </si>
  <si>
    <t>Mytí vozu</t>
  </si>
  <si>
    <t>mytí</t>
  </si>
  <si>
    <t>STK</t>
  </si>
  <si>
    <t>Emise</t>
  </si>
  <si>
    <t>Zapůjčení náhradního vozu stejné kategorie</t>
  </si>
  <si>
    <t>den</t>
  </si>
  <si>
    <t>Výměna motorového oleje po 15 000 km (olej, filtr, práce)</t>
  </si>
  <si>
    <t>2003-2009</t>
  </si>
  <si>
    <t>nafta</t>
  </si>
  <si>
    <t>Cena celkem</t>
  </si>
  <si>
    <t>2007-2011</t>
  </si>
  <si>
    <t>2009-2012</t>
  </si>
  <si>
    <t>Celková cena za celé období</t>
  </si>
  <si>
    <t>Výměna motorového oleje po 30 000 km (olej, filtr, práce)</t>
  </si>
  <si>
    <t>2009 - 2011</t>
  </si>
  <si>
    <t>Škoda FABIA - 5ks</t>
  </si>
  <si>
    <t>Škoda Rapid - 5ks</t>
  </si>
  <si>
    <t>Škoda SUPERB - 2ks</t>
  </si>
  <si>
    <t>Škoda SUPERB - 4ks</t>
  </si>
  <si>
    <t>Cena celkem 
bez DPH</t>
  </si>
  <si>
    <t>Cena celkem 
s DPH</t>
  </si>
  <si>
    <t>Popis vozu</t>
  </si>
  <si>
    <t>Škoda OCTAVIA -1ks</t>
  </si>
  <si>
    <t>Škoda OCTAVIA - 4ks</t>
  </si>
  <si>
    <t>Škoda OCTAVIA - 2ks</t>
  </si>
  <si>
    <t>Škoda OCTAVIA - 1ks</t>
  </si>
  <si>
    <t>Příloha č. 5 Zadávací dokumentace</t>
  </si>
  <si>
    <r>
      <t xml:space="preserve">Servis vozidel - Tabulka prací </t>
    </r>
    <r>
      <rPr>
        <b/>
        <sz val="12"/>
        <rFont val="Arial"/>
        <family val="2"/>
      </rPr>
      <t>po dobu 3 let pro uvedený počet vozidel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modelový případ slouží pouze pro hodnocení nabídek</t>
    </r>
  </si>
  <si>
    <t>Předpokládaný počet jednotek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</si>
</sst>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33" borderId="15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44" fontId="0" fillId="34" borderId="13" xfId="0" applyNumberForma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wrapText="1"/>
    </xf>
    <xf numFmtId="0" fontId="4" fillId="35" borderId="24" xfId="0" applyFont="1" applyFill="1" applyBorder="1" applyAlignment="1">
      <alignment wrapText="1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0" borderId="27" xfId="0" applyBorder="1" applyAlignment="1">
      <alignment horizontal="center"/>
    </xf>
    <xf numFmtId="44" fontId="0" fillId="34" borderId="27" xfId="0" applyNumberFormat="1" applyFill="1" applyBorder="1" applyAlignment="1">
      <alignment horizontal="center"/>
    </xf>
    <xf numFmtId="0" fontId="4" fillId="35" borderId="28" xfId="0" applyFont="1" applyFill="1" applyBorder="1" applyAlignment="1">
      <alignment wrapText="1"/>
    </xf>
    <xf numFmtId="0" fontId="0" fillId="35" borderId="29" xfId="0" applyFill="1" applyBorder="1" applyAlignment="1">
      <alignment/>
    </xf>
    <xf numFmtId="0" fontId="0" fillId="35" borderId="29" xfId="0" applyFill="1" applyBorder="1" applyAlignment="1">
      <alignment horizontal="center"/>
    </xf>
    <xf numFmtId="44" fontId="0" fillId="35" borderId="30" xfId="0" applyNumberFormat="1" applyFill="1" applyBorder="1" applyAlignment="1">
      <alignment horizontal="center"/>
    </xf>
    <xf numFmtId="0" fontId="0" fillId="35" borderId="30" xfId="0" applyFill="1" applyBorder="1" applyAlignment="1">
      <alignment/>
    </xf>
    <xf numFmtId="44" fontId="0" fillId="35" borderId="31" xfId="0" applyNumberFormat="1" applyFill="1" applyBorder="1" applyAlignment="1">
      <alignment/>
    </xf>
    <xf numFmtId="0" fontId="0" fillId="36" borderId="0" xfId="0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/>
    </xf>
    <xf numFmtId="44" fontId="0" fillId="0" borderId="13" xfId="0" applyNumberFormat="1" applyBorder="1" applyAlignment="1">
      <alignment horizontal="center" vertical="center"/>
    </xf>
    <xf numFmtId="44" fontId="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34" borderId="28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4" fillId="0" borderId="23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4" fillId="0" borderId="36" xfId="0" applyFont="1" applyBorder="1" applyAlignment="1">
      <alignment wrapText="1"/>
    </xf>
    <xf numFmtId="0" fontId="0" fillId="0" borderId="27" xfId="0" applyBorder="1" applyAlignment="1">
      <alignment/>
    </xf>
    <xf numFmtId="4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1" fillId="0" borderId="17" xfId="0" applyNumberFormat="1" applyFont="1" applyBorder="1" applyAlignment="1">
      <alignment horizontal="center"/>
    </xf>
    <xf numFmtId="44" fontId="1" fillId="0" borderId="3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zoomScalePageLayoutView="0" workbookViewId="0" topLeftCell="A73">
      <selection activeCell="I117" sqref="I117"/>
    </sheetView>
  </sheetViews>
  <sheetFormatPr defaultColWidth="9.140625" defaultRowHeight="12.75"/>
  <cols>
    <col min="1" max="1" width="14.57421875" style="0" bestFit="1" customWidth="1"/>
    <col min="2" max="2" width="27.7109375" style="0" customWidth="1"/>
    <col min="3" max="3" width="15.7109375" style="0" customWidth="1"/>
    <col min="4" max="4" width="11.00390625" style="0" customWidth="1"/>
    <col min="5" max="5" width="13.00390625" style="0" customWidth="1"/>
    <col min="7" max="7" width="11.00390625" style="0" customWidth="1"/>
    <col min="8" max="8" width="12.140625" style="0" bestFit="1" customWidth="1"/>
    <col min="9" max="9" width="11.00390625" style="0" customWidth="1"/>
    <col min="10" max="10" width="13.28125" style="0" customWidth="1"/>
    <col min="11" max="16" width="11.00390625" style="0" customWidth="1"/>
  </cols>
  <sheetData>
    <row r="1" spans="1:2" ht="19.5" customHeight="1" thickBot="1">
      <c r="A1" s="36" t="s">
        <v>46</v>
      </c>
      <c r="B1" s="35"/>
    </row>
    <row r="2" spans="1:10" ht="49.5" customHeight="1" thickBot="1">
      <c r="A2" s="37" t="s">
        <v>47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6" customHeight="1" thickBot="1">
      <c r="A3" s="16"/>
      <c r="B3" s="14"/>
      <c r="C3" s="14"/>
      <c r="D3" s="14"/>
      <c r="E3" s="14"/>
      <c r="F3" s="14"/>
      <c r="G3" s="14"/>
      <c r="H3" s="14"/>
      <c r="I3" s="14"/>
      <c r="J3" s="15"/>
    </row>
    <row r="4" spans="1:10" s="1" customFormat="1" ht="38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8</v>
      </c>
      <c r="G4" s="3" t="s">
        <v>9</v>
      </c>
      <c r="H4" s="3" t="s">
        <v>6</v>
      </c>
      <c r="I4" s="3" t="s">
        <v>48</v>
      </c>
      <c r="J4" s="4" t="s">
        <v>32</v>
      </c>
    </row>
    <row r="5" spans="1:10" ht="18">
      <c r="A5" s="7" t="s">
        <v>4</v>
      </c>
      <c r="B5" s="8" t="s">
        <v>35</v>
      </c>
      <c r="C5" s="8" t="s">
        <v>27</v>
      </c>
      <c r="D5" s="8">
        <v>1198</v>
      </c>
      <c r="E5" s="8" t="s">
        <v>7</v>
      </c>
      <c r="F5" s="10"/>
      <c r="G5" s="11"/>
      <c r="H5" s="11"/>
      <c r="I5" s="11"/>
      <c r="J5" s="12"/>
    </row>
    <row r="6" spans="1:10" ht="3.75" customHeight="1">
      <c r="A6" s="49"/>
      <c r="B6" s="41"/>
      <c r="C6" s="41"/>
      <c r="D6" s="41"/>
      <c r="E6" s="41"/>
      <c r="F6" s="41"/>
      <c r="G6" s="41"/>
      <c r="H6" s="41"/>
      <c r="I6" s="41"/>
      <c r="J6" s="50"/>
    </row>
    <row r="7" spans="1:10" ht="12.75" customHeight="1">
      <c r="A7" s="40" t="s">
        <v>26</v>
      </c>
      <c r="B7" s="41"/>
      <c r="C7" s="41"/>
      <c r="D7" s="41"/>
      <c r="E7" s="42"/>
      <c r="F7" s="5">
        <v>1</v>
      </c>
      <c r="G7" s="5" t="s">
        <v>5</v>
      </c>
      <c r="H7" s="13">
        <v>0</v>
      </c>
      <c r="I7" s="5">
        <f>4*5</f>
        <v>20</v>
      </c>
      <c r="J7" s="9">
        <f>I7*H7</f>
        <v>0</v>
      </c>
    </row>
    <row r="8" spans="1:10" ht="12.75">
      <c r="A8" s="40" t="s">
        <v>10</v>
      </c>
      <c r="B8" s="41"/>
      <c r="C8" s="41"/>
      <c r="D8" s="41"/>
      <c r="E8" s="42"/>
      <c r="F8" s="5">
        <v>1</v>
      </c>
      <c r="G8" s="5" t="s">
        <v>5</v>
      </c>
      <c r="H8" s="13">
        <v>0</v>
      </c>
      <c r="I8" s="5">
        <f>2*5</f>
        <v>10</v>
      </c>
      <c r="J8" s="9">
        <f>I8*H8</f>
        <v>0</v>
      </c>
    </row>
    <row r="9" spans="1:10" ht="12.75">
      <c r="A9" s="40" t="s">
        <v>11</v>
      </c>
      <c r="B9" s="41"/>
      <c r="C9" s="41"/>
      <c r="D9" s="41"/>
      <c r="E9" s="42"/>
      <c r="F9" s="5">
        <v>1</v>
      </c>
      <c r="G9" s="5" t="s">
        <v>12</v>
      </c>
      <c r="H9" s="13">
        <v>0</v>
      </c>
      <c r="I9" s="5">
        <f>50*5</f>
        <v>250</v>
      </c>
      <c r="J9" s="9">
        <f>I9*H9</f>
        <v>0</v>
      </c>
    </row>
    <row r="10" spans="1:10" ht="12.75">
      <c r="A10" s="40" t="s">
        <v>14</v>
      </c>
      <c r="B10" s="41"/>
      <c r="C10" s="41"/>
      <c r="D10" s="41"/>
      <c r="E10" s="42"/>
      <c r="F10" s="5">
        <v>1</v>
      </c>
      <c r="G10" s="5" t="s">
        <v>13</v>
      </c>
      <c r="H10" s="13">
        <v>0</v>
      </c>
      <c r="I10" s="5">
        <f>40*5</f>
        <v>200</v>
      </c>
      <c r="J10" s="9">
        <f aca="true" t="shared" si="0" ref="J10:J18">I10*H10</f>
        <v>0</v>
      </c>
    </row>
    <row r="11" spans="1:10" ht="12.75">
      <c r="A11" s="40" t="s">
        <v>15</v>
      </c>
      <c r="B11" s="41"/>
      <c r="C11" s="41"/>
      <c r="D11" s="41"/>
      <c r="E11" s="42"/>
      <c r="F11" s="5">
        <v>1</v>
      </c>
      <c r="G11" s="5" t="s">
        <v>13</v>
      </c>
      <c r="H11" s="13">
        <v>0</v>
      </c>
      <c r="I11" s="5">
        <f>10*5</f>
        <v>50</v>
      </c>
      <c r="J11" s="9">
        <f t="shared" si="0"/>
        <v>0</v>
      </c>
    </row>
    <row r="12" spans="1:10" ht="12.75">
      <c r="A12" s="40" t="s">
        <v>16</v>
      </c>
      <c r="B12" s="41"/>
      <c r="C12" s="41"/>
      <c r="D12" s="41"/>
      <c r="E12" s="42"/>
      <c r="F12" s="5">
        <v>1</v>
      </c>
      <c r="G12" s="5" t="s">
        <v>13</v>
      </c>
      <c r="H12" s="13">
        <v>0</v>
      </c>
      <c r="I12" s="5">
        <f>10*5</f>
        <v>50</v>
      </c>
      <c r="J12" s="9">
        <f t="shared" si="0"/>
        <v>0</v>
      </c>
    </row>
    <row r="13" spans="1:10" ht="12.75">
      <c r="A13" s="40" t="s">
        <v>17</v>
      </c>
      <c r="B13" s="41"/>
      <c r="C13" s="41"/>
      <c r="D13" s="41"/>
      <c r="E13" s="42"/>
      <c r="F13" s="5">
        <v>1</v>
      </c>
      <c r="G13" s="5" t="s">
        <v>13</v>
      </c>
      <c r="H13" s="13">
        <v>0</v>
      </c>
      <c r="I13" s="5">
        <f>5*5</f>
        <v>25</v>
      </c>
      <c r="J13" s="9">
        <f t="shared" si="0"/>
        <v>0</v>
      </c>
    </row>
    <row r="14" spans="1:10" ht="12.75">
      <c r="A14" s="40" t="s">
        <v>18</v>
      </c>
      <c r="B14" s="41"/>
      <c r="C14" s="41"/>
      <c r="D14" s="41"/>
      <c r="E14" s="42"/>
      <c r="F14" s="5">
        <v>1</v>
      </c>
      <c r="G14" s="5" t="s">
        <v>19</v>
      </c>
      <c r="H14" s="13">
        <v>0</v>
      </c>
      <c r="I14" s="5">
        <f>1*5</f>
        <v>5</v>
      </c>
      <c r="J14" s="9">
        <f t="shared" si="0"/>
        <v>0</v>
      </c>
    </row>
    <row r="15" spans="1:10" ht="12.75">
      <c r="A15" s="40" t="s">
        <v>20</v>
      </c>
      <c r="B15" s="41"/>
      <c r="C15" s="41"/>
      <c r="D15" s="41"/>
      <c r="E15" s="42"/>
      <c r="F15" s="5">
        <v>1</v>
      </c>
      <c r="G15" s="5" t="s">
        <v>21</v>
      </c>
      <c r="H15" s="13">
        <v>0</v>
      </c>
      <c r="I15" s="5">
        <f>4*5</f>
        <v>20</v>
      </c>
      <c r="J15" s="9">
        <f t="shared" si="0"/>
        <v>0</v>
      </c>
    </row>
    <row r="16" spans="1:10" ht="12.75">
      <c r="A16" s="40" t="s">
        <v>22</v>
      </c>
      <c r="B16" s="41"/>
      <c r="C16" s="41"/>
      <c r="D16" s="41"/>
      <c r="E16" s="42"/>
      <c r="F16" s="5">
        <v>1</v>
      </c>
      <c r="G16" s="5" t="s">
        <v>5</v>
      </c>
      <c r="H16" s="13">
        <v>0</v>
      </c>
      <c r="I16" s="5">
        <f>2*5</f>
        <v>10</v>
      </c>
      <c r="J16" s="9">
        <f t="shared" si="0"/>
        <v>0</v>
      </c>
    </row>
    <row r="17" spans="1:10" ht="12.75">
      <c r="A17" s="40" t="s">
        <v>23</v>
      </c>
      <c r="B17" s="41"/>
      <c r="C17" s="41"/>
      <c r="D17" s="41"/>
      <c r="E17" s="42"/>
      <c r="F17" s="5">
        <v>1</v>
      </c>
      <c r="G17" s="5" t="s">
        <v>5</v>
      </c>
      <c r="H17" s="13">
        <v>0</v>
      </c>
      <c r="I17" s="5">
        <f>2*5</f>
        <v>10</v>
      </c>
      <c r="J17" s="9">
        <f t="shared" si="0"/>
        <v>0</v>
      </c>
    </row>
    <row r="18" spans="1:10" ht="13.5" thickBot="1">
      <c r="A18" s="51" t="s">
        <v>24</v>
      </c>
      <c r="B18" s="52"/>
      <c r="C18" s="52"/>
      <c r="D18" s="52"/>
      <c r="E18" s="52"/>
      <c r="F18" s="21">
        <v>1</v>
      </c>
      <c r="G18" s="21" t="s">
        <v>25</v>
      </c>
      <c r="H18" s="22">
        <v>0</v>
      </c>
      <c r="I18" s="21">
        <f>1*5</f>
        <v>5</v>
      </c>
      <c r="J18" s="9">
        <f t="shared" si="0"/>
        <v>0</v>
      </c>
    </row>
    <row r="19" spans="1:10" ht="13.5" thickBot="1">
      <c r="A19" s="23" t="s">
        <v>29</v>
      </c>
      <c r="B19" s="24"/>
      <c r="C19" s="24"/>
      <c r="D19" s="24"/>
      <c r="E19" s="24"/>
      <c r="F19" s="25"/>
      <c r="G19" s="25"/>
      <c r="H19" s="26"/>
      <c r="I19" s="27"/>
      <c r="J19" s="28">
        <f>SUM(J7:J18)</f>
        <v>0</v>
      </c>
    </row>
    <row r="20" ht="4.5" customHeight="1" thickBot="1"/>
    <row r="21" spans="1:10" ht="38.25">
      <c r="A21" s="2"/>
      <c r="B21" s="3" t="s">
        <v>0</v>
      </c>
      <c r="C21" s="3" t="s">
        <v>1</v>
      </c>
      <c r="D21" s="3" t="s">
        <v>2</v>
      </c>
      <c r="E21" s="3" t="s">
        <v>3</v>
      </c>
      <c r="F21" s="3" t="s">
        <v>8</v>
      </c>
      <c r="G21" s="3" t="s">
        <v>9</v>
      </c>
      <c r="H21" s="3" t="s">
        <v>6</v>
      </c>
      <c r="I21" s="3" t="s">
        <v>48</v>
      </c>
      <c r="J21" s="4" t="s">
        <v>32</v>
      </c>
    </row>
    <row r="22" spans="1:10" ht="18">
      <c r="A22" s="7" t="s">
        <v>4</v>
      </c>
      <c r="B22" s="8" t="s">
        <v>36</v>
      </c>
      <c r="C22" s="8">
        <v>2016</v>
      </c>
      <c r="D22" s="8">
        <v>1197</v>
      </c>
      <c r="E22" s="8" t="s">
        <v>7</v>
      </c>
      <c r="F22" s="46"/>
      <c r="G22" s="47"/>
      <c r="H22" s="47"/>
      <c r="I22" s="47"/>
      <c r="J22" s="48"/>
    </row>
    <row r="23" spans="1:10" ht="2.25" customHeight="1">
      <c r="A23" s="49"/>
      <c r="B23" s="41"/>
      <c r="C23" s="41"/>
      <c r="D23" s="41"/>
      <c r="E23" s="41"/>
      <c r="F23" s="41"/>
      <c r="G23" s="41"/>
      <c r="H23" s="41"/>
      <c r="I23" s="41"/>
      <c r="J23" s="50"/>
    </row>
    <row r="24" spans="1:10" ht="12.75">
      <c r="A24" s="40" t="s">
        <v>33</v>
      </c>
      <c r="B24" s="41"/>
      <c r="C24" s="41"/>
      <c r="D24" s="41"/>
      <c r="E24" s="42"/>
      <c r="F24" s="5">
        <v>1</v>
      </c>
      <c r="G24" s="5" t="s">
        <v>5</v>
      </c>
      <c r="H24" s="13">
        <v>0</v>
      </c>
      <c r="I24" s="5">
        <f>4*5</f>
        <v>20</v>
      </c>
      <c r="J24" s="9">
        <f>I24*H24</f>
        <v>0</v>
      </c>
    </row>
    <row r="25" spans="1:10" ht="12.75">
      <c r="A25" s="40" t="s">
        <v>10</v>
      </c>
      <c r="B25" s="41"/>
      <c r="C25" s="41"/>
      <c r="D25" s="41"/>
      <c r="E25" s="42"/>
      <c r="F25" s="5">
        <v>1</v>
      </c>
      <c r="G25" s="5" t="s">
        <v>5</v>
      </c>
      <c r="H25" s="13">
        <v>0</v>
      </c>
      <c r="I25" s="5">
        <f>2*5</f>
        <v>10</v>
      </c>
      <c r="J25" s="9">
        <f>I25*H25</f>
        <v>0</v>
      </c>
    </row>
    <row r="26" spans="1:10" ht="12.75">
      <c r="A26" s="40" t="s">
        <v>11</v>
      </c>
      <c r="B26" s="41"/>
      <c r="C26" s="41"/>
      <c r="D26" s="41"/>
      <c r="E26" s="42"/>
      <c r="F26" s="5">
        <v>1</v>
      </c>
      <c r="G26" s="5" t="s">
        <v>12</v>
      </c>
      <c r="H26" s="13">
        <v>0</v>
      </c>
      <c r="I26" s="5">
        <f>50*5</f>
        <v>250</v>
      </c>
      <c r="J26" s="9">
        <f>I26*H26</f>
        <v>0</v>
      </c>
    </row>
    <row r="27" spans="1:10" ht="12.75">
      <c r="A27" s="40" t="s">
        <v>14</v>
      </c>
      <c r="B27" s="41"/>
      <c r="C27" s="41"/>
      <c r="D27" s="41"/>
      <c r="E27" s="42"/>
      <c r="F27" s="5">
        <v>1</v>
      </c>
      <c r="G27" s="5" t="s">
        <v>13</v>
      </c>
      <c r="H27" s="13">
        <v>0</v>
      </c>
      <c r="I27" s="5">
        <f>40*5</f>
        <v>200</v>
      </c>
      <c r="J27" s="9">
        <f aca="true" t="shared" si="1" ref="J27:J35">I27*H27</f>
        <v>0</v>
      </c>
    </row>
    <row r="28" spans="1:10" ht="12.75">
      <c r="A28" s="40" t="s">
        <v>15</v>
      </c>
      <c r="B28" s="41"/>
      <c r="C28" s="41"/>
      <c r="D28" s="41"/>
      <c r="E28" s="42"/>
      <c r="F28" s="5">
        <v>1</v>
      </c>
      <c r="G28" s="5" t="s">
        <v>13</v>
      </c>
      <c r="H28" s="13">
        <v>0</v>
      </c>
      <c r="I28" s="5">
        <f>10*5</f>
        <v>50</v>
      </c>
      <c r="J28" s="9">
        <f t="shared" si="1"/>
        <v>0</v>
      </c>
    </row>
    <row r="29" spans="1:10" ht="12.75">
      <c r="A29" s="40" t="s">
        <v>16</v>
      </c>
      <c r="B29" s="41"/>
      <c r="C29" s="41"/>
      <c r="D29" s="41"/>
      <c r="E29" s="42"/>
      <c r="F29" s="5">
        <v>1</v>
      </c>
      <c r="G29" s="5" t="s">
        <v>13</v>
      </c>
      <c r="H29" s="13">
        <v>0</v>
      </c>
      <c r="I29" s="5">
        <f>10*5</f>
        <v>50</v>
      </c>
      <c r="J29" s="9">
        <f t="shared" si="1"/>
        <v>0</v>
      </c>
    </row>
    <row r="30" spans="1:10" ht="12.75">
      <c r="A30" s="40" t="s">
        <v>17</v>
      </c>
      <c r="B30" s="41"/>
      <c r="C30" s="41"/>
      <c r="D30" s="41"/>
      <c r="E30" s="42"/>
      <c r="F30" s="5">
        <v>1</v>
      </c>
      <c r="G30" s="5" t="s">
        <v>13</v>
      </c>
      <c r="H30" s="13">
        <v>0</v>
      </c>
      <c r="I30" s="5">
        <f>5*5</f>
        <v>25</v>
      </c>
      <c r="J30" s="9">
        <f t="shared" si="1"/>
        <v>0</v>
      </c>
    </row>
    <row r="31" spans="1:10" ht="12.75">
      <c r="A31" s="40" t="s">
        <v>18</v>
      </c>
      <c r="B31" s="41"/>
      <c r="C31" s="41"/>
      <c r="D31" s="41"/>
      <c r="E31" s="42"/>
      <c r="F31" s="5">
        <v>1</v>
      </c>
      <c r="G31" s="5" t="s">
        <v>19</v>
      </c>
      <c r="H31" s="13">
        <v>0</v>
      </c>
      <c r="I31" s="5">
        <f>1*5</f>
        <v>5</v>
      </c>
      <c r="J31" s="9">
        <f t="shared" si="1"/>
        <v>0</v>
      </c>
    </row>
    <row r="32" spans="1:10" ht="12.75">
      <c r="A32" s="40" t="s">
        <v>20</v>
      </c>
      <c r="B32" s="41"/>
      <c r="C32" s="41"/>
      <c r="D32" s="41"/>
      <c r="E32" s="42"/>
      <c r="F32" s="5">
        <v>1</v>
      </c>
      <c r="G32" s="5" t="s">
        <v>21</v>
      </c>
      <c r="H32" s="13">
        <v>0</v>
      </c>
      <c r="I32" s="5">
        <f>4*5</f>
        <v>20</v>
      </c>
      <c r="J32" s="9">
        <f t="shared" si="1"/>
        <v>0</v>
      </c>
    </row>
    <row r="33" spans="1:10" ht="12.75">
      <c r="A33" s="40" t="s">
        <v>22</v>
      </c>
      <c r="B33" s="41"/>
      <c r="C33" s="41"/>
      <c r="D33" s="41"/>
      <c r="E33" s="42"/>
      <c r="F33" s="5">
        <v>1</v>
      </c>
      <c r="G33" s="5" t="s">
        <v>5</v>
      </c>
      <c r="H33" s="13">
        <v>0</v>
      </c>
      <c r="I33" s="5">
        <f>2*5</f>
        <v>10</v>
      </c>
      <c r="J33" s="9">
        <f t="shared" si="1"/>
        <v>0</v>
      </c>
    </row>
    <row r="34" spans="1:10" ht="12.75">
      <c r="A34" s="40" t="s">
        <v>23</v>
      </c>
      <c r="B34" s="41"/>
      <c r="C34" s="41"/>
      <c r="D34" s="41"/>
      <c r="E34" s="42"/>
      <c r="F34" s="5">
        <v>1</v>
      </c>
      <c r="G34" s="5" t="s">
        <v>5</v>
      </c>
      <c r="H34" s="13">
        <v>0</v>
      </c>
      <c r="I34" s="5">
        <f>2*5</f>
        <v>10</v>
      </c>
      <c r="J34" s="9">
        <f t="shared" si="1"/>
        <v>0</v>
      </c>
    </row>
    <row r="35" spans="1:10" ht="13.5" thickBot="1">
      <c r="A35" s="43" t="s">
        <v>24</v>
      </c>
      <c r="B35" s="44"/>
      <c r="C35" s="44"/>
      <c r="D35" s="44"/>
      <c r="E35" s="45"/>
      <c r="F35" s="21">
        <v>1</v>
      </c>
      <c r="G35" s="21" t="s">
        <v>25</v>
      </c>
      <c r="H35" s="22">
        <v>0</v>
      </c>
      <c r="I35" s="21">
        <f>1*5</f>
        <v>5</v>
      </c>
      <c r="J35" s="9">
        <f t="shared" si="1"/>
        <v>0</v>
      </c>
    </row>
    <row r="36" spans="1:10" ht="13.5" thickBot="1">
      <c r="A36" s="18" t="s">
        <v>29</v>
      </c>
      <c r="B36" s="20"/>
      <c r="C36" s="20"/>
      <c r="D36" s="20"/>
      <c r="E36" s="20"/>
      <c r="F36" s="25"/>
      <c r="G36" s="25"/>
      <c r="H36" s="26"/>
      <c r="I36" s="27"/>
      <c r="J36" s="28">
        <f>SUM(J24:J35)</f>
        <v>0</v>
      </c>
    </row>
    <row r="37" ht="13.5" thickBot="1"/>
    <row r="38" spans="1:10" ht="38.25">
      <c r="A38" s="2"/>
      <c r="B38" s="3" t="s">
        <v>0</v>
      </c>
      <c r="C38" s="3" t="s">
        <v>1</v>
      </c>
      <c r="D38" s="3" t="s">
        <v>2</v>
      </c>
      <c r="E38" s="3" t="s">
        <v>3</v>
      </c>
      <c r="F38" s="3" t="s">
        <v>8</v>
      </c>
      <c r="G38" s="3" t="s">
        <v>9</v>
      </c>
      <c r="H38" s="3" t="s">
        <v>6</v>
      </c>
      <c r="I38" s="3" t="s">
        <v>48</v>
      </c>
      <c r="J38" s="4" t="s">
        <v>32</v>
      </c>
    </row>
    <row r="39" spans="1:10" ht="18">
      <c r="A39" s="7" t="s">
        <v>4</v>
      </c>
      <c r="B39" s="8" t="s">
        <v>45</v>
      </c>
      <c r="C39" s="8" t="s">
        <v>30</v>
      </c>
      <c r="D39" s="8">
        <v>1968</v>
      </c>
      <c r="E39" s="8" t="s">
        <v>28</v>
      </c>
      <c r="F39" s="46"/>
      <c r="G39" s="47"/>
      <c r="H39" s="47"/>
      <c r="I39" s="47"/>
      <c r="J39" s="48"/>
    </row>
    <row r="40" spans="1:10" ht="3.75" customHeight="1">
      <c r="A40" s="49"/>
      <c r="B40" s="41"/>
      <c r="C40" s="41"/>
      <c r="D40" s="41"/>
      <c r="E40" s="41"/>
      <c r="F40" s="41"/>
      <c r="G40" s="41"/>
      <c r="H40" s="41"/>
      <c r="I40" s="41"/>
      <c r="J40" s="50"/>
    </row>
    <row r="41" spans="1:10" ht="12.75">
      <c r="A41" s="40" t="s">
        <v>33</v>
      </c>
      <c r="B41" s="41"/>
      <c r="C41" s="41"/>
      <c r="D41" s="41"/>
      <c r="E41" s="42"/>
      <c r="F41" s="5">
        <v>1</v>
      </c>
      <c r="G41" s="5" t="s">
        <v>5</v>
      </c>
      <c r="H41" s="13">
        <v>0</v>
      </c>
      <c r="I41" s="5">
        <v>4</v>
      </c>
      <c r="J41" s="9">
        <f>I41*H41</f>
        <v>0</v>
      </c>
    </row>
    <row r="42" spans="1:10" ht="12.75">
      <c r="A42" s="40" t="s">
        <v>10</v>
      </c>
      <c r="B42" s="41"/>
      <c r="C42" s="41"/>
      <c r="D42" s="41"/>
      <c r="E42" s="42"/>
      <c r="F42" s="5">
        <v>1</v>
      </c>
      <c r="G42" s="5" t="s">
        <v>5</v>
      </c>
      <c r="H42" s="13">
        <v>0</v>
      </c>
      <c r="I42" s="5">
        <v>2</v>
      </c>
      <c r="J42" s="9">
        <f>I42*H42</f>
        <v>0</v>
      </c>
    </row>
    <row r="43" spans="1:10" ht="12.75">
      <c r="A43" s="40" t="s">
        <v>11</v>
      </c>
      <c r="B43" s="41"/>
      <c r="C43" s="41"/>
      <c r="D43" s="41"/>
      <c r="E43" s="42"/>
      <c r="F43" s="5">
        <v>1</v>
      </c>
      <c r="G43" s="5" t="s">
        <v>12</v>
      </c>
      <c r="H43" s="13">
        <v>0</v>
      </c>
      <c r="I43" s="5">
        <v>50</v>
      </c>
      <c r="J43" s="9">
        <f>I43*H43</f>
        <v>0</v>
      </c>
    </row>
    <row r="44" spans="1:10" ht="12.75">
      <c r="A44" s="40" t="s">
        <v>14</v>
      </c>
      <c r="B44" s="41"/>
      <c r="C44" s="41"/>
      <c r="D44" s="41"/>
      <c r="E44" s="42"/>
      <c r="F44" s="5">
        <v>1</v>
      </c>
      <c r="G44" s="5" t="s">
        <v>13</v>
      </c>
      <c r="H44" s="13">
        <v>0</v>
      </c>
      <c r="I44" s="5">
        <v>40</v>
      </c>
      <c r="J44" s="9">
        <f aca="true" t="shared" si="2" ref="J44:J52">I44*H44</f>
        <v>0</v>
      </c>
    </row>
    <row r="45" spans="1:10" ht="12.75">
      <c r="A45" s="40" t="s">
        <v>15</v>
      </c>
      <c r="B45" s="41"/>
      <c r="C45" s="41"/>
      <c r="D45" s="41"/>
      <c r="E45" s="42"/>
      <c r="F45" s="5">
        <v>1</v>
      </c>
      <c r="G45" s="5" t="s">
        <v>13</v>
      </c>
      <c r="H45" s="13">
        <v>0</v>
      </c>
      <c r="I45" s="5">
        <v>10</v>
      </c>
      <c r="J45" s="9">
        <f t="shared" si="2"/>
        <v>0</v>
      </c>
    </row>
    <row r="46" spans="1:10" ht="12.75">
      <c r="A46" s="40" t="s">
        <v>16</v>
      </c>
      <c r="B46" s="41"/>
      <c r="C46" s="41"/>
      <c r="D46" s="41"/>
      <c r="E46" s="42"/>
      <c r="F46" s="5">
        <v>1</v>
      </c>
      <c r="G46" s="5" t="s">
        <v>13</v>
      </c>
      <c r="H46" s="13">
        <v>0</v>
      </c>
      <c r="I46" s="5">
        <v>10</v>
      </c>
      <c r="J46" s="9">
        <f t="shared" si="2"/>
        <v>0</v>
      </c>
    </row>
    <row r="47" spans="1:10" ht="12.75">
      <c r="A47" s="40" t="s">
        <v>17</v>
      </c>
      <c r="B47" s="41"/>
      <c r="C47" s="41"/>
      <c r="D47" s="41"/>
      <c r="E47" s="42"/>
      <c r="F47" s="5">
        <v>1</v>
      </c>
      <c r="G47" s="5" t="s">
        <v>13</v>
      </c>
      <c r="H47" s="13">
        <v>0</v>
      </c>
      <c r="I47" s="5">
        <v>5</v>
      </c>
      <c r="J47" s="9">
        <f t="shared" si="2"/>
        <v>0</v>
      </c>
    </row>
    <row r="48" spans="1:10" ht="12.75">
      <c r="A48" s="40" t="s">
        <v>18</v>
      </c>
      <c r="B48" s="41"/>
      <c r="C48" s="41"/>
      <c r="D48" s="41"/>
      <c r="E48" s="42"/>
      <c r="F48" s="5">
        <v>1</v>
      </c>
      <c r="G48" s="5" t="s">
        <v>19</v>
      </c>
      <c r="H48" s="13">
        <v>0</v>
      </c>
      <c r="I48" s="5">
        <v>1</v>
      </c>
      <c r="J48" s="9">
        <f t="shared" si="2"/>
        <v>0</v>
      </c>
    </row>
    <row r="49" spans="1:10" ht="12.75">
      <c r="A49" s="40" t="s">
        <v>20</v>
      </c>
      <c r="B49" s="41"/>
      <c r="C49" s="41"/>
      <c r="D49" s="41"/>
      <c r="E49" s="42"/>
      <c r="F49" s="5">
        <v>1</v>
      </c>
      <c r="G49" s="5" t="s">
        <v>21</v>
      </c>
      <c r="H49" s="13">
        <v>0</v>
      </c>
      <c r="I49" s="5">
        <v>4</v>
      </c>
      <c r="J49" s="9">
        <f t="shared" si="2"/>
        <v>0</v>
      </c>
    </row>
    <row r="50" spans="1:10" ht="12.75">
      <c r="A50" s="40" t="s">
        <v>22</v>
      </c>
      <c r="B50" s="41"/>
      <c r="C50" s="41"/>
      <c r="D50" s="41"/>
      <c r="E50" s="42"/>
      <c r="F50" s="5">
        <v>1</v>
      </c>
      <c r="G50" s="5" t="s">
        <v>5</v>
      </c>
      <c r="H50" s="13">
        <v>0</v>
      </c>
      <c r="I50" s="5">
        <v>2</v>
      </c>
      <c r="J50" s="9">
        <f t="shared" si="2"/>
        <v>0</v>
      </c>
    </row>
    <row r="51" spans="1:10" ht="12.75">
      <c r="A51" s="40" t="s">
        <v>23</v>
      </c>
      <c r="B51" s="41"/>
      <c r="C51" s="41"/>
      <c r="D51" s="41"/>
      <c r="E51" s="42"/>
      <c r="F51" s="5">
        <v>1</v>
      </c>
      <c r="G51" s="5" t="s">
        <v>5</v>
      </c>
      <c r="H51" s="13">
        <v>0</v>
      </c>
      <c r="I51" s="5">
        <v>2</v>
      </c>
      <c r="J51" s="9">
        <f t="shared" si="2"/>
        <v>0</v>
      </c>
    </row>
    <row r="52" spans="1:10" ht="13.5" thickBot="1">
      <c r="A52" s="43" t="s">
        <v>24</v>
      </c>
      <c r="B52" s="44"/>
      <c r="C52" s="44"/>
      <c r="D52" s="44"/>
      <c r="E52" s="45"/>
      <c r="F52" s="6">
        <v>1</v>
      </c>
      <c r="G52" s="6" t="s">
        <v>25</v>
      </c>
      <c r="H52" s="22">
        <v>0</v>
      </c>
      <c r="I52" s="21">
        <v>1</v>
      </c>
      <c r="J52" s="9">
        <f t="shared" si="2"/>
        <v>0</v>
      </c>
    </row>
    <row r="53" spans="1:10" ht="13.5" thickBot="1">
      <c r="A53" s="17" t="s">
        <v>29</v>
      </c>
      <c r="B53" s="19"/>
      <c r="C53" s="19"/>
      <c r="D53" s="19"/>
      <c r="E53" s="19"/>
      <c r="F53" s="19"/>
      <c r="G53" s="19"/>
      <c r="H53" s="26"/>
      <c r="I53" s="27"/>
      <c r="J53" s="28">
        <f>SUM(J41:J52)</f>
        <v>0</v>
      </c>
    </row>
    <row r="54" ht="13.5" thickBot="1"/>
    <row r="55" spans="1:10" ht="38.25">
      <c r="A55" s="2"/>
      <c r="B55" s="3" t="s">
        <v>0</v>
      </c>
      <c r="C55" s="3" t="s">
        <v>1</v>
      </c>
      <c r="D55" s="3" t="s">
        <v>2</v>
      </c>
      <c r="E55" s="3" t="s">
        <v>3</v>
      </c>
      <c r="F55" s="3" t="s">
        <v>8</v>
      </c>
      <c r="G55" s="3" t="s">
        <v>9</v>
      </c>
      <c r="H55" s="3" t="s">
        <v>6</v>
      </c>
      <c r="I55" s="3" t="s">
        <v>48</v>
      </c>
      <c r="J55" s="4" t="s">
        <v>32</v>
      </c>
    </row>
    <row r="56" spans="1:10" ht="18">
      <c r="A56" s="7" t="s">
        <v>4</v>
      </c>
      <c r="B56" s="8" t="s">
        <v>43</v>
      </c>
      <c r="C56" s="8">
        <v>2016</v>
      </c>
      <c r="D56" s="8">
        <v>1598</v>
      </c>
      <c r="E56" s="8" t="s">
        <v>28</v>
      </c>
      <c r="F56" s="46"/>
      <c r="G56" s="47"/>
      <c r="H56" s="47"/>
      <c r="I56" s="47"/>
      <c r="J56" s="48"/>
    </row>
    <row r="57" spans="1:10" ht="3" customHeight="1">
      <c r="A57" s="49"/>
      <c r="B57" s="41"/>
      <c r="C57" s="41"/>
      <c r="D57" s="41"/>
      <c r="E57" s="41"/>
      <c r="F57" s="41"/>
      <c r="G57" s="41"/>
      <c r="H57" s="41"/>
      <c r="I57" s="41"/>
      <c r="J57" s="50"/>
    </row>
    <row r="58" spans="1:10" ht="12.75">
      <c r="A58" s="40" t="s">
        <v>33</v>
      </c>
      <c r="B58" s="41"/>
      <c r="C58" s="41"/>
      <c r="D58" s="41"/>
      <c r="E58" s="42"/>
      <c r="F58" s="5">
        <v>1</v>
      </c>
      <c r="G58" s="5" t="s">
        <v>5</v>
      </c>
      <c r="H58" s="13">
        <v>0</v>
      </c>
      <c r="I58" s="5">
        <f>4*4</f>
        <v>16</v>
      </c>
      <c r="J58" s="9">
        <f>I58*H58</f>
        <v>0</v>
      </c>
    </row>
    <row r="59" spans="1:10" ht="12.75">
      <c r="A59" s="40" t="s">
        <v>10</v>
      </c>
      <c r="B59" s="41"/>
      <c r="C59" s="41"/>
      <c r="D59" s="41"/>
      <c r="E59" s="42"/>
      <c r="F59" s="5">
        <v>1</v>
      </c>
      <c r="G59" s="5" t="s">
        <v>5</v>
      </c>
      <c r="H59" s="13">
        <v>0</v>
      </c>
      <c r="I59" s="5">
        <f>2*4</f>
        <v>8</v>
      </c>
      <c r="J59" s="9">
        <f>I59*H59</f>
        <v>0</v>
      </c>
    </row>
    <row r="60" spans="1:10" ht="12.75">
      <c r="A60" s="40" t="s">
        <v>11</v>
      </c>
      <c r="B60" s="41"/>
      <c r="C60" s="41"/>
      <c r="D60" s="41"/>
      <c r="E60" s="42"/>
      <c r="F60" s="5">
        <v>1</v>
      </c>
      <c r="G60" s="5" t="s">
        <v>12</v>
      </c>
      <c r="H60" s="13">
        <v>0</v>
      </c>
      <c r="I60" s="5">
        <f>50*4</f>
        <v>200</v>
      </c>
      <c r="J60" s="9">
        <f>I60*H60</f>
        <v>0</v>
      </c>
    </row>
    <row r="61" spans="1:10" ht="12.75">
      <c r="A61" s="40" t="s">
        <v>14</v>
      </c>
      <c r="B61" s="41"/>
      <c r="C61" s="41"/>
      <c r="D61" s="41"/>
      <c r="E61" s="42"/>
      <c r="F61" s="5">
        <v>1</v>
      </c>
      <c r="G61" s="5" t="s">
        <v>13</v>
      </c>
      <c r="H61" s="13">
        <v>0</v>
      </c>
      <c r="I61" s="5">
        <f>40*4</f>
        <v>160</v>
      </c>
      <c r="J61" s="9">
        <f aca="true" t="shared" si="3" ref="J61:J69">I61*H61</f>
        <v>0</v>
      </c>
    </row>
    <row r="62" spans="1:10" ht="12.75">
      <c r="A62" s="40" t="s">
        <v>15</v>
      </c>
      <c r="B62" s="41"/>
      <c r="C62" s="41"/>
      <c r="D62" s="41"/>
      <c r="E62" s="42"/>
      <c r="F62" s="5">
        <v>1</v>
      </c>
      <c r="G62" s="5" t="s">
        <v>13</v>
      </c>
      <c r="H62" s="13">
        <v>0</v>
      </c>
      <c r="I62" s="5">
        <f>10*4</f>
        <v>40</v>
      </c>
      <c r="J62" s="9">
        <f t="shared" si="3"/>
        <v>0</v>
      </c>
    </row>
    <row r="63" spans="1:10" ht="12.75">
      <c r="A63" s="40" t="s">
        <v>16</v>
      </c>
      <c r="B63" s="41"/>
      <c r="C63" s="41"/>
      <c r="D63" s="41"/>
      <c r="E63" s="42"/>
      <c r="F63" s="5">
        <v>1</v>
      </c>
      <c r="G63" s="5" t="s">
        <v>13</v>
      </c>
      <c r="H63" s="13">
        <v>0</v>
      </c>
      <c r="I63" s="5">
        <f>10*4</f>
        <v>40</v>
      </c>
      <c r="J63" s="9">
        <f t="shared" si="3"/>
        <v>0</v>
      </c>
    </row>
    <row r="64" spans="1:10" ht="12.75">
      <c r="A64" s="40" t="s">
        <v>17</v>
      </c>
      <c r="B64" s="41"/>
      <c r="C64" s="41"/>
      <c r="D64" s="41"/>
      <c r="E64" s="42"/>
      <c r="F64" s="5">
        <v>1</v>
      </c>
      <c r="G64" s="5" t="s">
        <v>13</v>
      </c>
      <c r="H64" s="13">
        <v>0</v>
      </c>
      <c r="I64" s="5">
        <f>5*4</f>
        <v>20</v>
      </c>
      <c r="J64" s="9">
        <f t="shared" si="3"/>
        <v>0</v>
      </c>
    </row>
    <row r="65" spans="1:10" ht="12.75">
      <c r="A65" s="40" t="s">
        <v>18</v>
      </c>
      <c r="B65" s="41"/>
      <c r="C65" s="41"/>
      <c r="D65" s="41"/>
      <c r="E65" s="42"/>
      <c r="F65" s="5">
        <v>1</v>
      </c>
      <c r="G65" s="5" t="s">
        <v>19</v>
      </c>
      <c r="H65" s="13">
        <v>0</v>
      </c>
      <c r="I65" s="5">
        <f>1*4</f>
        <v>4</v>
      </c>
      <c r="J65" s="9">
        <f t="shared" si="3"/>
        <v>0</v>
      </c>
    </row>
    <row r="66" spans="1:10" ht="12.75">
      <c r="A66" s="40" t="s">
        <v>20</v>
      </c>
      <c r="B66" s="41"/>
      <c r="C66" s="41"/>
      <c r="D66" s="41"/>
      <c r="E66" s="42"/>
      <c r="F66" s="5">
        <v>1</v>
      </c>
      <c r="G66" s="5" t="s">
        <v>21</v>
      </c>
      <c r="H66" s="13">
        <v>0</v>
      </c>
      <c r="I66" s="5">
        <f>4*4</f>
        <v>16</v>
      </c>
      <c r="J66" s="9">
        <f t="shared" si="3"/>
        <v>0</v>
      </c>
    </row>
    <row r="67" spans="1:10" ht="12.75">
      <c r="A67" s="40" t="s">
        <v>22</v>
      </c>
      <c r="B67" s="41"/>
      <c r="C67" s="41"/>
      <c r="D67" s="41"/>
      <c r="E67" s="42"/>
      <c r="F67" s="5">
        <v>1</v>
      </c>
      <c r="G67" s="5" t="s">
        <v>5</v>
      </c>
      <c r="H67" s="13">
        <v>0</v>
      </c>
      <c r="I67" s="5">
        <f>2*4</f>
        <v>8</v>
      </c>
      <c r="J67" s="9">
        <f t="shared" si="3"/>
        <v>0</v>
      </c>
    </row>
    <row r="68" spans="1:10" ht="12.75">
      <c r="A68" s="40" t="s">
        <v>23</v>
      </c>
      <c r="B68" s="41"/>
      <c r="C68" s="41"/>
      <c r="D68" s="41"/>
      <c r="E68" s="42"/>
      <c r="F68" s="5">
        <v>1</v>
      </c>
      <c r="G68" s="5" t="s">
        <v>5</v>
      </c>
      <c r="H68" s="13">
        <v>0</v>
      </c>
      <c r="I68" s="5">
        <f>2*4</f>
        <v>8</v>
      </c>
      <c r="J68" s="9">
        <f t="shared" si="3"/>
        <v>0</v>
      </c>
    </row>
    <row r="69" spans="1:10" ht="13.5" thickBot="1">
      <c r="A69" s="43" t="s">
        <v>24</v>
      </c>
      <c r="B69" s="44"/>
      <c r="C69" s="44"/>
      <c r="D69" s="44"/>
      <c r="E69" s="45"/>
      <c r="F69" s="6">
        <v>1</v>
      </c>
      <c r="G69" s="6" t="s">
        <v>25</v>
      </c>
      <c r="H69" s="22">
        <v>0</v>
      </c>
      <c r="I69" s="21">
        <f>1*4</f>
        <v>4</v>
      </c>
      <c r="J69" s="9">
        <f t="shared" si="3"/>
        <v>0</v>
      </c>
    </row>
    <row r="70" spans="1:10" ht="13.5" thickBot="1">
      <c r="A70" s="17" t="s">
        <v>29</v>
      </c>
      <c r="B70" s="19"/>
      <c r="C70" s="19"/>
      <c r="D70" s="19"/>
      <c r="E70" s="19"/>
      <c r="F70" s="19"/>
      <c r="G70" s="19"/>
      <c r="H70" s="26"/>
      <c r="I70" s="27"/>
      <c r="J70" s="28">
        <f>SUM(J58:J69)</f>
        <v>0</v>
      </c>
    </row>
    <row r="71" ht="13.5" thickBot="1"/>
    <row r="72" spans="1:10" ht="38.25">
      <c r="A72" s="2"/>
      <c r="B72" s="3" t="s">
        <v>0</v>
      </c>
      <c r="C72" s="3" t="s">
        <v>1</v>
      </c>
      <c r="D72" s="3" t="s">
        <v>2</v>
      </c>
      <c r="E72" s="3" t="s">
        <v>3</v>
      </c>
      <c r="F72" s="3" t="s">
        <v>8</v>
      </c>
      <c r="G72" s="3" t="s">
        <v>9</v>
      </c>
      <c r="H72" s="3" t="s">
        <v>6</v>
      </c>
      <c r="I72" s="3" t="s">
        <v>48</v>
      </c>
      <c r="J72" s="4" t="s">
        <v>32</v>
      </c>
    </row>
    <row r="73" spans="1:10" ht="18">
      <c r="A73" s="7" t="s">
        <v>4</v>
      </c>
      <c r="B73" s="8" t="s">
        <v>43</v>
      </c>
      <c r="C73" s="8" t="s">
        <v>34</v>
      </c>
      <c r="D73" s="8">
        <v>1598</v>
      </c>
      <c r="E73" s="8" t="s">
        <v>28</v>
      </c>
      <c r="F73" s="46"/>
      <c r="G73" s="47"/>
      <c r="H73" s="47"/>
      <c r="I73" s="47"/>
      <c r="J73" s="48"/>
    </row>
    <row r="74" spans="1:10" ht="3" customHeight="1">
      <c r="A74" s="49"/>
      <c r="B74" s="41"/>
      <c r="C74" s="41"/>
      <c r="D74" s="41"/>
      <c r="E74" s="41"/>
      <c r="F74" s="41"/>
      <c r="G74" s="41"/>
      <c r="H74" s="41"/>
      <c r="I74" s="41"/>
      <c r="J74" s="50"/>
    </row>
    <row r="75" spans="1:10" ht="12.75">
      <c r="A75" s="40" t="s">
        <v>33</v>
      </c>
      <c r="B75" s="41"/>
      <c r="C75" s="41"/>
      <c r="D75" s="41"/>
      <c r="E75" s="42"/>
      <c r="F75" s="5">
        <v>1</v>
      </c>
      <c r="G75" s="5" t="s">
        <v>5</v>
      </c>
      <c r="H75" s="13">
        <v>0</v>
      </c>
      <c r="I75" s="5">
        <f>4*4</f>
        <v>16</v>
      </c>
      <c r="J75" s="9">
        <f>I75*H75</f>
        <v>0</v>
      </c>
    </row>
    <row r="76" spans="1:10" ht="12.75">
      <c r="A76" s="40" t="s">
        <v>10</v>
      </c>
      <c r="B76" s="41"/>
      <c r="C76" s="41"/>
      <c r="D76" s="41"/>
      <c r="E76" s="42"/>
      <c r="F76" s="5">
        <v>1</v>
      </c>
      <c r="G76" s="5" t="s">
        <v>5</v>
      </c>
      <c r="H76" s="13">
        <v>0</v>
      </c>
      <c r="I76" s="5">
        <f>2*4</f>
        <v>8</v>
      </c>
      <c r="J76" s="9">
        <f>I76*H76</f>
        <v>0</v>
      </c>
    </row>
    <row r="77" spans="1:10" ht="12.75">
      <c r="A77" s="40" t="s">
        <v>11</v>
      </c>
      <c r="B77" s="41"/>
      <c r="C77" s="41"/>
      <c r="D77" s="41"/>
      <c r="E77" s="42"/>
      <c r="F77" s="5">
        <v>1</v>
      </c>
      <c r="G77" s="5" t="s">
        <v>12</v>
      </c>
      <c r="H77" s="13">
        <v>0</v>
      </c>
      <c r="I77" s="5">
        <f>50*4</f>
        <v>200</v>
      </c>
      <c r="J77" s="9">
        <f>I77*H77</f>
        <v>0</v>
      </c>
    </row>
    <row r="78" spans="1:10" ht="12.75">
      <c r="A78" s="40" t="s">
        <v>14</v>
      </c>
      <c r="B78" s="41"/>
      <c r="C78" s="41"/>
      <c r="D78" s="41"/>
      <c r="E78" s="42"/>
      <c r="F78" s="5">
        <v>1</v>
      </c>
      <c r="G78" s="5" t="s">
        <v>13</v>
      </c>
      <c r="H78" s="13">
        <v>0</v>
      </c>
      <c r="I78" s="5">
        <f>40*4</f>
        <v>160</v>
      </c>
      <c r="J78" s="9">
        <f aca="true" t="shared" si="4" ref="J78:J86">I78*H78</f>
        <v>0</v>
      </c>
    </row>
    <row r="79" spans="1:10" ht="12.75">
      <c r="A79" s="40" t="s">
        <v>15</v>
      </c>
      <c r="B79" s="41"/>
      <c r="C79" s="41"/>
      <c r="D79" s="41"/>
      <c r="E79" s="42"/>
      <c r="F79" s="5">
        <v>1</v>
      </c>
      <c r="G79" s="5" t="s">
        <v>13</v>
      </c>
      <c r="H79" s="13">
        <v>0</v>
      </c>
      <c r="I79" s="5">
        <f>10*4</f>
        <v>40</v>
      </c>
      <c r="J79" s="9">
        <f t="shared" si="4"/>
        <v>0</v>
      </c>
    </row>
    <row r="80" spans="1:10" ht="12.75">
      <c r="A80" s="40" t="s">
        <v>16</v>
      </c>
      <c r="B80" s="41"/>
      <c r="C80" s="41"/>
      <c r="D80" s="41"/>
      <c r="E80" s="42"/>
      <c r="F80" s="5">
        <v>1</v>
      </c>
      <c r="G80" s="5" t="s">
        <v>13</v>
      </c>
      <c r="H80" s="13">
        <v>0</v>
      </c>
      <c r="I80" s="5">
        <f>10*4</f>
        <v>40</v>
      </c>
      <c r="J80" s="9">
        <f t="shared" si="4"/>
        <v>0</v>
      </c>
    </row>
    <row r="81" spans="1:10" ht="12.75">
      <c r="A81" s="40" t="s">
        <v>17</v>
      </c>
      <c r="B81" s="41"/>
      <c r="C81" s="41"/>
      <c r="D81" s="41"/>
      <c r="E81" s="42"/>
      <c r="F81" s="5">
        <v>1</v>
      </c>
      <c r="G81" s="5" t="s">
        <v>13</v>
      </c>
      <c r="H81" s="13">
        <v>0</v>
      </c>
      <c r="I81" s="5">
        <f>5*4</f>
        <v>20</v>
      </c>
      <c r="J81" s="9">
        <f t="shared" si="4"/>
        <v>0</v>
      </c>
    </row>
    <row r="82" spans="1:10" ht="12.75">
      <c r="A82" s="40" t="s">
        <v>18</v>
      </c>
      <c r="B82" s="41"/>
      <c r="C82" s="41"/>
      <c r="D82" s="41"/>
      <c r="E82" s="42"/>
      <c r="F82" s="5">
        <v>1</v>
      </c>
      <c r="G82" s="5" t="s">
        <v>19</v>
      </c>
      <c r="H82" s="13">
        <v>0</v>
      </c>
      <c r="I82" s="5">
        <f>1*4</f>
        <v>4</v>
      </c>
      <c r="J82" s="9">
        <f t="shared" si="4"/>
        <v>0</v>
      </c>
    </row>
    <row r="83" spans="1:10" ht="12.75">
      <c r="A83" s="40" t="s">
        <v>20</v>
      </c>
      <c r="B83" s="41"/>
      <c r="C83" s="41"/>
      <c r="D83" s="41"/>
      <c r="E83" s="42"/>
      <c r="F83" s="5">
        <v>1</v>
      </c>
      <c r="G83" s="5" t="s">
        <v>21</v>
      </c>
      <c r="H83" s="13">
        <v>0</v>
      </c>
      <c r="I83" s="5">
        <f>4*4</f>
        <v>16</v>
      </c>
      <c r="J83" s="9">
        <f t="shared" si="4"/>
        <v>0</v>
      </c>
    </row>
    <row r="84" spans="1:10" ht="12.75">
      <c r="A84" s="40" t="s">
        <v>22</v>
      </c>
      <c r="B84" s="41"/>
      <c r="C84" s="41"/>
      <c r="D84" s="41"/>
      <c r="E84" s="42"/>
      <c r="F84" s="5">
        <v>1</v>
      </c>
      <c r="G84" s="5" t="s">
        <v>5</v>
      </c>
      <c r="H84" s="13">
        <v>0</v>
      </c>
      <c r="I84" s="5">
        <f>2*4</f>
        <v>8</v>
      </c>
      <c r="J84" s="9">
        <f t="shared" si="4"/>
        <v>0</v>
      </c>
    </row>
    <row r="85" spans="1:10" ht="12.75">
      <c r="A85" s="40" t="s">
        <v>23</v>
      </c>
      <c r="B85" s="41"/>
      <c r="C85" s="41"/>
      <c r="D85" s="41"/>
      <c r="E85" s="42"/>
      <c r="F85" s="5">
        <v>1</v>
      </c>
      <c r="G85" s="5" t="s">
        <v>5</v>
      </c>
      <c r="H85" s="13">
        <v>0</v>
      </c>
      <c r="I85" s="5">
        <f>2*4</f>
        <v>8</v>
      </c>
      <c r="J85" s="9">
        <f t="shared" si="4"/>
        <v>0</v>
      </c>
    </row>
    <row r="86" spans="1:10" ht="13.5" thickBot="1">
      <c r="A86" s="43" t="s">
        <v>24</v>
      </c>
      <c r="B86" s="44"/>
      <c r="C86" s="44"/>
      <c r="D86" s="44"/>
      <c r="E86" s="45"/>
      <c r="F86" s="6">
        <v>1</v>
      </c>
      <c r="G86" s="6" t="s">
        <v>25</v>
      </c>
      <c r="H86" s="22">
        <v>0</v>
      </c>
      <c r="I86" s="21">
        <f>1*4</f>
        <v>4</v>
      </c>
      <c r="J86" s="9">
        <f t="shared" si="4"/>
        <v>0</v>
      </c>
    </row>
    <row r="87" spans="1:10" ht="13.5" thickBot="1">
      <c r="A87" s="17" t="s">
        <v>29</v>
      </c>
      <c r="B87" s="19"/>
      <c r="C87" s="19"/>
      <c r="D87" s="19"/>
      <c r="E87" s="19"/>
      <c r="F87" s="19"/>
      <c r="G87" s="19"/>
      <c r="H87" s="26"/>
      <c r="I87" s="27"/>
      <c r="J87" s="28">
        <f>SUM(J75:J86)</f>
        <v>0</v>
      </c>
    </row>
    <row r="88" ht="13.5" thickBot="1"/>
    <row r="89" spans="1:10" ht="38.25">
      <c r="A89" s="2"/>
      <c r="B89" s="3" t="s">
        <v>0</v>
      </c>
      <c r="C89" s="3" t="s">
        <v>1</v>
      </c>
      <c r="D89" s="3" t="s">
        <v>2</v>
      </c>
      <c r="E89" s="3" t="s">
        <v>3</v>
      </c>
      <c r="F89" s="3" t="s">
        <v>8</v>
      </c>
      <c r="G89" s="3" t="s">
        <v>9</v>
      </c>
      <c r="H89" s="3" t="s">
        <v>6</v>
      </c>
      <c r="I89" s="3" t="s">
        <v>48</v>
      </c>
      <c r="J89" s="4" t="s">
        <v>32</v>
      </c>
    </row>
    <row r="90" spans="1:10" ht="18">
      <c r="A90" s="7" t="s">
        <v>4</v>
      </c>
      <c r="B90" s="8" t="s">
        <v>44</v>
      </c>
      <c r="C90" s="8">
        <v>2009</v>
      </c>
      <c r="D90" s="8">
        <v>1798</v>
      </c>
      <c r="E90" s="8" t="s">
        <v>7</v>
      </c>
      <c r="F90" s="46"/>
      <c r="G90" s="47"/>
      <c r="H90" s="47"/>
      <c r="I90" s="47"/>
      <c r="J90" s="48"/>
    </row>
    <row r="91" spans="1:10" ht="3.75" customHeight="1">
      <c r="A91" s="49"/>
      <c r="B91" s="41"/>
      <c r="C91" s="41"/>
      <c r="D91" s="41"/>
      <c r="E91" s="41"/>
      <c r="F91" s="41"/>
      <c r="G91" s="41"/>
      <c r="H91" s="41"/>
      <c r="I91" s="41"/>
      <c r="J91" s="50"/>
    </row>
    <row r="92" spans="1:10" ht="12.75">
      <c r="A92" s="40" t="s">
        <v>26</v>
      </c>
      <c r="B92" s="41"/>
      <c r="C92" s="41"/>
      <c r="D92" s="41"/>
      <c r="E92" s="42"/>
      <c r="F92" s="5">
        <v>1</v>
      </c>
      <c r="G92" s="5" t="s">
        <v>5</v>
      </c>
      <c r="H92" s="13">
        <v>0</v>
      </c>
      <c r="I92" s="5">
        <f>4*2</f>
        <v>8</v>
      </c>
      <c r="J92" s="9">
        <f>I92*H92</f>
        <v>0</v>
      </c>
    </row>
    <row r="93" spans="1:10" ht="12.75">
      <c r="A93" s="40" t="s">
        <v>10</v>
      </c>
      <c r="B93" s="41"/>
      <c r="C93" s="41"/>
      <c r="D93" s="41"/>
      <c r="E93" s="42"/>
      <c r="F93" s="5">
        <v>1</v>
      </c>
      <c r="G93" s="5" t="s">
        <v>5</v>
      </c>
      <c r="H93" s="13">
        <v>0</v>
      </c>
      <c r="I93" s="5">
        <f>2*2</f>
        <v>4</v>
      </c>
      <c r="J93" s="9">
        <f>I93*H93</f>
        <v>0</v>
      </c>
    </row>
    <row r="94" spans="1:10" ht="12.75">
      <c r="A94" s="40" t="s">
        <v>11</v>
      </c>
      <c r="B94" s="41"/>
      <c r="C94" s="41"/>
      <c r="D94" s="41"/>
      <c r="E94" s="42"/>
      <c r="F94" s="5">
        <v>1</v>
      </c>
      <c r="G94" s="5" t="s">
        <v>12</v>
      </c>
      <c r="H94" s="13">
        <v>0</v>
      </c>
      <c r="I94" s="5">
        <f>50*2</f>
        <v>100</v>
      </c>
      <c r="J94" s="9">
        <f>I94*H94</f>
        <v>0</v>
      </c>
    </row>
    <row r="95" spans="1:10" ht="12.75">
      <c r="A95" s="40" t="s">
        <v>14</v>
      </c>
      <c r="B95" s="41"/>
      <c r="C95" s="41"/>
      <c r="D95" s="41"/>
      <c r="E95" s="42"/>
      <c r="F95" s="5">
        <v>1</v>
      </c>
      <c r="G95" s="5" t="s">
        <v>13</v>
      </c>
      <c r="H95" s="13">
        <v>0</v>
      </c>
      <c r="I95" s="5">
        <f>40*2</f>
        <v>80</v>
      </c>
      <c r="J95" s="9">
        <f aca="true" t="shared" si="5" ref="J95:J103">I95*H95</f>
        <v>0</v>
      </c>
    </row>
    <row r="96" spans="1:10" ht="12.75">
      <c r="A96" s="40" t="s">
        <v>15</v>
      </c>
      <c r="B96" s="41"/>
      <c r="C96" s="41"/>
      <c r="D96" s="41"/>
      <c r="E96" s="42"/>
      <c r="F96" s="5">
        <v>1</v>
      </c>
      <c r="G96" s="5" t="s">
        <v>13</v>
      </c>
      <c r="H96" s="13">
        <v>0</v>
      </c>
      <c r="I96" s="5">
        <f>10*2</f>
        <v>20</v>
      </c>
      <c r="J96" s="9">
        <f t="shared" si="5"/>
        <v>0</v>
      </c>
    </row>
    <row r="97" spans="1:10" ht="12.75">
      <c r="A97" s="40" t="s">
        <v>16</v>
      </c>
      <c r="B97" s="41"/>
      <c r="C97" s="41"/>
      <c r="D97" s="41"/>
      <c r="E97" s="42"/>
      <c r="F97" s="5">
        <v>1</v>
      </c>
      <c r="G97" s="5" t="s">
        <v>13</v>
      </c>
      <c r="H97" s="13">
        <v>0</v>
      </c>
      <c r="I97" s="5">
        <f>10*2</f>
        <v>20</v>
      </c>
      <c r="J97" s="9">
        <f t="shared" si="5"/>
        <v>0</v>
      </c>
    </row>
    <row r="98" spans="1:10" ht="12.75">
      <c r="A98" s="40" t="s">
        <v>17</v>
      </c>
      <c r="B98" s="41"/>
      <c r="C98" s="41"/>
      <c r="D98" s="41"/>
      <c r="E98" s="42"/>
      <c r="F98" s="5">
        <v>1</v>
      </c>
      <c r="G98" s="5" t="s">
        <v>13</v>
      </c>
      <c r="H98" s="13">
        <v>0</v>
      </c>
      <c r="I98" s="5">
        <f>5*2</f>
        <v>10</v>
      </c>
      <c r="J98" s="9">
        <f t="shared" si="5"/>
        <v>0</v>
      </c>
    </row>
    <row r="99" spans="1:10" ht="12.75">
      <c r="A99" s="40" t="s">
        <v>18</v>
      </c>
      <c r="B99" s="41"/>
      <c r="C99" s="41"/>
      <c r="D99" s="41"/>
      <c r="E99" s="42"/>
      <c r="F99" s="5">
        <v>1</v>
      </c>
      <c r="G99" s="5" t="s">
        <v>19</v>
      </c>
      <c r="H99" s="13">
        <v>0</v>
      </c>
      <c r="I99" s="5">
        <f>1*2</f>
        <v>2</v>
      </c>
      <c r="J99" s="9">
        <f t="shared" si="5"/>
        <v>0</v>
      </c>
    </row>
    <row r="100" spans="1:10" ht="12.75">
      <c r="A100" s="40" t="s">
        <v>20</v>
      </c>
      <c r="B100" s="41"/>
      <c r="C100" s="41"/>
      <c r="D100" s="41"/>
      <c r="E100" s="42"/>
      <c r="F100" s="5">
        <v>1</v>
      </c>
      <c r="G100" s="5" t="s">
        <v>21</v>
      </c>
      <c r="H100" s="13">
        <v>0</v>
      </c>
      <c r="I100" s="5">
        <f>4*2</f>
        <v>8</v>
      </c>
      <c r="J100" s="9">
        <f t="shared" si="5"/>
        <v>0</v>
      </c>
    </row>
    <row r="101" spans="1:10" ht="12.75">
      <c r="A101" s="40" t="s">
        <v>22</v>
      </c>
      <c r="B101" s="41"/>
      <c r="C101" s="41"/>
      <c r="D101" s="41"/>
      <c r="E101" s="42"/>
      <c r="F101" s="5">
        <v>1</v>
      </c>
      <c r="G101" s="5" t="s">
        <v>5</v>
      </c>
      <c r="H101" s="13">
        <v>0</v>
      </c>
      <c r="I101" s="5">
        <f>2*2</f>
        <v>4</v>
      </c>
      <c r="J101" s="9">
        <f t="shared" si="5"/>
        <v>0</v>
      </c>
    </row>
    <row r="102" spans="1:10" ht="12.75">
      <c r="A102" s="40" t="s">
        <v>23</v>
      </c>
      <c r="B102" s="41"/>
      <c r="C102" s="41"/>
      <c r="D102" s="41"/>
      <c r="E102" s="42"/>
      <c r="F102" s="5">
        <v>1</v>
      </c>
      <c r="G102" s="5" t="s">
        <v>5</v>
      </c>
      <c r="H102" s="13">
        <v>0</v>
      </c>
      <c r="I102" s="5">
        <f>2*2</f>
        <v>4</v>
      </c>
      <c r="J102" s="9">
        <f t="shared" si="5"/>
        <v>0</v>
      </c>
    </row>
    <row r="103" spans="1:10" ht="13.5" thickBot="1">
      <c r="A103" s="43" t="s">
        <v>24</v>
      </c>
      <c r="B103" s="44"/>
      <c r="C103" s="44"/>
      <c r="D103" s="44"/>
      <c r="E103" s="45"/>
      <c r="F103" s="6">
        <v>1</v>
      </c>
      <c r="G103" s="6" t="s">
        <v>25</v>
      </c>
      <c r="H103" s="22">
        <v>0</v>
      </c>
      <c r="I103" s="21">
        <f>1*2</f>
        <v>2</v>
      </c>
      <c r="J103" s="9">
        <f t="shared" si="5"/>
        <v>0</v>
      </c>
    </row>
    <row r="104" spans="1:10" ht="13.5" thickBot="1">
      <c r="A104" s="17" t="s">
        <v>29</v>
      </c>
      <c r="B104" s="19"/>
      <c r="C104" s="19"/>
      <c r="D104" s="19"/>
      <c r="E104" s="19"/>
      <c r="F104" s="19"/>
      <c r="G104" s="19"/>
      <c r="H104" s="26"/>
      <c r="I104" s="27"/>
      <c r="J104" s="28">
        <f>SUM(J92:J103)</f>
        <v>0</v>
      </c>
    </row>
    <row r="105" ht="13.5" thickBot="1"/>
    <row r="106" spans="1:10" ht="38.25">
      <c r="A106" s="2"/>
      <c r="B106" s="3" t="s">
        <v>0</v>
      </c>
      <c r="C106" s="3" t="s">
        <v>1</v>
      </c>
      <c r="D106" s="3" t="s">
        <v>2</v>
      </c>
      <c r="E106" s="3" t="s">
        <v>3</v>
      </c>
      <c r="F106" s="3" t="s">
        <v>8</v>
      </c>
      <c r="G106" s="3" t="s">
        <v>9</v>
      </c>
      <c r="H106" s="3" t="s">
        <v>6</v>
      </c>
      <c r="I106" s="3" t="s">
        <v>48</v>
      </c>
      <c r="J106" s="4" t="s">
        <v>32</v>
      </c>
    </row>
    <row r="107" spans="1:10" ht="18">
      <c r="A107" s="7" t="s">
        <v>4</v>
      </c>
      <c r="B107" s="8" t="s">
        <v>37</v>
      </c>
      <c r="C107" s="8">
        <v>2009</v>
      </c>
      <c r="D107" s="8">
        <v>3597</v>
      </c>
      <c r="E107" s="8" t="s">
        <v>7</v>
      </c>
      <c r="F107" s="46"/>
      <c r="G107" s="47"/>
      <c r="H107" s="47"/>
      <c r="I107" s="47"/>
      <c r="J107" s="48"/>
    </row>
    <row r="108" spans="1:10" ht="3.75" customHeight="1">
      <c r="A108" s="49"/>
      <c r="B108" s="41"/>
      <c r="C108" s="41"/>
      <c r="D108" s="41"/>
      <c r="E108" s="41"/>
      <c r="F108" s="41"/>
      <c r="G108" s="41"/>
      <c r="H108" s="41"/>
      <c r="I108" s="41"/>
      <c r="J108" s="50"/>
    </row>
    <row r="109" spans="1:10" ht="12.75">
      <c r="A109" s="40" t="s">
        <v>33</v>
      </c>
      <c r="B109" s="41"/>
      <c r="C109" s="41"/>
      <c r="D109" s="41"/>
      <c r="E109" s="42"/>
      <c r="F109" s="5">
        <v>1</v>
      </c>
      <c r="G109" s="5" t="s">
        <v>5</v>
      </c>
      <c r="H109" s="13">
        <v>0</v>
      </c>
      <c r="I109" s="5">
        <f>4*2</f>
        <v>8</v>
      </c>
      <c r="J109" s="9">
        <f>I109*H109</f>
        <v>0</v>
      </c>
    </row>
    <row r="110" spans="1:10" ht="12.75">
      <c r="A110" s="40" t="s">
        <v>10</v>
      </c>
      <c r="B110" s="41"/>
      <c r="C110" s="41"/>
      <c r="D110" s="41"/>
      <c r="E110" s="42"/>
      <c r="F110" s="5">
        <v>1</v>
      </c>
      <c r="G110" s="5" t="s">
        <v>5</v>
      </c>
      <c r="H110" s="13">
        <v>0</v>
      </c>
      <c r="I110" s="5">
        <f>2*2</f>
        <v>4</v>
      </c>
      <c r="J110" s="9">
        <f>I110*H110</f>
        <v>0</v>
      </c>
    </row>
    <row r="111" spans="1:10" ht="12.75">
      <c r="A111" s="40" t="s">
        <v>11</v>
      </c>
      <c r="B111" s="41"/>
      <c r="C111" s="41"/>
      <c r="D111" s="41"/>
      <c r="E111" s="42"/>
      <c r="F111" s="5">
        <v>1</v>
      </c>
      <c r="G111" s="5" t="s">
        <v>12</v>
      </c>
      <c r="H111" s="13">
        <v>0</v>
      </c>
      <c r="I111" s="5">
        <f>50*2</f>
        <v>100</v>
      </c>
      <c r="J111" s="9">
        <f>I111*H111</f>
        <v>0</v>
      </c>
    </row>
    <row r="112" spans="1:10" ht="12.75">
      <c r="A112" s="40" t="s">
        <v>14</v>
      </c>
      <c r="B112" s="41"/>
      <c r="C112" s="41"/>
      <c r="D112" s="41"/>
      <c r="E112" s="42"/>
      <c r="F112" s="5">
        <v>1</v>
      </c>
      <c r="G112" s="5" t="s">
        <v>13</v>
      </c>
      <c r="H112" s="13">
        <v>0</v>
      </c>
      <c r="I112" s="5">
        <f>40*2</f>
        <v>80</v>
      </c>
      <c r="J112" s="9">
        <f aca="true" t="shared" si="6" ref="J112:J120">I112*H112</f>
        <v>0</v>
      </c>
    </row>
    <row r="113" spans="1:10" ht="12.75">
      <c r="A113" s="40" t="s">
        <v>15</v>
      </c>
      <c r="B113" s="41"/>
      <c r="C113" s="41"/>
      <c r="D113" s="41"/>
      <c r="E113" s="42"/>
      <c r="F113" s="5">
        <v>1</v>
      </c>
      <c r="G113" s="5" t="s">
        <v>13</v>
      </c>
      <c r="H113" s="13">
        <v>0</v>
      </c>
      <c r="I113" s="5">
        <f>10*2</f>
        <v>20</v>
      </c>
      <c r="J113" s="9">
        <f t="shared" si="6"/>
        <v>0</v>
      </c>
    </row>
    <row r="114" spans="1:10" ht="12.75">
      <c r="A114" s="40" t="s">
        <v>16</v>
      </c>
      <c r="B114" s="41"/>
      <c r="C114" s="41"/>
      <c r="D114" s="41"/>
      <c r="E114" s="42"/>
      <c r="F114" s="5">
        <v>1</v>
      </c>
      <c r="G114" s="5" t="s">
        <v>13</v>
      </c>
      <c r="H114" s="13">
        <v>0</v>
      </c>
      <c r="I114" s="5">
        <f>10*2</f>
        <v>20</v>
      </c>
      <c r="J114" s="9">
        <f t="shared" si="6"/>
        <v>0</v>
      </c>
    </row>
    <row r="115" spans="1:10" ht="12.75">
      <c r="A115" s="40" t="s">
        <v>17</v>
      </c>
      <c r="B115" s="41"/>
      <c r="C115" s="41"/>
      <c r="D115" s="41"/>
      <c r="E115" s="42"/>
      <c r="F115" s="5">
        <v>1</v>
      </c>
      <c r="G115" s="5" t="s">
        <v>13</v>
      </c>
      <c r="H115" s="13">
        <v>0</v>
      </c>
      <c r="I115" s="5">
        <f>5*2</f>
        <v>10</v>
      </c>
      <c r="J115" s="9">
        <f t="shared" si="6"/>
        <v>0</v>
      </c>
    </row>
    <row r="116" spans="1:10" ht="12.75">
      <c r="A116" s="40" t="s">
        <v>18</v>
      </c>
      <c r="B116" s="41"/>
      <c r="C116" s="41"/>
      <c r="D116" s="41"/>
      <c r="E116" s="42"/>
      <c r="F116" s="5">
        <v>1</v>
      </c>
      <c r="G116" s="5" t="s">
        <v>19</v>
      </c>
      <c r="H116" s="13">
        <v>0</v>
      </c>
      <c r="I116" s="5">
        <f>1*2</f>
        <v>2</v>
      </c>
      <c r="J116" s="9">
        <f t="shared" si="6"/>
        <v>0</v>
      </c>
    </row>
    <row r="117" spans="1:10" ht="12.75">
      <c r="A117" s="40" t="s">
        <v>20</v>
      </c>
      <c r="B117" s="41"/>
      <c r="C117" s="41"/>
      <c r="D117" s="41"/>
      <c r="E117" s="42"/>
      <c r="F117" s="5">
        <v>1</v>
      </c>
      <c r="G117" s="5" t="s">
        <v>21</v>
      </c>
      <c r="H117" s="13">
        <v>0</v>
      </c>
      <c r="I117" s="5">
        <f>4*2</f>
        <v>8</v>
      </c>
      <c r="J117" s="9">
        <f t="shared" si="6"/>
        <v>0</v>
      </c>
    </row>
    <row r="118" spans="1:10" ht="12.75">
      <c r="A118" s="40" t="s">
        <v>22</v>
      </c>
      <c r="B118" s="41"/>
      <c r="C118" s="41"/>
      <c r="D118" s="41"/>
      <c r="E118" s="42"/>
      <c r="F118" s="5">
        <v>1</v>
      </c>
      <c r="G118" s="5" t="s">
        <v>5</v>
      </c>
      <c r="H118" s="13">
        <v>0</v>
      </c>
      <c r="I118" s="5">
        <f>2*2</f>
        <v>4</v>
      </c>
      <c r="J118" s="9">
        <f t="shared" si="6"/>
        <v>0</v>
      </c>
    </row>
    <row r="119" spans="1:10" ht="12.75">
      <c r="A119" s="40" t="s">
        <v>23</v>
      </c>
      <c r="B119" s="41"/>
      <c r="C119" s="41"/>
      <c r="D119" s="41"/>
      <c r="E119" s="42"/>
      <c r="F119" s="5">
        <v>1</v>
      </c>
      <c r="G119" s="5" t="s">
        <v>5</v>
      </c>
      <c r="H119" s="13">
        <v>0</v>
      </c>
      <c r="I119" s="5">
        <f>2*2</f>
        <v>4</v>
      </c>
      <c r="J119" s="9">
        <f t="shared" si="6"/>
        <v>0</v>
      </c>
    </row>
    <row r="120" spans="1:10" ht="13.5" thickBot="1">
      <c r="A120" s="43" t="s">
        <v>24</v>
      </c>
      <c r="B120" s="44"/>
      <c r="C120" s="44"/>
      <c r="D120" s="44"/>
      <c r="E120" s="45"/>
      <c r="F120" s="6">
        <v>1</v>
      </c>
      <c r="G120" s="6" t="s">
        <v>25</v>
      </c>
      <c r="H120" s="22">
        <v>0</v>
      </c>
      <c r="I120" s="21">
        <f>1*2</f>
        <v>2</v>
      </c>
      <c r="J120" s="9">
        <f t="shared" si="6"/>
        <v>0</v>
      </c>
    </row>
    <row r="121" spans="1:10" ht="13.5" thickBot="1">
      <c r="A121" s="17" t="s">
        <v>29</v>
      </c>
      <c r="B121" s="19"/>
      <c r="C121" s="19"/>
      <c r="D121" s="19"/>
      <c r="E121" s="19"/>
      <c r="F121" s="19"/>
      <c r="G121" s="19"/>
      <c r="H121" s="26"/>
      <c r="I121" s="27"/>
      <c r="J121" s="28">
        <f>SUM(J109:J120)</f>
        <v>0</v>
      </c>
    </row>
    <row r="122" ht="13.5" thickBot="1"/>
    <row r="123" spans="1:10" ht="38.25">
      <c r="A123" s="2"/>
      <c r="B123" s="3" t="s">
        <v>0</v>
      </c>
      <c r="C123" s="3" t="s">
        <v>1</v>
      </c>
      <c r="D123" s="3" t="s">
        <v>2</v>
      </c>
      <c r="E123" s="3" t="s">
        <v>3</v>
      </c>
      <c r="F123" s="3" t="s">
        <v>8</v>
      </c>
      <c r="G123" s="3" t="s">
        <v>9</v>
      </c>
      <c r="H123" s="3" t="s">
        <v>6</v>
      </c>
      <c r="I123" s="3" t="s">
        <v>48</v>
      </c>
      <c r="J123" s="4" t="s">
        <v>32</v>
      </c>
    </row>
    <row r="124" spans="1:10" ht="18">
      <c r="A124" s="7" t="s">
        <v>4</v>
      </c>
      <c r="B124" s="8" t="s">
        <v>38</v>
      </c>
      <c r="C124" s="8" t="s">
        <v>31</v>
      </c>
      <c r="D124" s="8">
        <v>1968</v>
      </c>
      <c r="E124" s="8" t="s">
        <v>28</v>
      </c>
      <c r="F124" s="46"/>
      <c r="G124" s="47"/>
      <c r="H124" s="47"/>
      <c r="I124" s="47"/>
      <c r="J124" s="48"/>
    </row>
    <row r="125" spans="1:10" ht="3.75" customHeight="1">
      <c r="A125" s="49"/>
      <c r="B125" s="41"/>
      <c r="C125" s="41"/>
      <c r="D125" s="41"/>
      <c r="E125" s="41"/>
      <c r="F125" s="41"/>
      <c r="G125" s="41"/>
      <c r="H125" s="41"/>
      <c r="I125" s="41"/>
      <c r="J125" s="50"/>
    </row>
    <row r="126" spans="1:10" ht="12.75">
      <c r="A126" s="40" t="s">
        <v>33</v>
      </c>
      <c r="B126" s="41"/>
      <c r="C126" s="41"/>
      <c r="D126" s="41"/>
      <c r="E126" s="42"/>
      <c r="F126" s="5">
        <v>1</v>
      </c>
      <c r="G126" s="5" t="s">
        <v>5</v>
      </c>
      <c r="H126" s="13">
        <v>0</v>
      </c>
      <c r="I126" s="5">
        <f>4*4</f>
        <v>16</v>
      </c>
      <c r="J126" s="9">
        <f>I126*H126</f>
        <v>0</v>
      </c>
    </row>
    <row r="127" spans="1:10" ht="12.75">
      <c r="A127" s="40" t="s">
        <v>10</v>
      </c>
      <c r="B127" s="41"/>
      <c r="C127" s="41"/>
      <c r="D127" s="41"/>
      <c r="E127" s="42"/>
      <c r="F127" s="5">
        <v>1</v>
      </c>
      <c r="G127" s="5" t="s">
        <v>5</v>
      </c>
      <c r="H127" s="13">
        <v>0</v>
      </c>
      <c r="I127" s="5">
        <f>2*4</f>
        <v>8</v>
      </c>
      <c r="J127" s="9">
        <f>I127*H127</f>
        <v>0</v>
      </c>
    </row>
    <row r="128" spans="1:10" ht="12.75">
      <c r="A128" s="40" t="s">
        <v>11</v>
      </c>
      <c r="B128" s="41"/>
      <c r="C128" s="41"/>
      <c r="D128" s="41"/>
      <c r="E128" s="42"/>
      <c r="F128" s="5">
        <v>1</v>
      </c>
      <c r="G128" s="5" t="s">
        <v>12</v>
      </c>
      <c r="H128" s="13">
        <v>0</v>
      </c>
      <c r="I128" s="5">
        <f>50*4</f>
        <v>200</v>
      </c>
      <c r="J128" s="9">
        <f>I128*H128</f>
        <v>0</v>
      </c>
    </row>
    <row r="129" spans="1:10" ht="12.75">
      <c r="A129" s="40" t="s">
        <v>14</v>
      </c>
      <c r="B129" s="41"/>
      <c r="C129" s="41"/>
      <c r="D129" s="41"/>
      <c r="E129" s="42"/>
      <c r="F129" s="5">
        <v>1</v>
      </c>
      <c r="G129" s="5" t="s">
        <v>13</v>
      </c>
      <c r="H129" s="13">
        <v>0</v>
      </c>
      <c r="I129" s="5">
        <f>40*4</f>
        <v>160</v>
      </c>
      <c r="J129" s="9">
        <f aca="true" t="shared" si="7" ref="J129:J137">I129*H129</f>
        <v>0</v>
      </c>
    </row>
    <row r="130" spans="1:10" ht="12.75">
      <c r="A130" s="40" t="s">
        <v>15</v>
      </c>
      <c r="B130" s="41"/>
      <c r="C130" s="41"/>
      <c r="D130" s="41"/>
      <c r="E130" s="42"/>
      <c r="F130" s="5">
        <v>1</v>
      </c>
      <c r="G130" s="5" t="s">
        <v>13</v>
      </c>
      <c r="H130" s="13">
        <v>0</v>
      </c>
      <c r="I130" s="5">
        <f>10*4</f>
        <v>40</v>
      </c>
      <c r="J130" s="9">
        <f t="shared" si="7"/>
        <v>0</v>
      </c>
    </row>
    <row r="131" spans="1:10" ht="12.75">
      <c r="A131" s="40" t="s">
        <v>16</v>
      </c>
      <c r="B131" s="41"/>
      <c r="C131" s="41"/>
      <c r="D131" s="41"/>
      <c r="E131" s="42"/>
      <c r="F131" s="5">
        <v>1</v>
      </c>
      <c r="G131" s="5" t="s">
        <v>13</v>
      </c>
      <c r="H131" s="13">
        <v>0</v>
      </c>
      <c r="I131" s="5">
        <f>10*4</f>
        <v>40</v>
      </c>
      <c r="J131" s="9">
        <f t="shared" si="7"/>
        <v>0</v>
      </c>
    </row>
    <row r="132" spans="1:10" ht="12.75">
      <c r="A132" s="40" t="s">
        <v>17</v>
      </c>
      <c r="B132" s="41"/>
      <c r="C132" s="41"/>
      <c r="D132" s="41"/>
      <c r="E132" s="42"/>
      <c r="F132" s="5">
        <v>1</v>
      </c>
      <c r="G132" s="5" t="s">
        <v>13</v>
      </c>
      <c r="H132" s="13">
        <v>0</v>
      </c>
      <c r="I132" s="5">
        <f>5*4</f>
        <v>20</v>
      </c>
      <c r="J132" s="9">
        <f t="shared" si="7"/>
        <v>0</v>
      </c>
    </row>
    <row r="133" spans="1:10" ht="12.75">
      <c r="A133" s="40" t="s">
        <v>18</v>
      </c>
      <c r="B133" s="41"/>
      <c r="C133" s="41"/>
      <c r="D133" s="41"/>
      <c r="E133" s="42"/>
      <c r="F133" s="5">
        <v>1</v>
      </c>
      <c r="G133" s="5" t="s">
        <v>19</v>
      </c>
      <c r="H133" s="13">
        <v>0</v>
      </c>
      <c r="I133" s="5">
        <f>1*4</f>
        <v>4</v>
      </c>
      <c r="J133" s="9">
        <f t="shared" si="7"/>
        <v>0</v>
      </c>
    </row>
    <row r="134" spans="1:10" ht="12.75">
      <c r="A134" s="40" t="s">
        <v>20</v>
      </c>
      <c r="B134" s="41"/>
      <c r="C134" s="41"/>
      <c r="D134" s="41"/>
      <c r="E134" s="42"/>
      <c r="F134" s="5">
        <v>1</v>
      </c>
      <c r="G134" s="5" t="s">
        <v>21</v>
      </c>
      <c r="H134" s="13">
        <v>0</v>
      </c>
      <c r="I134" s="5">
        <f>4*4</f>
        <v>16</v>
      </c>
      <c r="J134" s="9">
        <f t="shared" si="7"/>
        <v>0</v>
      </c>
    </row>
    <row r="135" spans="1:10" ht="12.75">
      <c r="A135" s="40" t="s">
        <v>22</v>
      </c>
      <c r="B135" s="41"/>
      <c r="C135" s="41"/>
      <c r="D135" s="41"/>
      <c r="E135" s="42"/>
      <c r="F135" s="5">
        <v>1</v>
      </c>
      <c r="G135" s="5" t="s">
        <v>5</v>
      </c>
      <c r="H135" s="13">
        <v>0</v>
      </c>
      <c r="I135" s="5">
        <f>2*4</f>
        <v>8</v>
      </c>
      <c r="J135" s="9">
        <f t="shared" si="7"/>
        <v>0</v>
      </c>
    </row>
    <row r="136" spans="1:10" ht="12.75">
      <c r="A136" s="40" t="s">
        <v>23</v>
      </c>
      <c r="B136" s="41"/>
      <c r="C136" s="41"/>
      <c r="D136" s="41"/>
      <c r="E136" s="42"/>
      <c r="F136" s="5">
        <v>1</v>
      </c>
      <c r="G136" s="5" t="s">
        <v>5</v>
      </c>
      <c r="H136" s="13">
        <v>0</v>
      </c>
      <c r="I136" s="5">
        <f>2*4</f>
        <v>8</v>
      </c>
      <c r="J136" s="9">
        <f t="shared" si="7"/>
        <v>0</v>
      </c>
    </row>
    <row r="137" spans="1:10" ht="13.5" thickBot="1">
      <c r="A137" s="43" t="s">
        <v>24</v>
      </c>
      <c r="B137" s="44"/>
      <c r="C137" s="44"/>
      <c r="D137" s="44"/>
      <c r="E137" s="45"/>
      <c r="F137" s="6">
        <v>1</v>
      </c>
      <c r="G137" s="6" t="s">
        <v>25</v>
      </c>
      <c r="H137" s="22">
        <v>0</v>
      </c>
      <c r="I137" s="21">
        <f>1*4</f>
        <v>4</v>
      </c>
      <c r="J137" s="9">
        <f t="shared" si="7"/>
        <v>0</v>
      </c>
    </row>
    <row r="138" spans="1:10" ht="13.5" thickBot="1">
      <c r="A138" s="17" t="s">
        <v>29</v>
      </c>
      <c r="B138" s="19"/>
      <c r="C138" s="19"/>
      <c r="D138" s="19"/>
      <c r="E138" s="19"/>
      <c r="F138" s="19"/>
      <c r="G138" s="19"/>
      <c r="H138" s="26"/>
      <c r="I138" s="27"/>
      <c r="J138" s="28">
        <f>SUM(J126:J137)</f>
        <v>0</v>
      </c>
    </row>
    <row r="140" ht="12.75" customHeight="1"/>
    <row r="141" spans="2:5" ht="25.5">
      <c r="B141" s="31" t="s">
        <v>41</v>
      </c>
      <c r="C141" s="30" t="s">
        <v>39</v>
      </c>
      <c r="D141" s="57" t="s">
        <v>40</v>
      </c>
      <c r="E141" s="58"/>
    </row>
    <row r="142" spans="2:5" ht="18">
      <c r="B142" s="32" t="s">
        <v>35</v>
      </c>
      <c r="C142" s="33">
        <f>J19</f>
        <v>0</v>
      </c>
      <c r="D142" s="53">
        <f>C142*1.21</f>
        <v>0</v>
      </c>
      <c r="E142" s="54"/>
    </row>
    <row r="143" spans="2:5" ht="18">
      <c r="B143" s="32" t="s">
        <v>36</v>
      </c>
      <c r="C143" s="33">
        <f>J36</f>
        <v>0</v>
      </c>
      <c r="D143" s="53">
        <f aca="true" t="shared" si="8" ref="D143:D149">C143*1.21</f>
        <v>0</v>
      </c>
      <c r="E143" s="54"/>
    </row>
    <row r="144" spans="2:5" ht="18">
      <c r="B144" s="32" t="s">
        <v>42</v>
      </c>
      <c r="C144" s="33">
        <f>J53</f>
        <v>0</v>
      </c>
      <c r="D144" s="53">
        <f t="shared" si="8"/>
        <v>0</v>
      </c>
      <c r="E144" s="54"/>
    </row>
    <row r="145" spans="2:5" ht="18">
      <c r="B145" s="32" t="s">
        <v>43</v>
      </c>
      <c r="C145" s="33">
        <f>J70</f>
        <v>0</v>
      </c>
      <c r="D145" s="53">
        <f t="shared" si="8"/>
        <v>0</v>
      </c>
      <c r="E145" s="54"/>
    </row>
    <row r="146" spans="2:5" ht="18">
      <c r="B146" s="32" t="s">
        <v>43</v>
      </c>
      <c r="C146" s="33">
        <f>J87</f>
        <v>0</v>
      </c>
      <c r="D146" s="53">
        <f t="shared" si="8"/>
        <v>0</v>
      </c>
      <c r="E146" s="54"/>
    </row>
    <row r="147" spans="2:5" ht="18">
      <c r="B147" s="32" t="s">
        <v>44</v>
      </c>
      <c r="C147" s="33">
        <f>J104</f>
        <v>0</v>
      </c>
      <c r="D147" s="53">
        <f t="shared" si="8"/>
        <v>0</v>
      </c>
      <c r="E147" s="54"/>
    </row>
    <row r="148" spans="2:5" ht="18">
      <c r="B148" s="32" t="s">
        <v>37</v>
      </c>
      <c r="C148" s="33">
        <f>J121</f>
        <v>0</v>
      </c>
      <c r="D148" s="53">
        <f t="shared" si="8"/>
        <v>0</v>
      </c>
      <c r="E148" s="54"/>
    </row>
    <row r="149" spans="2:5" ht="18">
      <c r="B149" s="32" t="s">
        <v>38</v>
      </c>
      <c r="C149" s="33">
        <f>J138</f>
        <v>0</v>
      </c>
      <c r="D149" s="53">
        <f t="shared" si="8"/>
        <v>0</v>
      </c>
      <c r="E149" s="54"/>
    </row>
    <row r="150" spans="2:5" ht="20.25" customHeight="1">
      <c r="B150" s="29"/>
      <c r="C150" s="34">
        <f>SUM(C142:C149)</f>
        <v>0</v>
      </c>
      <c r="D150" s="55">
        <f>SUM(D142:E149)</f>
        <v>0</v>
      </c>
      <c r="E150" s="56"/>
    </row>
  </sheetData>
  <sheetProtection/>
  <mergeCells count="122">
    <mergeCell ref="D147:E147"/>
    <mergeCell ref="D148:E148"/>
    <mergeCell ref="D149:E149"/>
    <mergeCell ref="D150:E150"/>
    <mergeCell ref="D141:E141"/>
    <mergeCell ref="D142:E142"/>
    <mergeCell ref="D143:E143"/>
    <mergeCell ref="D144:E144"/>
    <mergeCell ref="D145:E145"/>
    <mergeCell ref="D146:E146"/>
    <mergeCell ref="A25:E25"/>
    <mergeCell ref="A26:E26"/>
    <mergeCell ref="A27:E27"/>
    <mergeCell ref="A28:E28"/>
    <mergeCell ref="A33:E33"/>
    <mergeCell ref="A7:E7"/>
    <mergeCell ref="A8:E8"/>
    <mergeCell ref="A9:E9"/>
    <mergeCell ref="A6:J6"/>
    <mergeCell ref="F22:J22"/>
    <mergeCell ref="A23:J23"/>
    <mergeCell ref="A10:E10"/>
    <mergeCell ref="A11:E11"/>
    <mergeCell ref="A12:E12"/>
    <mergeCell ref="A15:E15"/>
    <mergeCell ref="A13:E13"/>
    <mergeCell ref="A14:E14"/>
    <mergeCell ref="A43:E43"/>
    <mergeCell ref="A44:E44"/>
    <mergeCell ref="A45:E45"/>
    <mergeCell ref="A34:E34"/>
    <mergeCell ref="A35:E35"/>
    <mergeCell ref="A29:E29"/>
    <mergeCell ref="A30:E30"/>
    <mergeCell ref="A32:E32"/>
    <mergeCell ref="A46:E46"/>
    <mergeCell ref="A24:E24"/>
    <mergeCell ref="A16:E16"/>
    <mergeCell ref="A17:E17"/>
    <mergeCell ref="A18:E18"/>
    <mergeCell ref="F39:J39"/>
    <mergeCell ref="A40:J40"/>
    <mergeCell ref="A41:E41"/>
    <mergeCell ref="A42:E42"/>
    <mergeCell ref="A31:E31"/>
    <mergeCell ref="F56:J56"/>
    <mergeCell ref="A57:J57"/>
    <mergeCell ref="A47:E47"/>
    <mergeCell ref="A48:E48"/>
    <mergeCell ref="A49:E49"/>
    <mergeCell ref="A50:E50"/>
    <mergeCell ref="A58:E58"/>
    <mergeCell ref="A59:E59"/>
    <mergeCell ref="A60:E60"/>
    <mergeCell ref="A61:E61"/>
    <mergeCell ref="A51:E51"/>
    <mergeCell ref="A52:E52"/>
    <mergeCell ref="A66:E66"/>
    <mergeCell ref="A67:E67"/>
    <mergeCell ref="A68:E68"/>
    <mergeCell ref="A69:E69"/>
    <mergeCell ref="A62:E62"/>
    <mergeCell ref="A63:E63"/>
    <mergeCell ref="A64:E64"/>
    <mergeCell ref="A65:E65"/>
    <mergeCell ref="A77:E77"/>
    <mergeCell ref="A78:E78"/>
    <mergeCell ref="A79:E79"/>
    <mergeCell ref="A80:E80"/>
    <mergeCell ref="F73:J73"/>
    <mergeCell ref="A74:J74"/>
    <mergeCell ref="A75:E75"/>
    <mergeCell ref="A76:E76"/>
    <mergeCell ref="A85:E85"/>
    <mergeCell ref="A86:E86"/>
    <mergeCell ref="A81:E81"/>
    <mergeCell ref="A82:E82"/>
    <mergeCell ref="A83:E83"/>
    <mergeCell ref="A84:E84"/>
    <mergeCell ref="A94:E94"/>
    <mergeCell ref="A95:E95"/>
    <mergeCell ref="A96:E96"/>
    <mergeCell ref="A97:E97"/>
    <mergeCell ref="F90:J90"/>
    <mergeCell ref="A91:J91"/>
    <mergeCell ref="A92:E92"/>
    <mergeCell ref="A93:E93"/>
    <mergeCell ref="A102:E102"/>
    <mergeCell ref="A103:E103"/>
    <mergeCell ref="F107:J107"/>
    <mergeCell ref="A108:J108"/>
    <mergeCell ref="A98:E98"/>
    <mergeCell ref="A99:E99"/>
    <mergeCell ref="A100:E100"/>
    <mergeCell ref="A101:E101"/>
    <mergeCell ref="A113:E113"/>
    <mergeCell ref="A114:E114"/>
    <mergeCell ref="A115:E115"/>
    <mergeCell ref="A116:E116"/>
    <mergeCell ref="A109:E109"/>
    <mergeCell ref="A110:E110"/>
    <mergeCell ref="A111:E111"/>
    <mergeCell ref="A112:E112"/>
    <mergeCell ref="A131:E131"/>
    <mergeCell ref="F124:J124"/>
    <mergeCell ref="A125:J125"/>
    <mergeCell ref="A126:E126"/>
    <mergeCell ref="A127:E127"/>
    <mergeCell ref="A117:E117"/>
    <mergeCell ref="A118:E118"/>
    <mergeCell ref="A119:E119"/>
    <mergeCell ref="A120:E120"/>
    <mergeCell ref="A2:J2"/>
    <mergeCell ref="A136:E136"/>
    <mergeCell ref="A137:E137"/>
    <mergeCell ref="A132:E132"/>
    <mergeCell ref="A133:E133"/>
    <mergeCell ref="A134:E134"/>
    <mergeCell ref="A135:E135"/>
    <mergeCell ref="A128:E128"/>
    <mergeCell ref="A129:E129"/>
    <mergeCell ref="A130:E130"/>
  </mergeCells>
  <printOptions/>
  <pageMargins left="0.7" right="0.7" top="0.75" bottom="0.75" header="0.3" footer="0.3"/>
  <pageSetup fitToHeight="16" fitToWidth="1" horizontalDpi="600" verticalDpi="600" orientation="landscape" paperSize="9" scale="96" r:id="rId1"/>
  <headerFooter alignWithMargins="0">
    <oddFooter>&amp;CStránka &amp;P z &amp;N</oddFooter>
  </headerFooter>
  <rowBreaks count="4" manualBreakCount="4">
    <brk id="35" max="255" man="1"/>
    <brk id="69" max="255" man="1"/>
    <brk id="10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Řezníčková Petra</cp:lastModifiedBy>
  <cp:lastPrinted>2019-08-13T11:21:38Z</cp:lastPrinted>
  <dcterms:created xsi:type="dcterms:W3CDTF">2013-01-11T09:54:35Z</dcterms:created>
  <dcterms:modified xsi:type="dcterms:W3CDTF">2019-08-16T07:11:54Z</dcterms:modified>
  <cp:category/>
  <cp:version/>
  <cp:contentType/>
  <cp:contentStatus/>
</cp:coreProperties>
</file>