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11856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G23"/>
  <c r="G22"/>
  <c r="G21"/>
  <c r="G20"/>
  <c r="G19"/>
  <c r="G18"/>
  <c r="G17"/>
  <c r="G16"/>
  <c r="G15"/>
  <c r="G14"/>
  <c r="G13"/>
  <c r="G12"/>
  <c r="G11"/>
  <c r="G36" l="1"/>
  <c r="G37" s="1"/>
  <c r="G38" s="1"/>
  <c r="C14" i="1"/>
  <c r="C22" s="1"/>
  <c r="C26" s="1"/>
  <c r="F22"/>
  <c r="I22"/>
  <c r="F25"/>
  <c r="I25" l="1"/>
  <c r="F26"/>
  <c r="I26" l="1"/>
</calcChain>
</file>

<file path=xl/sharedStrings.xml><?xml version="1.0" encoding="utf-8"?>
<sst xmlns="http://schemas.openxmlformats.org/spreadsheetml/2006/main" count="133" uniqueCount="109">
  <si>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</si>
  <si>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</si>
  <si>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</si>
  <si>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</si>
  <si>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</si>
  <si>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</si>
  <si>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</si>
  <si>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</si>
  <si>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</si>
  <si>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</si>
  <si>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</si>
  <si>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</si>
  <si>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</si>
  <si>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</si>
  <si>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</si>
  <si>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</si>
  <si>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</si>
  <si>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</si>
  <si>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</si>
  <si>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</si>
  <si>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</si>
  <si>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</si>
  <si>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</si>
  <si>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</si>
  <si>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</si>
  <si>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</si>
  <si>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</si>
  <si>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</si>
  <si>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</si>
  <si>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</si>
  <si>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</si>
  <si>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</si>
  <si>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</si>
  <si>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</si>
  <si>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</si>
  <si>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</si>
  <si>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</si>
  <si>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</si>
  <si>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</si>
  <si>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</si>
  <si>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</si>
  <si>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</si>
  <si>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</si>
  <si>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</si>
  <si>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</si>
  <si>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</si>
  <si>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</si>
  <si>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</si>
  <si>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</si>
  <si>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Zdroj položek/cen: www.sfdi.cz (OTSKP 2018)</t>
  </si>
  <si>
    <t>Celkem vč. DPH</t>
  </si>
  <si>
    <t>M</t>
  </si>
  <si>
    <t>M2</t>
  </si>
  <si>
    <t>M3</t>
  </si>
  <si>
    <t>POPLATKY ZA SKLÁDKU TYP S-OO (OSTATNÍ ODPAD)</t>
  </si>
  <si>
    <t>014121</t>
  </si>
  <si>
    <t>ČIŠTĚNÍ PŘÍKOPŮ OD NÁNOSU DO 0,5M3/M  (vč. odvozu na skládku)</t>
  </si>
  <si>
    <t>ČIŠTĚNÍ KRAJNIC OD NÁNOSU TL. DO 100MM  (vč. odvozu na skládku)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</si>
  <si>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</si>
  <si>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</si>
  <si>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</si>
  <si>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</si>
  <si>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</si>
  <si>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</si>
  <si>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</si>
  <si>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</si>
  <si>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</si>
  <si>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</si>
  <si>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</si>
  <si>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</si>
  <si>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</si>
  <si>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</si>
  <si>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</si>
  <si>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</si>
  <si>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</si>
  <si>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</si>
  <si>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>……………………………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</si>
  <si>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</si>
  <si>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</si>
  <si>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</si>
  <si>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</si>
  <si>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</si>
  <si>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</si>
  <si>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</si>
  <si>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</si>
  <si>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</si>
  <si>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</si>
  <si>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</si>
  <si>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</si>
  <si>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vedoucí TSÚ:</t>
  </si>
  <si>
    <t>správní cestmistr:</t>
  </si>
  <si>
    <t>KSÚS Středočeského kraje příspěvková organizace</t>
  </si>
  <si>
    <t>POMOC PRÁCE ZŘÍZ NEBO ZAJIŠŤ OBJÍŽĎKY A PŘÍSTUP CESTY</t>
  </si>
  <si>
    <t>ŘEZÁNÍ ASFALTOVÉHO KRYTU VOZOVEK TL DO 100MM</t>
  </si>
  <si>
    <t>ODSTRANĚNÍ KRYTU ZPEVNĚNÝCH PLOCH S ASFALT. POJIVEM, ODVOZ DO 12 KM</t>
  </si>
  <si>
    <t>OČIŠTĚNÍ ASFALT VOZOVEK ZAMETENÍM</t>
  </si>
  <si>
    <t>574A04</t>
  </si>
  <si>
    <t>ASFALTOVÝ BETON PRO OBRUSNÉ VRSTVY ACO 11+, 11S</t>
  </si>
  <si>
    <t>ZPEVNĚNÍ KRAJNIC Z RECYKLOVANÉHO MATERIÁLU TL DO 150MM</t>
  </si>
  <si>
    <t>TĚSNĚNÍ DILATAČ SPAR ASF ZÁLIVKOU PRŮŘ DO 200MM2</t>
  </si>
  <si>
    <t>III-1056, 1057, 1059, 10510, 1065 Netvořice - optimalizace</t>
  </si>
  <si>
    <t>Netvořice</t>
  </si>
  <si>
    <t>III-1056, 1057, 1059, 10510, 1065</t>
  </si>
  <si>
    <t>Optimalizace 2019</t>
  </si>
  <si>
    <t xml:space="preserve">Název stavby: </t>
  </si>
  <si>
    <t xml:space="preserve"> III-1056, 1057, 1059, 10510, 1065 Netvořice - optimalizace</t>
  </si>
  <si>
    <t>13</t>
  </si>
  <si>
    <t xml:space="preserve">vedoucí PÚ: </t>
  </si>
  <si>
    <t xml:space="preserve">provozní cestmistr: 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</si>
</sst>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#,##0.000;\-#,##0.000"/>
    <numFmt numFmtId="166" formatCode="#,##0;\-#,##0"/>
    <numFmt numFmtId="167" formatCode="00000"/>
    <numFmt numFmtId="168" formatCode="#,##0.000"/>
  </numFmts>
  <fonts count="27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68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26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0" fontId="10" fillId="0" borderId="27" xfId="0" applyFont="1" applyFill="1" applyBorder="1" applyAlignment="1">
      <alignment vertical="center"/>
      <protection locked="0"/>
    </xf>
    <xf numFmtId="0" fontId="10" fillId="0" borderId="32" xfId="0" applyFont="1" applyFill="1" applyBorder="1" applyAlignment="1">
      <alignment horizontal="center" vertical="center"/>
      <protection locked="0"/>
    </xf>
    <xf numFmtId="1" fontId="10" fillId="0" borderId="28" xfId="0" applyNumberFormat="1" applyFont="1" applyFill="1" applyBorder="1" applyAlignment="1">
      <alignment horizontal="left" vertical="center"/>
      <protection locked="0"/>
    </xf>
    <xf numFmtId="4" fontId="1" fillId="0" borderId="15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vertical="center"/>
      <protection locked="0"/>
    </xf>
    <xf numFmtId="0" fontId="10" fillId="0" borderId="33" xfId="0" applyFont="1" applyFill="1" applyBorder="1" applyAlignment="1">
      <alignment horizontal="center" vertical="center"/>
      <protection locked="0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49" fontId="10" fillId="0" borderId="33" xfId="0" applyNumberFormat="1" applyFont="1" applyFill="1" applyBorder="1" applyAlignment="1">
      <alignment horizontal="center" vertical="center"/>
      <protection locked="0"/>
    </xf>
    <xf numFmtId="1" fontId="10" fillId="0" borderId="20" xfId="0" applyNumberFormat="1" applyFont="1" applyFill="1" applyBorder="1" applyAlignment="1">
      <alignment horizontal="left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5" xfId="0" applyFont="1" applyFill="1" applyBorder="1" applyAlignment="1" applyProtection="1">
      <alignment horizontal="right" vertical="center"/>
    </xf>
    <xf numFmtId="0" fontId="9" fillId="3" borderId="35" xfId="0" applyFont="1" applyFill="1" applyBorder="1" applyAlignment="1" applyProtection="1">
      <alignment horizontal="left" vertical="center"/>
    </xf>
    <xf numFmtId="0" fontId="9" fillId="3" borderId="35" xfId="0" applyFont="1" applyFill="1" applyBorder="1" applyAlignment="1" applyProtection="1">
      <alignment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alignment horizontal="center" vertical="top"/>
    </xf>
    <xf numFmtId="164" fontId="16" fillId="0" borderId="0" xfId="0" applyNumberFormat="1" applyFont="1" applyAlignment="1" applyProtection="1">
      <alignment horizontal="right" vertical="top"/>
    </xf>
    <xf numFmtId="165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166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6" xfId="0" applyNumberFormat="1" applyFont="1" applyBorder="1" applyAlignment="1">
      <alignment horizontal="left"/>
      <protection locked="0"/>
    </xf>
    <xf numFmtId="0" fontId="23" fillId="0" borderId="16" xfId="0" applyFont="1" applyBorder="1" applyAlignment="1">
      <protection locked="0"/>
    </xf>
    <xf numFmtId="165" fontId="17" fillId="0" borderId="16" xfId="0" applyNumberFormat="1" applyFont="1" applyBorder="1" applyAlignment="1" applyProtection="1">
      <alignment horizontal="right"/>
      <protection locked="0"/>
    </xf>
    <xf numFmtId="164" fontId="18" fillId="0" borderId="16" xfId="0" applyNumberFormat="1" applyFont="1" applyBorder="1" applyAlignment="1">
      <alignment horizontal="right"/>
      <protection locked="0"/>
    </xf>
    <xf numFmtId="164" fontId="17" fillId="0" borderId="16" xfId="0" applyNumberFormat="1" applyFont="1" applyBorder="1" applyAlignment="1">
      <alignment horizontal="right"/>
      <protection locked="0"/>
    </xf>
    <xf numFmtId="167" fontId="23" fillId="0" borderId="16" xfId="0" applyNumberFormat="1" applyFont="1" applyBorder="1" applyAlignment="1">
      <alignment horizontal="left"/>
      <protection locked="0"/>
    </xf>
    <xf numFmtId="168" fontId="24" fillId="0" borderId="16" xfId="0" applyNumberFormat="1" applyFont="1" applyBorder="1" applyAlignment="1">
      <protection locked="0"/>
    </xf>
    <xf numFmtId="0" fontId="25" fillId="0" borderId="16" xfId="0" applyFont="1" applyBorder="1" applyAlignment="1">
      <alignment horizontal="left" wrapText="1"/>
      <protection locked="0"/>
    </xf>
    <xf numFmtId="0" fontId="23" fillId="0" borderId="16" xfId="0" applyFont="1" applyBorder="1" applyAlignment="1">
      <alignment horizontal="left" wrapText="1"/>
      <protection locked="0"/>
    </xf>
    <xf numFmtId="0" fontId="23" fillId="0" borderId="16" xfId="0" applyFont="1" applyBorder="1" applyAlignment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0" borderId="16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6" fillId="0" borderId="12" xfId="0" applyNumberFormat="1" applyFont="1" applyFill="1" applyBorder="1" applyAlignment="1" applyProtection="1">
      <alignment horizontal="center"/>
    </xf>
    <xf numFmtId="0" fontId="26" fillId="0" borderId="13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center"/>
    </xf>
    <xf numFmtId="0" fontId="26" fillId="0" borderId="24" xfId="0" applyNumberFormat="1" applyFont="1" applyFill="1" applyBorder="1" applyAlignment="1" applyProtection="1">
      <alignment horizont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J8" sqref="J8"/>
    </sheetView>
  </sheetViews>
  <sheetFormatPr defaultColWidth="13.28515625" defaultRowHeight="13.2"/>
  <cols>
    <col min="1" max="1" width="13.28515625" style="1" customWidth="1"/>
    <col min="2" max="2" width="11.85546875" style="1" customWidth="1"/>
    <col min="3" max="3" width="25.28515625" style="1" customWidth="1"/>
    <col min="4" max="4" width="23.570312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34.710937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>
      <c r="A1" s="101" t="s">
        <v>48</v>
      </c>
      <c r="B1" s="102"/>
      <c r="C1" s="102"/>
      <c r="D1" s="102"/>
      <c r="E1" s="102"/>
      <c r="F1" s="102"/>
      <c r="G1" s="102"/>
      <c r="H1" s="102"/>
      <c r="I1" s="102"/>
    </row>
    <row r="2" spans="1:11" ht="12.75" customHeight="1">
      <c r="A2" s="103" t="s">
        <v>104</v>
      </c>
      <c r="B2" s="104"/>
      <c r="C2" s="107" t="s">
        <v>105</v>
      </c>
      <c r="D2" s="107"/>
      <c r="E2" s="109" t="s">
        <v>47</v>
      </c>
      <c r="F2" s="110" t="s">
        <v>91</v>
      </c>
      <c r="G2" s="111"/>
      <c r="H2" s="109" t="s">
        <v>40</v>
      </c>
      <c r="I2" s="114" t="s">
        <v>46</v>
      </c>
      <c r="J2" s="2"/>
    </row>
    <row r="3" spans="1:11">
      <c r="A3" s="105"/>
      <c r="B3" s="106"/>
      <c r="C3" s="108"/>
      <c r="D3" s="108"/>
      <c r="E3" s="106"/>
      <c r="F3" s="112"/>
      <c r="G3" s="113"/>
      <c r="H3" s="106"/>
      <c r="I3" s="115"/>
      <c r="J3" s="2"/>
    </row>
    <row r="4" spans="1:11">
      <c r="A4" s="117" t="s">
        <v>45</v>
      </c>
      <c r="B4" s="106"/>
      <c r="C4" s="123" t="s">
        <v>103</v>
      </c>
      <c r="D4" s="124"/>
      <c r="E4" s="122" t="s">
        <v>44</v>
      </c>
      <c r="F4" s="122"/>
      <c r="G4" s="106"/>
      <c r="H4" s="122" t="s">
        <v>40</v>
      </c>
      <c r="I4" s="116"/>
      <c r="J4" s="2"/>
    </row>
    <row r="5" spans="1:11">
      <c r="A5" s="105"/>
      <c r="B5" s="106"/>
      <c r="C5" s="125"/>
      <c r="D5" s="126"/>
      <c r="E5" s="106"/>
      <c r="F5" s="106"/>
      <c r="G5" s="106"/>
      <c r="H5" s="106"/>
      <c r="I5" s="115"/>
      <c r="J5" s="2"/>
    </row>
    <row r="6" spans="1:11" ht="13.2" customHeight="1">
      <c r="A6" s="117" t="s">
        <v>43</v>
      </c>
      <c r="B6" s="106"/>
      <c r="C6" s="118" t="s">
        <v>101</v>
      </c>
      <c r="D6" s="119"/>
      <c r="E6" s="122" t="s">
        <v>41</v>
      </c>
      <c r="F6" s="122"/>
      <c r="G6" s="106"/>
      <c r="H6" s="122" t="s">
        <v>40</v>
      </c>
      <c r="I6" s="116"/>
      <c r="J6" s="2"/>
    </row>
    <row r="7" spans="1:11">
      <c r="A7" s="105"/>
      <c r="B7" s="106"/>
      <c r="C7" s="120"/>
      <c r="D7" s="121"/>
      <c r="E7" s="106"/>
      <c r="F7" s="106"/>
      <c r="G7" s="106"/>
      <c r="H7" s="106"/>
      <c r="I7" s="115"/>
      <c r="J7" s="2"/>
    </row>
    <row r="8" spans="1:11">
      <c r="A8" s="117" t="s">
        <v>39</v>
      </c>
      <c r="B8" s="106"/>
      <c r="C8" s="128"/>
      <c r="D8" s="106"/>
      <c r="E8" s="122" t="s">
        <v>38</v>
      </c>
      <c r="F8" s="106"/>
      <c r="G8" s="106"/>
      <c r="H8" s="122" t="s">
        <v>37</v>
      </c>
      <c r="I8" s="116" t="s">
        <v>106</v>
      </c>
      <c r="J8" s="2"/>
    </row>
    <row r="9" spans="1:11">
      <c r="A9" s="105"/>
      <c r="B9" s="106"/>
      <c r="C9" s="106"/>
      <c r="D9" s="106"/>
      <c r="E9" s="106"/>
      <c r="F9" s="106"/>
      <c r="G9" s="106"/>
      <c r="H9" s="106"/>
      <c r="I9" s="115"/>
      <c r="J9" s="2"/>
    </row>
    <row r="10" spans="1:11">
      <c r="A10" s="117" t="s">
        <v>36</v>
      </c>
      <c r="B10" s="106"/>
      <c r="C10" s="122"/>
      <c r="D10" s="106"/>
      <c r="E10" s="122" t="s">
        <v>35</v>
      </c>
      <c r="F10" s="122"/>
      <c r="G10" s="106"/>
      <c r="H10" s="122" t="s">
        <v>34</v>
      </c>
      <c r="I10" s="127"/>
      <c r="J10" s="2"/>
    </row>
    <row r="11" spans="1:11">
      <c r="A11" s="105"/>
      <c r="B11" s="106"/>
      <c r="C11" s="106"/>
      <c r="D11" s="106"/>
      <c r="E11" s="106"/>
      <c r="F11" s="106"/>
      <c r="G11" s="106"/>
      <c r="H11" s="106"/>
      <c r="I11" s="115"/>
      <c r="J11" s="2"/>
    </row>
    <row r="12" spans="1:11" ht="23.4" customHeight="1" thickBot="1">
      <c r="A12" s="129" t="s">
        <v>33</v>
      </c>
      <c r="B12" s="130"/>
      <c r="C12" s="130"/>
      <c r="D12" s="130"/>
      <c r="E12" s="130"/>
      <c r="F12" s="130"/>
      <c r="G12" s="130"/>
      <c r="H12" s="130"/>
      <c r="I12" s="131"/>
    </row>
    <row r="13" spans="1:11" ht="26.4" customHeight="1">
      <c r="A13" s="18" t="s">
        <v>32</v>
      </c>
      <c r="B13" s="132" t="s">
        <v>31</v>
      </c>
      <c r="C13" s="133"/>
      <c r="D13" s="17" t="s">
        <v>30</v>
      </c>
      <c r="E13" s="132" t="s">
        <v>29</v>
      </c>
      <c r="F13" s="133"/>
      <c r="G13" s="17" t="s">
        <v>28</v>
      </c>
      <c r="H13" s="132" t="s">
        <v>27</v>
      </c>
      <c r="I13" s="134"/>
      <c r="J13" s="2"/>
    </row>
    <row r="14" spans="1:11" ht="15.15" customHeight="1">
      <c r="A14" s="15" t="s">
        <v>26</v>
      </c>
      <c r="B14" s="14" t="s">
        <v>16</v>
      </c>
      <c r="C14" s="11">
        <f>SUM(rozpočet!G36)</f>
        <v>0</v>
      </c>
      <c r="D14" s="135" t="s">
        <v>25</v>
      </c>
      <c r="E14" s="136"/>
      <c r="F14" s="11">
        <v>0</v>
      </c>
      <c r="G14" s="135" t="s">
        <v>24</v>
      </c>
      <c r="H14" s="136"/>
      <c r="I14" s="10">
        <v>0</v>
      </c>
      <c r="J14" s="2"/>
    </row>
    <row r="15" spans="1:11" ht="15.15" customHeight="1">
      <c r="A15" s="15"/>
      <c r="B15" s="14" t="s">
        <v>14</v>
      </c>
      <c r="C15" s="11">
        <v>0</v>
      </c>
      <c r="D15" s="135" t="s">
        <v>23</v>
      </c>
      <c r="E15" s="136"/>
      <c r="F15" s="11">
        <v>0</v>
      </c>
      <c r="G15" s="135" t="s">
        <v>22</v>
      </c>
      <c r="H15" s="136"/>
      <c r="I15" s="10">
        <v>0</v>
      </c>
      <c r="J15" s="2"/>
      <c r="K15" s="16"/>
    </row>
    <row r="16" spans="1:11" ht="15.15" customHeight="1">
      <c r="A16" s="15" t="s">
        <v>21</v>
      </c>
      <c r="B16" s="14" t="s">
        <v>16</v>
      </c>
      <c r="C16" s="11">
        <v>0</v>
      </c>
      <c r="D16" s="135" t="s">
        <v>20</v>
      </c>
      <c r="E16" s="136"/>
      <c r="F16" s="11">
        <v>0</v>
      </c>
      <c r="G16" s="135" t="s">
        <v>19</v>
      </c>
      <c r="H16" s="136"/>
      <c r="I16" s="10">
        <v>0</v>
      </c>
      <c r="J16" s="2"/>
    </row>
    <row r="17" spans="1:10" ht="15.15" customHeight="1">
      <c r="A17" s="15"/>
      <c r="B17" s="14" t="s">
        <v>14</v>
      </c>
      <c r="C17" s="11">
        <v>0</v>
      </c>
      <c r="D17" s="135"/>
      <c r="E17" s="136"/>
      <c r="F17" s="13"/>
      <c r="G17" s="135" t="s">
        <v>18</v>
      </c>
      <c r="H17" s="136"/>
      <c r="I17" s="10">
        <v>0</v>
      </c>
      <c r="J17" s="2"/>
    </row>
    <row r="18" spans="1:10" ht="15.15" customHeight="1">
      <c r="A18" s="15" t="s">
        <v>17</v>
      </c>
      <c r="B18" s="14" t="s">
        <v>16</v>
      </c>
      <c r="C18" s="11">
        <v>0</v>
      </c>
      <c r="D18" s="135"/>
      <c r="E18" s="136"/>
      <c r="F18" s="13"/>
      <c r="G18" s="135" t="s">
        <v>15</v>
      </c>
      <c r="H18" s="136"/>
      <c r="I18" s="10">
        <v>0</v>
      </c>
      <c r="J18" s="2"/>
    </row>
    <row r="19" spans="1:10" ht="15.15" customHeight="1">
      <c r="A19" s="15"/>
      <c r="B19" s="14" t="s">
        <v>14</v>
      </c>
      <c r="C19" s="11">
        <v>0</v>
      </c>
      <c r="D19" s="135"/>
      <c r="E19" s="136"/>
      <c r="F19" s="13"/>
      <c r="G19" s="135" t="s">
        <v>13</v>
      </c>
      <c r="H19" s="136"/>
      <c r="I19" s="10">
        <v>0</v>
      </c>
      <c r="J19" s="2"/>
    </row>
    <row r="20" spans="1:10" ht="15.15" customHeight="1">
      <c r="A20" s="137" t="s">
        <v>12</v>
      </c>
      <c r="B20" s="138"/>
      <c r="C20" s="11">
        <v>0</v>
      </c>
      <c r="D20" s="135"/>
      <c r="E20" s="136"/>
      <c r="F20" s="13"/>
      <c r="G20" s="135"/>
      <c r="H20" s="136"/>
      <c r="I20" s="12"/>
      <c r="J20" s="2"/>
    </row>
    <row r="21" spans="1:10" ht="15.15" customHeight="1">
      <c r="A21" s="137" t="s">
        <v>11</v>
      </c>
      <c r="B21" s="138"/>
      <c r="C21" s="11">
        <v>0</v>
      </c>
      <c r="D21" s="135"/>
      <c r="E21" s="136"/>
      <c r="F21" s="13"/>
      <c r="G21" s="135"/>
      <c r="H21" s="136"/>
      <c r="I21" s="12"/>
      <c r="J21" s="2"/>
    </row>
    <row r="22" spans="1:10" ht="16.649999999999999" customHeight="1">
      <c r="A22" s="137" t="s">
        <v>10</v>
      </c>
      <c r="B22" s="138"/>
      <c r="C22" s="11">
        <f>SUM(C14:C21)</f>
        <v>0</v>
      </c>
      <c r="D22" s="139" t="s">
        <v>9</v>
      </c>
      <c r="E22" s="138"/>
      <c r="F22" s="11">
        <f>SUM(F14:F21)</f>
        <v>0</v>
      </c>
      <c r="G22" s="139" t="s">
        <v>8</v>
      </c>
      <c r="H22" s="138"/>
      <c r="I22" s="10">
        <f>SUM(I14:I21)</f>
        <v>0</v>
      </c>
      <c r="J22" s="2"/>
    </row>
    <row r="23" spans="1:10">
      <c r="A23" s="9"/>
      <c r="B23" s="8"/>
      <c r="C23" s="8"/>
      <c r="D23" s="8"/>
      <c r="E23" s="8"/>
      <c r="F23" s="8"/>
      <c r="G23" s="8"/>
      <c r="H23" s="8"/>
      <c r="I23" s="7"/>
    </row>
    <row r="24" spans="1:10" ht="15.15" customHeight="1">
      <c r="A24" s="140" t="s">
        <v>7</v>
      </c>
      <c r="B24" s="141"/>
      <c r="C24" s="6">
        <v>0</v>
      </c>
      <c r="D24" s="2"/>
      <c r="E24" s="2"/>
      <c r="F24" s="2"/>
      <c r="G24" s="2"/>
      <c r="H24" s="2"/>
      <c r="I24" s="3"/>
    </row>
    <row r="25" spans="1:10" ht="15.15" customHeight="1">
      <c r="A25" s="140" t="s">
        <v>6</v>
      </c>
      <c r="B25" s="141"/>
      <c r="C25" s="6">
        <v>0</v>
      </c>
      <c r="D25" s="142" t="s">
        <v>5</v>
      </c>
      <c r="E25" s="141"/>
      <c r="F25" s="6">
        <f>ROUND(C25*(14/100),2)</f>
        <v>0</v>
      </c>
      <c r="G25" s="142" t="s">
        <v>4</v>
      </c>
      <c r="H25" s="141"/>
      <c r="I25" s="5">
        <f>SUM(C24:C26)</f>
        <v>0</v>
      </c>
      <c r="J25" s="2"/>
    </row>
    <row r="26" spans="1:10" ht="15.15" customHeight="1">
      <c r="A26" s="140" t="s">
        <v>3</v>
      </c>
      <c r="B26" s="141"/>
      <c r="C26" s="6">
        <f>C22+F22*I22</f>
        <v>0</v>
      </c>
      <c r="D26" s="142" t="s">
        <v>2</v>
      </c>
      <c r="E26" s="141"/>
      <c r="F26" s="6">
        <f>ROUND(C26*(21/100),2)</f>
        <v>0</v>
      </c>
      <c r="G26" s="142" t="s">
        <v>1</v>
      </c>
      <c r="H26" s="141"/>
      <c r="I26" s="5">
        <f>SUM(F25:F26)+I25</f>
        <v>0</v>
      </c>
      <c r="J26" s="2"/>
    </row>
    <row r="27" spans="1:10">
      <c r="A27" s="4"/>
      <c r="B27" s="2"/>
      <c r="C27" s="2"/>
      <c r="D27" s="2"/>
      <c r="E27" s="2"/>
      <c r="F27" s="2"/>
      <c r="G27" s="2"/>
      <c r="H27" s="2"/>
      <c r="I27" s="3"/>
    </row>
    <row r="28" spans="1:10" ht="14.4" customHeight="1">
      <c r="A28" s="143"/>
      <c r="B28" s="144"/>
      <c r="C28" s="145"/>
      <c r="D28" s="152" t="s">
        <v>87</v>
      </c>
      <c r="E28" s="153"/>
      <c r="F28" s="154"/>
      <c r="G28" s="152" t="s">
        <v>88</v>
      </c>
      <c r="H28" s="153"/>
      <c r="I28" s="155"/>
      <c r="J28" s="2"/>
    </row>
    <row r="29" spans="1:10" ht="14.4" customHeight="1">
      <c r="A29" s="146"/>
      <c r="B29" s="147"/>
      <c r="C29" s="148"/>
      <c r="D29" s="156" t="s">
        <v>107</v>
      </c>
      <c r="E29" s="157"/>
      <c r="F29" s="158"/>
      <c r="G29" s="156" t="s">
        <v>108</v>
      </c>
      <c r="H29" s="157"/>
      <c r="I29" s="159"/>
      <c r="J29" s="2"/>
    </row>
    <row r="30" spans="1:10" ht="14.4" customHeight="1">
      <c r="A30" s="146"/>
      <c r="B30" s="147"/>
      <c r="C30" s="148"/>
      <c r="D30" s="156" t="s">
        <v>89</v>
      </c>
      <c r="E30" s="157"/>
      <c r="F30" s="158"/>
      <c r="G30" s="156" t="s">
        <v>90</v>
      </c>
      <c r="H30" s="157"/>
      <c r="I30" s="159"/>
      <c r="J30" s="2"/>
    </row>
    <row r="31" spans="1:10" ht="14.4" customHeight="1">
      <c r="A31" s="146"/>
      <c r="B31" s="147"/>
      <c r="C31" s="148"/>
      <c r="D31" s="156"/>
      <c r="E31" s="157"/>
      <c r="F31" s="158"/>
      <c r="G31" s="156"/>
      <c r="H31" s="157"/>
      <c r="I31" s="159"/>
      <c r="J31" s="2"/>
    </row>
    <row r="32" spans="1:10" ht="25.5" customHeight="1" thickBot="1">
      <c r="A32" s="149"/>
      <c r="B32" s="150"/>
      <c r="C32" s="151"/>
      <c r="D32" s="160" t="s">
        <v>0</v>
      </c>
      <c r="E32" s="161"/>
      <c r="F32" s="162"/>
      <c r="G32" s="160" t="s">
        <v>0</v>
      </c>
      <c r="H32" s="161"/>
      <c r="I32" s="163"/>
      <c r="J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topLeftCell="A16" workbookViewId="0">
      <selection activeCell="G27" sqref="G27"/>
    </sheetView>
  </sheetViews>
  <sheetFormatPr defaultColWidth="10.42578125" defaultRowHeight="12" customHeight="1"/>
  <cols>
    <col min="1" max="1" width="3.7109375" style="19" customWidth="1"/>
    <col min="2" max="2" width="17.85546875" style="25" customWidth="1"/>
    <col min="3" max="3" width="92.28515625" style="24" customWidth="1"/>
    <col min="4" max="4" width="10.140625" style="24" customWidth="1"/>
    <col min="5" max="5" width="15.28515625" style="24" customWidth="1"/>
    <col min="6" max="6" width="17.140625" style="23" customWidth="1"/>
    <col min="7" max="7" width="18.7109375" style="22" customWidth="1"/>
    <col min="8" max="8" width="14.28515625" style="21" customWidth="1"/>
    <col min="9" max="9" width="10.42578125" style="20"/>
    <col min="10" max="10" width="75.7109375" style="19" customWidth="1"/>
    <col min="11" max="16384" width="10.42578125" style="19"/>
  </cols>
  <sheetData>
    <row r="1" spans="1:10" s="71" customFormat="1" ht="27.75" customHeight="1">
      <c r="A1" s="165" t="s">
        <v>86</v>
      </c>
      <c r="B1" s="165"/>
      <c r="C1" s="165"/>
      <c r="D1" s="165"/>
      <c r="E1" s="165"/>
      <c r="F1" s="165"/>
      <c r="G1" s="165"/>
      <c r="H1" s="90"/>
      <c r="I1" s="72"/>
    </row>
    <row r="2" spans="1:10" s="71" customFormat="1" ht="12.75" customHeight="1">
      <c r="B2" s="76" t="s">
        <v>85</v>
      </c>
      <c r="C2" s="79" t="s">
        <v>100</v>
      </c>
      <c r="D2" s="89" t="s">
        <v>42</v>
      </c>
      <c r="E2" s="87"/>
      <c r="F2" s="87"/>
      <c r="G2" s="87"/>
      <c r="H2" s="86"/>
      <c r="I2" s="72"/>
    </row>
    <row r="3" spans="1:10" s="71" customFormat="1" ht="12.75" customHeight="1">
      <c r="B3" s="76" t="s">
        <v>84</v>
      </c>
      <c r="C3" s="79" t="s">
        <v>102</v>
      </c>
      <c r="D3" s="87"/>
      <c r="E3" s="87"/>
      <c r="F3" s="78"/>
      <c r="G3" s="87"/>
      <c r="H3" s="86"/>
      <c r="I3" s="72"/>
    </row>
    <row r="4" spans="1:10" s="71" customFormat="1" ht="13.5" customHeight="1">
      <c r="B4" s="76" t="s">
        <v>83</v>
      </c>
      <c r="C4" s="79" t="s">
        <v>101</v>
      </c>
      <c r="D4" s="88"/>
      <c r="E4" s="87"/>
      <c r="F4" s="87"/>
      <c r="G4" s="87"/>
      <c r="H4" s="86"/>
      <c r="I4" s="72"/>
    </row>
    <row r="5" spans="1:10" s="71" customFormat="1" ht="1.5" customHeight="1">
      <c r="B5" s="85"/>
      <c r="C5" s="75"/>
      <c r="D5" s="84"/>
      <c r="E5" s="83"/>
      <c r="F5" s="82"/>
      <c r="G5" s="81"/>
      <c r="H5" s="80"/>
      <c r="I5" s="72"/>
    </row>
    <row r="6" spans="1:10" s="71" customFormat="1" ht="20.25" customHeight="1">
      <c r="B6" s="76" t="s">
        <v>82</v>
      </c>
      <c r="C6" s="79" t="s">
        <v>81</v>
      </c>
      <c r="D6" s="77"/>
      <c r="E6" s="78"/>
      <c r="F6" s="78"/>
      <c r="G6" s="78"/>
      <c r="H6" s="73"/>
      <c r="I6" s="72"/>
    </row>
    <row r="7" spans="1:10" s="71" customFormat="1" ht="12.75" customHeight="1">
      <c r="B7" s="76" t="s">
        <v>80</v>
      </c>
      <c r="C7" s="76" t="s">
        <v>79</v>
      </c>
      <c r="D7" s="77"/>
      <c r="E7" s="77" t="s">
        <v>78</v>
      </c>
      <c r="F7" s="166" t="s">
        <v>76</v>
      </c>
      <c r="G7" s="166"/>
      <c r="H7" s="73"/>
      <c r="I7" s="72"/>
    </row>
    <row r="8" spans="1:10" s="71" customFormat="1" ht="12.75" customHeight="1">
      <c r="B8" s="76"/>
      <c r="C8" s="75"/>
      <c r="D8" s="74"/>
      <c r="E8" s="74" t="s">
        <v>77</v>
      </c>
      <c r="F8" s="167" t="s">
        <v>76</v>
      </c>
      <c r="G8" s="167"/>
      <c r="H8" s="73"/>
      <c r="I8" s="72"/>
    </row>
    <row r="9" spans="1:10" ht="11.25" customHeight="1" thickBot="1"/>
    <row r="10" spans="1:10" s="26" customFormat="1" ht="21" thickBot="1">
      <c r="A10" s="70" t="s">
        <v>75</v>
      </c>
      <c r="B10" s="69" t="s">
        <v>74</v>
      </c>
      <c r="C10" s="68" t="s">
        <v>73</v>
      </c>
      <c r="D10" s="67" t="s">
        <v>72</v>
      </c>
      <c r="E10" s="66" t="s">
        <v>71</v>
      </c>
      <c r="F10" s="66" t="s">
        <v>70</v>
      </c>
      <c r="G10" s="65" t="s">
        <v>69</v>
      </c>
      <c r="H10" s="64" t="s">
        <v>68</v>
      </c>
      <c r="I10" s="63" t="s">
        <v>67</v>
      </c>
      <c r="J10" s="62" t="s">
        <v>66</v>
      </c>
    </row>
    <row r="11" spans="1:10" s="43" customFormat="1" ht="13.8" thickTop="1">
      <c r="A11" s="61" t="s">
        <v>65</v>
      </c>
      <c r="B11" s="91" t="s">
        <v>64</v>
      </c>
      <c r="C11" s="92" t="s">
        <v>92</v>
      </c>
      <c r="D11" s="92" t="s">
        <v>63</v>
      </c>
      <c r="E11" s="93">
        <v>1</v>
      </c>
      <c r="F11" s="94"/>
      <c r="G11" s="95">
        <f t="shared" ref="G11" si="0">SUM(E11*F11)</f>
        <v>0</v>
      </c>
      <c r="H11" s="46"/>
      <c r="I11" s="45"/>
      <c r="J11" s="44"/>
    </row>
    <row r="12" spans="1:10" s="43" customFormat="1" ht="13.2">
      <c r="A12" s="58">
        <v>2</v>
      </c>
      <c r="B12" s="96">
        <v>113724</v>
      </c>
      <c r="C12" s="92" t="s">
        <v>62</v>
      </c>
      <c r="D12" s="92" t="s">
        <v>53</v>
      </c>
      <c r="E12" s="97">
        <v>80</v>
      </c>
      <c r="F12" s="94"/>
      <c r="G12" s="95">
        <f>SUM(E12*F12)</f>
        <v>0</v>
      </c>
      <c r="H12" s="46"/>
      <c r="I12" s="45"/>
      <c r="J12" s="44"/>
    </row>
    <row r="13" spans="1:10" s="43" customFormat="1" ht="13.2">
      <c r="A13" s="58">
        <v>2</v>
      </c>
      <c r="B13" s="96">
        <v>919112</v>
      </c>
      <c r="C13" s="92" t="s">
        <v>93</v>
      </c>
      <c r="D13" s="92" t="s">
        <v>51</v>
      </c>
      <c r="E13" s="97">
        <v>100</v>
      </c>
      <c r="F13" s="94"/>
      <c r="G13" s="95">
        <f>SUM(E13*F13)</f>
        <v>0</v>
      </c>
      <c r="H13" s="46"/>
      <c r="I13" s="45"/>
      <c r="J13" s="44"/>
    </row>
    <row r="14" spans="1:10" s="43" customFormat="1" ht="13.2">
      <c r="A14" s="58">
        <v>3</v>
      </c>
      <c r="B14" s="98">
        <v>113136</v>
      </c>
      <c r="C14" s="99" t="s">
        <v>94</v>
      </c>
      <c r="D14" s="92" t="s">
        <v>53</v>
      </c>
      <c r="E14" s="93">
        <v>14</v>
      </c>
      <c r="F14" s="94"/>
      <c r="G14" s="95">
        <f t="shared" ref="G14:G24" si="1">SUM(E14*F14)</f>
        <v>0</v>
      </c>
      <c r="H14" s="46"/>
      <c r="I14" s="45"/>
      <c r="J14" s="44"/>
    </row>
    <row r="15" spans="1:10" s="43" customFormat="1" ht="13.2">
      <c r="A15" s="58">
        <v>4</v>
      </c>
      <c r="B15" s="100">
        <v>12922</v>
      </c>
      <c r="C15" s="92" t="s">
        <v>57</v>
      </c>
      <c r="D15" s="92" t="s">
        <v>52</v>
      </c>
      <c r="E15" s="93">
        <v>700</v>
      </c>
      <c r="F15" s="94"/>
      <c r="G15" s="95">
        <f t="shared" si="1"/>
        <v>0</v>
      </c>
      <c r="H15" s="46"/>
      <c r="I15" s="45"/>
      <c r="J15" s="44"/>
    </row>
    <row r="16" spans="1:10" s="43" customFormat="1" ht="13.2">
      <c r="A16" s="58">
        <v>5</v>
      </c>
      <c r="B16" s="100">
        <v>12932</v>
      </c>
      <c r="C16" s="92" t="s">
        <v>56</v>
      </c>
      <c r="D16" s="92" t="s">
        <v>51</v>
      </c>
      <c r="E16" s="93">
        <v>1500</v>
      </c>
      <c r="F16" s="94"/>
      <c r="G16" s="95">
        <f t="shared" si="1"/>
        <v>0</v>
      </c>
      <c r="H16" s="46"/>
      <c r="I16" s="45"/>
      <c r="J16" s="44"/>
    </row>
    <row r="17" spans="1:10" s="43" customFormat="1" ht="13.2">
      <c r="A17" s="58">
        <v>6</v>
      </c>
      <c r="B17" s="91" t="s">
        <v>55</v>
      </c>
      <c r="C17" s="92" t="s">
        <v>54</v>
      </c>
      <c r="D17" s="92" t="s">
        <v>53</v>
      </c>
      <c r="E17" s="93">
        <v>250</v>
      </c>
      <c r="F17" s="94"/>
      <c r="G17" s="95">
        <f t="shared" si="1"/>
        <v>0</v>
      </c>
      <c r="H17" s="46"/>
      <c r="I17" s="45"/>
      <c r="J17" s="44"/>
    </row>
    <row r="18" spans="1:10" s="43" customFormat="1" ht="13.2">
      <c r="A18" s="58">
        <v>7</v>
      </c>
      <c r="B18" s="96">
        <v>93818</v>
      </c>
      <c r="C18" s="92" t="s">
        <v>95</v>
      </c>
      <c r="D18" s="92" t="s">
        <v>52</v>
      </c>
      <c r="E18" s="93">
        <v>12500</v>
      </c>
      <c r="F18" s="94"/>
      <c r="G18" s="95">
        <f t="shared" si="1"/>
        <v>0</v>
      </c>
      <c r="H18" s="46"/>
      <c r="I18" s="45"/>
      <c r="J18" s="44"/>
    </row>
    <row r="19" spans="1:10" s="43" customFormat="1" ht="13.2">
      <c r="A19" s="60">
        <v>8</v>
      </c>
      <c r="B19" s="96">
        <v>572213</v>
      </c>
      <c r="C19" s="92" t="s">
        <v>59</v>
      </c>
      <c r="D19" s="92" t="s">
        <v>52</v>
      </c>
      <c r="E19" s="97">
        <v>19000</v>
      </c>
      <c r="F19" s="94"/>
      <c r="G19" s="95">
        <f t="shared" si="1"/>
        <v>0</v>
      </c>
      <c r="H19" s="46"/>
      <c r="I19" s="45"/>
      <c r="J19" s="44"/>
    </row>
    <row r="20" spans="1:10" s="43" customFormat="1" ht="13.2">
      <c r="A20" s="60">
        <v>9</v>
      </c>
      <c r="B20" s="96" t="s">
        <v>96</v>
      </c>
      <c r="C20" s="92" t="s">
        <v>97</v>
      </c>
      <c r="D20" s="92" t="s">
        <v>53</v>
      </c>
      <c r="E20" s="97">
        <v>380</v>
      </c>
      <c r="F20" s="94"/>
      <c r="G20" s="95">
        <f t="shared" si="1"/>
        <v>0</v>
      </c>
      <c r="H20" s="46"/>
      <c r="I20" s="45"/>
      <c r="J20" s="44"/>
    </row>
    <row r="21" spans="1:10" s="43" customFormat="1" ht="13.2">
      <c r="A21" s="60">
        <v>10</v>
      </c>
      <c r="B21" s="96" t="s">
        <v>61</v>
      </c>
      <c r="C21" s="92" t="s">
        <v>60</v>
      </c>
      <c r="D21" s="92" t="s">
        <v>52</v>
      </c>
      <c r="E21" s="97">
        <v>12500</v>
      </c>
      <c r="F21" s="94"/>
      <c r="G21" s="95">
        <f t="shared" si="1"/>
        <v>0</v>
      </c>
      <c r="H21" s="46"/>
      <c r="I21" s="45"/>
      <c r="J21" s="44"/>
    </row>
    <row r="22" spans="1:10" s="43" customFormat="1" ht="13.2">
      <c r="A22" s="58">
        <v>11</v>
      </c>
      <c r="B22" s="100">
        <v>56963</v>
      </c>
      <c r="C22" s="92" t="s">
        <v>98</v>
      </c>
      <c r="D22" s="92" t="s">
        <v>52</v>
      </c>
      <c r="E22" s="93">
        <v>700</v>
      </c>
      <c r="F22" s="94"/>
      <c r="G22" s="95">
        <f t="shared" si="1"/>
        <v>0</v>
      </c>
      <c r="H22" s="46"/>
      <c r="I22" s="45"/>
      <c r="J22" s="44"/>
    </row>
    <row r="23" spans="1:10" s="43" customFormat="1" ht="13.2">
      <c r="A23" s="58">
        <v>12</v>
      </c>
      <c r="B23" s="100">
        <v>113762</v>
      </c>
      <c r="C23" s="92" t="s">
        <v>58</v>
      </c>
      <c r="D23" s="92" t="s">
        <v>51</v>
      </c>
      <c r="E23" s="93">
        <v>2500</v>
      </c>
      <c r="F23" s="94"/>
      <c r="G23" s="95">
        <f t="shared" si="1"/>
        <v>0</v>
      </c>
      <c r="H23" s="46"/>
      <c r="I23" s="45"/>
      <c r="J23" s="44"/>
    </row>
    <row r="24" spans="1:10" s="43" customFormat="1" ht="13.2">
      <c r="A24" s="58">
        <v>13</v>
      </c>
      <c r="B24" s="96">
        <v>931312</v>
      </c>
      <c r="C24" s="92" t="s">
        <v>99</v>
      </c>
      <c r="D24" s="92" t="s">
        <v>51</v>
      </c>
      <c r="E24" s="93">
        <v>2500</v>
      </c>
      <c r="F24" s="94"/>
      <c r="G24" s="95">
        <f t="shared" si="1"/>
        <v>0</v>
      </c>
      <c r="H24" s="46"/>
      <c r="I24" s="45"/>
      <c r="J24" s="44"/>
    </row>
    <row r="25" spans="1:10" s="43" customFormat="1" ht="13.2">
      <c r="A25" s="58">
        <v>14</v>
      </c>
      <c r="B25" s="57"/>
      <c r="C25" s="56"/>
      <c r="D25" s="56"/>
      <c r="E25" s="55"/>
      <c r="F25" s="54"/>
      <c r="G25" s="53"/>
      <c r="H25" s="46"/>
      <c r="I25" s="45"/>
      <c r="J25" s="44"/>
    </row>
    <row r="26" spans="1:10" s="43" customFormat="1" ht="13.2">
      <c r="A26" s="58">
        <v>15</v>
      </c>
      <c r="B26" s="57"/>
      <c r="C26" s="56"/>
      <c r="D26" s="56"/>
      <c r="E26" s="55"/>
      <c r="F26" s="54"/>
      <c r="G26" s="53"/>
      <c r="H26" s="46"/>
      <c r="I26" s="45"/>
      <c r="J26" s="44"/>
    </row>
    <row r="27" spans="1:10" s="43" customFormat="1" ht="13.2">
      <c r="A27" s="58">
        <v>16</v>
      </c>
      <c r="B27" s="57"/>
      <c r="C27" s="56"/>
      <c r="D27" s="56"/>
      <c r="E27" s="55"/>
      <c r="F27" s="54"/>
      <c r="G27" s="53"/>
      <c r="H27" s="46"/>
      <c r="I27" s="45"/>
      <c r="J27" s="44"/>
    </row>
    <row r="28" spans="1:10" s="43" customFormat="1" ht="13.2">
      <c r="A28" s="58">
        <v>17</v>
      </c>
      <c r="B28" s="59"/>
      <c r="C28" s="56"/>
      <c r="D28" s="56"/>
      <c r="E28" s="55"/>
      <c r="F28" s="54"/>
      <c r="G28" s="53"/>
      <c r="H28" s="46"/>
      <c r="I28" s="45"/>
      <c r="J28" s="44"/>
    </row>
    <row r="29" spans="1:10" s="43" customFormat="1" ht="13.2">
      <c r="A29" s="58">
        <v>18</v>
      </c>
      <c r="B29" s="57"/>
      <c r="C29" s="56"/>
      <c r="D29" s="56"/>
      <c r="E29" s="55"/>
      <c r="F29" s="54"/>
      <c r="G29" s="53"/>
      <c r="H29" s="46"/>
      <c r="I29" s="45"/>
      <c r="J29" s="44"/>
    </row>
    <row r="30" spans="1:10" s="43" customFormat="1" ht="13.2">
      <c r="A30" s="58">
        <v>19</v>
      </c>
      <c r="B30" s="57"/>
      <c r="C30" s="56"/>
      <c r="D30" s="56"/>
      <c r="E30" s="55"/>
      <c r="F30" s="54"/>
      <c r="G30" s="53"/>
      <c r="H30" s="46"/>
      <c r="I30" s="45"/>
      <c r="J30" s="44"/>
    </row>
    <row r="31" spans="1:10" s="43" customFormat="1" ht="13.2">
      <c r="A31" s="58">
        <v>20</v>
      </c>
      <c r="B31" s="57"/>
      <c r="C31" s="56"/>
      <c r="D31" s="56"/>
      <c r="E31" s="55"/>
      <c r="F31" s="54"/>
      <c r="G31" s="53"/>
      <c r="H31" s="46"/>
      <c r="I31" s="45"/>
      <c r="J31" s="44"/>
    </row>
    <row r="32" spans="1:10" s="43" customFormat="1" ht="13.2">
      <c r="A32" s="58">
        <v>21</v>
      </c>
      <c r="B32" s="57"/>
      <c r="C32" s="56"/>
      <c r="D32" s="56"/>
      <c r="E32" s="55"/>
      <c r="F32" s="54"/>
      <c r="G32" s="53"/>
      <c r="H32" s="46"/>
      <c r="I32" s="45"/>
      <c r="J32" s="44"/>
    </row>
    <row r="33" spans="1:10" s="43" customFormat="1" ht="13.2">
      <c r="A33" s="58">
        <v>22</v>
      </c>
      <c r="B33" s="57"/>
      <c r="C33" s="56"/>
      <c r="D33" s="56"/>
      <c r="E33" s="55"/>
      <c r="F33" s="54"/>
      <c r="G33" s="53"/>
      <c r="H33" s="46"/>
      <c r="I33" s="45"/>
      <c r="J33" s="44"/>
    </row>
    <row r="34" spans="1:10" s="43" customFormat="1" ht="13.2">
      <c r="A34" s="58">
        <v>23</v>
      </c>
      <c r="B34" s="57"/>
      <c r="C34" s="56"/>
      <c r="D34" s="56"/>
      <c r="E34" s="55"/>
      <c r="F34" s="54"/>
      <c r="G34" s="53"/>
      <c r="H34" s="46"/>
      <c r="I34" s="45"/>
      <c r="J34" s="44"/>
    </row>
    <row r="35" spans="1:10" s="43" customFormat="1" ht="13.8" thickBot="1">
      <c r="A35" s="52">
        <v>24</v>
      </c>
      <c r="B35" s="51"/>
      <c r="C35" s="50"/>
      <c r="D35" s="50"/>
      <c r="E35" s="49"/>
      <c r="F35" s="48"/>
      <c r="G35" s="47"/>
      <c r="H35" s="46"/>
      <c r="I35" s="45"/>
      <c r="J35" s="44"/>
    </row>
    <row r="36" spans="1:10" s="26" customFormat="1" ht="15">
      <c r="A36" s="34"/>
      <c r="B36" s="42"/>
      <c r="C36" s="41" t="s">
        <v>4</v>
      </c>
      <c r="D36" s="41"/>
      <c r="E36" s="41"/>
      <c r="F36" s="40" t="s">
        <v>42</v>
      </c>
      <c r="G36" s="39">
        <f>SUM(G11:G35)</f>
        <v>0</v>
      </c>
      <c r="H36" s="29"/>
      <c r="I36" s="29"/>
      <c r="J36" s="28"/>
    </row>
    <row r="37" spans="1:10" s="26" customFormat="1" ht="15">
      <c r="A37" s="34"/>
      <c r="B37" s="38"/>
      <c r="C37" s="37" t="s">
        <v>2</v>
      </c>
      <c r="D37" s="37"/>
      <c r="E37" s="37"/>
      <c r="F37" s="36" t="s">
        <v>42</v>
      </c>
      <c r="G37" s="35">
        <f>G36*0.21</f>
        <v>0</v>
      </c>
      <c r="H37" s="29"/>
      <c r="I37" s="29"/>
      <c r="J37" s="28"/>
    </row>
    <row r="38" spans="1:10" s="26" customFormat="1" ht="15.6" thickBot="1">
      <c r="A38" s="34"/>
      <c r="B38" s="33"/>
      <c r="C38" s="32" t="s">
        <v>50</v>
      </c>
      <c r="D38" s="32"/>
      <c r="E38" s="32"/>
      <c r="F38" s="31" t="s">
        <v>42</v>
      </c>
      <c r="G38" s="30">
        <f>G37+G36</f>
        <v>0</v>
      </c>
      <c r="H38" s="29"/>
      <c r="I38" s="29"/>
      <c r="J38" s="28"/>
    </row>
    <row r="39" spans="1:10" ht="24" customHeight="1">
      <c r="H39" s="29"/>
      <c r="I39" s="29"/>
      <c r="J39" s="28"/>
    </row>
    <row r="40" spans="1:10" ht="12" customHeight="1">
      <c r="B40" s="164" t="s">
        <v>49</v>
      </c>
      <c r="C40" s="164"/>
      <c r="H40" s="29"/>
      <c r="I40" s="29"/>
      <c r="J40" s="28"/>
    </row>
    <row r="41" spans="1:10" ht="12" customHeight="1">
      <c r="H41" s="29"/>
      <c r="I41" s="29"/>
      <c r="J41" s="28"/>
    </row>
    <row r="42" spans="1:10" ht="12" customHeight="1">
      <c r="H42" s="27"/>
      <c r="I42" s="27"/>
      <c r="J42" s="26"/>
    </row>
    <row r="43" spans="1:10" ht="12" customHeight="1">
      <c r="H43" s="27"/>
      <c r="I43" s="27"/>
      <c r="J43" s="26"/>
    </row>
    <row r="44" spans="1:10" ht="12" customHeight="1">
      <c r="H44" s="27"/>
      <c r="I44" s="27"/>
      <c r="J44" s="26"/>
    </row>
  </sheetData>
  <mergeCells count="4">
    <mergeCell ref="B40:C40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85" orientation="landscape" blackAndWhite="1" r:id="rId1"/>
  <headerFooter alignWithMargins="0">
    <oddFooter>&amp;C   Strana &amp;P  z &amp;N</oddFooter>
  </headerFooter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vladimir.posvec</cp:lastModifiedBy>
  <cp:lastPrinted>2019-02-22T08:45:49Z</cp:lastPrinted>
  <dcterms:created xsi:type="dcterms:W3CDTF">2019-02-15T16:16:44Z</dcterms:created>
  <dcterms:modified xsi:type="dcterms:W3CDTF">2019-02-22T09:22:19Z</dcterms:modified>
</cp:coreProperties>
</file>