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ložkový rozpočet" sheetId="1" r:id="rId1"/>
  </sheets>
  <externalReferences>
    <externalReference r:id="rId4"/>
  </externalReferences>
  <definedNames>
    <definedName name="Dodavka">'[1]Rekapitulace'!$G$33</definedName>
    <definedName name="HSV">'[1]Rekapitulace'!$E$33</definedName>
    <definedName name="HZS">'[1]Rekapitulace'!$I$33</definedName>
    <definedName name="Mont">'[1]Rekapitulace'!$H$33</definedName>
    <definedName name="PocetMJ">'položkový rozpočet'!#REF!</definedName>
    <definedName name="PSV">'[1]Rekapitulace'!$F$33</definedName>
    <definedName name="SazbaDPH1">'položkový rozpočet'!#REF!</definedName>
    <definedName name="SazbaDPH2">'položkový rozpočet'!#REF!</definedName>
    <definedName name="VRN">'[1]Rekapitulace'!$H$46</definedName>
  </definedNames>
  <calcPr fullCalcOnLoad="1"/>
</workbook>
</file>

<file path=xl/sharedStrings.xml><?xml version="1.0" encoding="utf-8"?>
<sst xmlns="http://schemas.openxmlformats.org/spreadsheetml/2006/main" count="196" uniqueCount="125">
  <si>
    <t>p.č.</t>
  </si>
  <si>
    <t>kód položky</t>
  </si>
  <si>
    <t>název položky</t>
  </si>
  <si>
    <t>MJ</t>
  </si>
  <si>
    <t>množství</t>
  </si>
  <si>
    <t>cena/MJ (Kč) bez DPH</t>
  </si>
  <si>
    <t>cena celkem (Kč) bez DPH</t>
  </si>
  <si>
    <t>Práce a dodávky HSV</t>
  </si>
  <si>
    <t>Stav. díl 1 – Zemní práce</t>
  </si>
  <si>
    <t>Sejmutí drnu tl do 100 mm s přemístěním do 50 m nebo naložením na dopravní prostředek</t>
  </si>
  <si>
    <t>m2</t>
  </si>
  <si>
    <t>113107123</t>
  </si>
  <si>
    <t>Odstranění podkladu z kameniva drceného tl 300 mm ručně</t>
  </si>
  <si>
    <t>113107141</t>
  </si>
  <si>
    <t>Odstranění podkladu živičného tl 50 mm ručně</t>
  </si>
  <si>
    <t>121101101</t>
  </si>
  <si>
    <t>Sejmutí ornice s přemístěním na vzdálenost do 50 m</t>
  </si>
  <si>
    <t>m3</t>
  </si>
  <si>
    <t>122101102</t>
  </si>
  <si>
    <t>Odkopávky a prokopávky nezapažené v hornině tř. 1 a 2 objem do 1000 m3</t>
  </si>
  <si>
    <t>132101101</t>
  </si>
  <si>
    <t>Hloubení rýh šířky do 600 mm v hornině tř. 1 a 2 objemu do 100 m3</t>
  </si>
  <si>
    <t>162201102</t>
  </si>
  <si>
    <t>Vodorovné přemístění do 50 m výkopku/sypaniny z horniny tř. 1 až 4</t>
  </si>
  <si>
    <t>162302111</t>
  </si>
  <si>
    <t>Vodorovné přemístění drnu bez naložení se složením do 1000 m</t>
  </si>
  <si>
    <t>171203111</t>
  </si>
  <si>
    <t>Uložení a hrubé rozhrnutí výkopku bez zhutnění v rovině a ve svahu do 1:5</t>
  </si>
  <si>
    <t>180402111</t>
  </si>
  <si>
    <t>Založení parkového trávníku výsevem v rovině a ve svahu do 1:5</t>
  </si>
  <si>
    <t>181301101</t>
  </si>
  <si>
    <t>Rozprostření ornice tl vrstvy do 100 mm pl do 500 m2 v rovině nebo ve svahu do 1:5</t>
  </si>
  <si>
    <t>182001111</t>
  </si>
  <si>
    <t>Plošná úprava terénu zemina tř 1 až 4 nerovnosti do +/- 100 mm v rovinně a svahu do 1:5</t>
  </si>
  <si>
    <t>Stav. díl 2 –  Zákládání, zpevňování hornin</t>
  </si>
  <si>
    <t>214500211</t>
  </si>
  <si>
    <t>Zřízení výplně rýh s drenážním potrubím do DN 200 štěrkopískem v do 550 mm</t>
  </si>
  <si>
    <t>m</t>
  </si>
  <si>
    <t>274313711</t>
  </si>
  <si>
    <t>Základové pásy z betonu tř. C 20/25</t>
  </si>
  <si>
    <t>Stav. díl 3 - Svislé a kompletní konstrukce</t>
  </si>
  <si>
    <t>15</t>
  </si>
  <si>
    <t>332311112</t>
  </si>
  <si>
    <t>Osazování palisád betonových jednotlivě zabeton oblých délky prvku 600 mm</t>
  </si>
  <si>
    <t>kus</t>
  </si>
  <si>
    <t>spec.</t>
  </si>
  <si>
    <t>palisáda betonová v. 600mm, prům. 100-120mm</t>
  </si>
  <si>
    <t>Stav. Díl 5 - Komunikace pozemní</t>
  </si>
  <si>
    <t>17</t>
  </si>
  <si>
    <t>564201111</t>
  </si>
  <si>
    <t>Podklad nebo podsyp ze štěrkopísku ŠP tl 40 mm</t>
  </si>
  <si>
    <t>18</t>
  </si>
  <si>
    <t>564561115</t>
  </si>
  <si>
    <t>Zřízení podsypu nebo podkladu ze sypaniny tl 240 mm</t>
  </si>
  <si>
    <t>19</t>
  </si>
  <si>
    <t>564760111</t>
  </si>
  <si>
    <t>Podklad z kameniva hrubého drceného vel. 16-32 mm tl 200 mm</t>
  </si>
  <si>
    <t>20</t>
  </si>
  <si>
    <t>596211110</t>
  </si>
  <si>
    <t>Kladení zámkové dlažby komunikací pro pěší tl 60 mm skupiny A pl do 50 m2</t>
  </si>
  <si>
    <t>21</t>
  </si>
  <si>
    <t>596211114</t>
  </si>
  <si>
    <t>Příplatek za kombinaci dvou barev u kladení betonových dlažeb komunikací pro pěší tl 60 mm skupiny A</t>
  </si>
  <si>
    <t>22</t>
  </si>
  <si>
    <t>dlažba betonová skládaná tl. 60 mm</t>
  </si>
  <si>
    <t>23</t>
  </si>
  <si>
    <t>vpusť dešťová včetně osazení</t>
  </si>
  <si>
    <t>24</t>
  </si>
  <si>
    <t>chodníkový obrubník</t>
  </si>
  <si>
    <t>Stav. díl 6 - Úpravy povrchů, podlahy a osazování</t>
  </si>
  <si>
    <t>637121111</t>
  </si>
  <si>
    <t>Okapový chodník z kačírku tl 100 mm s udusáním</t>
  </si>
  <si>
    <t>Stav. díl 8 – Vedení dálková a přípojná</t>
  </si>
  <si>
    <t xml:space="preserve">spec. </t>
  </si>
  <si>
    <t>drenážní potrubí perforované ohebné DN100 včetně pokládky</t>
  </si>
  <si>
    <t>27</t>
  </si>
  <si>
    <t xml:space="preserve">nopová folie N8 </t>
  </si>
  <si>
    <t>28</t>
  </si>
  <si>
    <t>položení nopové folie</t>
  </si>
  <si>
    <t>29</t>
  </si>
  <si>
    <t>geotextilie 200g/m2</t>
  </si>
  <si>
    <t>30</t>
  </si>
  <si>
    <t>Stav. díl 9 - Ostatní konstrukce a práce-bourání</t>
  </si>
  <si>
    <t>911111111</t>
  </si>
  <si>
    <t>Montáž zábradlí ocelového zabetonovaného</t>
  </si>
  <si>
    <t>916231112</t>
  </si>
  <si>
    <t>Osazení chodníkového obrubníku betonového ležatého bez boční opěry do lože z betonu prostého</t>
  </si>
  <si>
    <t>916431111</t>
  </si>
  <si>
    <t>Osazení bezbariérového betonového obrubníku do betonového lože tl 150 mm</t>
  </si>
  <si>
    <t>961044111</t>
  </si>
  <si>
    <t>Bourání základů z betonu prostého</t>
  </si>
  <si>
    <t>962032230</t>
  </si>
  <si>
    <t>Bourání zdiva z cihel pálených nebo vápenopískových na MV nebo MVC do 1 m3</t>
  </si>
  <si>
    <t>979081111</t>
  </si>
  <si>
    <t>Odvoz suti a vybouraných hmot na skládku do 1 km</t>
  </si>
  <si>
    <t>t</t>
  </si>
  <si>
    <t>979081121</t>
  </si>
  <si>
    <t>Odvoz suti a vybouraných hmot na skládku ZKD 1 km přes 1 km</t>
  </si>
  <si>
    <t>979082111</t>
  </si>
  <si>
    <t>Vnitrostaveništní vodorovná doprava suti a vybouraných hmot do 10 m</t>
  </si>
  <si>
    <t>979095311</t>
  </si>
  <si>
    <t>Naložení a složení vybouraných hmot nebo konstrukcí</t>
  </si>
  <si>
    <t>979098231</t>
  </si>
  <si>
    <t>Poplatek za uložení stavebního směsného odpadu na skládce (skládkovné)</t>
  </si>
  <si>
    <t>979099145</t>
  </si>
  <si>
    <t>Poplatek za uložení odpadu z asfaltových povrchů na skládce (skládkovné)</t>
  </si>
  <si>
    <t>997223855</t>
  </si>
  <si>
    <t>Poplatek za uložení na skládce (skládkovné) zeminy a kameniva kód odpadu 170 504</t>
  </si>
  <si>
    <t>odstranění vpusti</t>
  </si>
  <si>
    <t>odstranění parkových obrubníků</t>
  </si>
  <si>
    <t>Práce a dodávky PSV</t>
  </si>
  <si>
    <t>Stav. díl 767 - Konstrukce zámečnické</t>
  </si>
  <si>
    <t>ocelové pozink. zábradlí</t>
  </si>
  <si>
    <t>přesun hmot</t>
  </si>
  <si>
    <t>Cena HSV+PSV</t>
  </si>
  <si>
    <t>,- Kč bez DPH</t>
  </si>
  <si>
    <t>Vedlejší rozpočtové náklady</t>
  </si>
  <si>
    <t>Zařízení staveniště</t>
  </si>
  <si>
    <t>rozpočtová rezerva</t>
  </si>
  <si>
    <t>%</t>
  </si>
  <si>
    <t>Cena celkem</t>
  </si>
  <si>
    <t>Položkový rozpočet - zpracováno dle ÚRS, a.s.</t>
  </si>
  <si>
    <t>,- Kč s DPH 15%</t>
  </si>
  <si>
    <t>cena celkem (Kč) s DPH 15%</t>
  </si>
  <si>
    <t>Příloha č. 5 zadávací dokumentace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</si>
</sst>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2" fillId="0" borderId="11" xfId="36" applyNumberFormat="1" applyFont="1" applyFill="1" applyBorder="1" applyAlignment="1" applyProtection="1">
      <alignment horizontal="left" vertical="top"/>
      <protection/>
    </xf>
    <xf numFmtId="0" fontId="2" fillId="0" borderId="11" xfId="36" applyNumberFormat="1" applyFont="1" applyFill="1" applyBorder="1" applyAlignment="1" applyProtection="1">
      <alignment horizontal="center" vertical="top"/>
      <protection/>
    </xf>
    <xf numFmtId="0" fontId="2" fillId="0" borderId="11" xfId="36" applyNumberFormat="1" applyFont="1" applyFill="1" applyBorder="1" applyAlignment="1" applyProtection="1">
      <alignment horizontal="left" vertical="top" wrapText="1"/>
      <protection/>
    </xf>
    <xf numFmtId="0" fontId="0" fillId="0" borderId="11" xfId="36" applyNumberFormat="1" applyFont="1" applyFill="1" applyBorder="1" applyAlignment="1" applyProtection="1">
      <alignment/>
      <protection/>
    </xf>
    <xf numFmtId="0" fontId="0" fillId="0" borderId="11" xfId="36" applyNumberFormat="1" applyFont="1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0" fontId="2" fillId="0" borderId="11" xfId="36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DITE~1\AppData\Local\Temp\uk&#225;zkov&#233;%20rozpo&#269;ty\Kopie%20-%20polozkovy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50.8515625" style="0" customWidth="1"/>
    <col min="5" max="5" width="13.421875" style="0" customWidth="1"/>
    <col min="6" max="6" width="13.28125" style="0" customWidth="1"/>
    <col min="7" max="7" width="12.7109375" style="0" customWidth="1"/>
    <col min="8" max="8" width="14.28125" style="0" customWidth="1"/>
  </cols>
  <sheetData>
    <row r="1" spans="1:8" ht="41.25" customHeight="1">
      <c r="A1" s="75" t="s">
        <v>124</v>
      </c>
      <c r="B1" s="76"/>
      <c r="C1" s="76"/>
      <c r="D1" s="1"/>
      <c r="E1" s="1"/>
      <c r="F1" s="1"/>
      <c r="G1" s="2"/>
      <c r="H1" s="3"/>
    </row>
    <row r="2" spans="1:8" ht="12.75">
      <c r="A2" s="71" t="s">
        <v>121</v>
      </c>
      <c r="B2" s="71"/>
      <c r="C2" s="71"/>
      <c r="D2" s="4"/>
      <c r="E2" s="4"/>
      <c r="F2" s="4"/>
      <c r="G2" s="4"/>
      <c r="H2" s="4"/>
    </row>
    <row r="3" spans="1:8" ht="27.75" customHeight="1">
      <c r="A3" s="5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9" t="s">
        <v>6</v>
      </c>
      <c r="H3" s="9" t="s">
        <v>123</v>
      </c>
    </row>
    <row r="4" spans="1:8" ht="12.75">
      <c r="A4" s="68" t="s">
        <v>7</v>
      </c>
      <c r="B4" s="68"/>
      <c r="C4" s="68"/>
      <c r="D4" s="68"/>
      <c r="E4" s="68"/>
      <c r="F4" s="68"/>
      <c r="G4" s="68"/>
      <c r="H4" s="68"/>
    </row>
    <row r="5" spans="1:8" ht="12.75">
      <c r="A5" s="73" t="s">
        <v>8</v>
      </c>
      <c r="B5" s="73"/>
      <c r="C5" s="73"/>
      <c r="D5" s="73"/>
      <c r="E5" s="73"/>
      <c r="F5" s="73"/>
      <c r="G5" s="73"/>
      <c r="H5" s="73"/>
    </row>
    <row r="6" spans="1:8" ht="24">
      <c r="A6" s="10">
        <v>1</v>
      </c>
      <c r="B6" s="11">
        <v>111301111</v>
      </c>
      <c r="C6" s="12" t="s">
        <v>9</v>
      </c>
      <c r="D6" s="13" t="s">
        <v>10</v>
      </c>
      <c r="E6" s="10">
        <v>18.6</v>
      </c>
      <c r="F6" s="10"/>
      <c r="G6" s="14">
        <f aca="true" t="shared" si="0" ref="G6:G17">ROUND((E6*F6),0)</f>
        <v>0</v>
      </c>
      <c r="H6" s="14">
        <f>ROUND((1.15*G6),0)</f>
        <v>0</v>
      </c>
    </row>
    <row r="7" spans="1:8" ht="12.75">
      <c r="A7" s="10">
        <v>2</v>
      </c>
      <c r="B7" s="15" t="s">
        <v>11</v>
      </c>
      <c r="C7" s="15" t="s">
        <v>12</v>
      </c>
      <c r="D7" s="16" t="s">
        <v>10</v>
      </c>
      <c r="E7" s="10">
        <v>52.5</v>
      </c>
      <c r="F7" s="10"/>
      <c r="G7" s="14">
        <f t="shared" si="0"/>
        <v>0</v>
      </c>
      <c r="H7" s="14">
        <f aca="true" t="shared" si="1" ref="H7:H17">ROUND((1.15*G7),0)</f>
        <v>0</v>
      </c>
    </row>
    <row r="8" spans="1:8" ht="12.75">
      <c r="A8" s="10">
        <v>3</v>
      </c>
      <c r="B8" s="15" t="s">
        <v>13</v>
      </c>
      <c r="C8" s="15" t="s">
        <v>14</v>
      </c>
      <c r="D8" s="16" t="s">
        <v>10</v>
      </c>
      <c r="E8" s="10">
        <v>52.5</v>
      </c>
      <c r="F8" s="10"/>
      <c r="G8" s="14">
        <f t="shared" si="0"/>
        <v>0</v>
      </c>
      <c r="H8" s="14">
        <f t="shared" si="1"/>
        <v>0</v>
      </c>
    </row>
    <row r="9" spans="1:8" ht="12.75">
      <c r="A9" s="10">
        <v>4</v>
      </c>
      <c r="B9" s="15" t="s">
        <v>15</v>
      </c>
      <c r="C9" s="15" t="s">
        <v>16</v>
      </c>
      <c r="D9" s="16" t="s">
        <v>17</v>
      </c>
      <c r="E9" s="10">
        <v>3.7</v>
      </c>
      <c r="F9" s="10"/>
      <c r="G9" s="14">
        <f t="shared" si="0"/>
        <v>0</v>
      </c>
      <c r="H9" s="14">
        <f t="shared" si="1"/>
        <v>0</v>
      </c>
    </row>
    <row r="10" spans="1:8" ht="24">
      <c r="A10" s="10">
        <v>5</v>
      </c>
      <c r="B10" s="15" t="s">
        <v>18</v>
      </c>
      <c r="C10" s="17" t="s">
        <v>19</v>
      </c>
      <c r="D10" s="16" t="s">
        <v>17</v>
      </c>
      <c r="E10" s="10">
        <v>33.7</v>
      </c>
      <c r="F10" s="10"/>
      <c r="G10" s="14">
        <f t="shared" si="0"/>
        <v>0</v>
      </c>
      <c r="H10" s="14">
        <f t="shared" si="1"/>
        <v>0</v>
      </c>
    </row>
    <row r="11" spans="1:8" ht="24">
      <c r="A11" s="10">
        <v>6</v>
      </c>
      <c r="B11" s="15" t="s">
        <v>20</v>
      </c>
      <c r="C11" s="17" t="s">
        <v>21</v>
      </c>
      <c r="D11" s="16" t="s">
        <v>17</v>
      </c>
      <c r="E11" s="10">
        <v>19.4</v>
      </c>
      <c r="F11" s="10"/>
      <c r="G11" s="14">
        <f t="shared" si="0"/>
        <v>0</v>
      </c>
      <c r="H11" s="14">
        <f t="shared" si="1"/>
        <v>0</v>
      </c>
    </row>
    <row r="12" spans="1:8" ht="24">
      <c r="A12" s="10">
        <v>7</v>
      </c>
      <c r="B12" s="15" t="s">
        <v>22</v>
      </c>
      <c r="C12" s="17" t="s">
        <v>23</v>
      </c>
      <c r="D12" s="16" t="s">
        <v>17</v>
      </c>
      <c r="E12" s="10">
        <v>53.1</v>
      </c>
      <c r="F12" s="10"/>
      <c r="G12" s="14">
        <f t="shared" si="0"/>
        <v>0</v>
      </c>
      <c r="H12" s="14">
        <f t="shared" si="1"/>
        <v>0</v>
      </c>
    </row>
    <row r="13" spans="1:8" ht="12.75">
      <c r="A13" s="10">
        <v>8</v>
      </c>
      <c r="B13" s="15" t="s">
        <v>24</v>
      </c>
      <c r="C13" s="15" t="s">
        <v>25</v>
      </c>
      <c r="D13" s="16" t="s">
        <v>10</v>
      </c>
      <c r="E13" s="10">
        <v>18.6</v>
      </c>
      <c r="F13" s="10"/>
      <c r="G13" s="14">
        <f t="shared" si="0"/>
        <v>0</v>
      </c>
      <c r="H13" s="14">
        <f t="shared" si="1"/>
        <v>0</v>
      </c>
    </row>
    <row r="14" spans="1:8" ht="25.5">
      <c r="A14" s="10">
        <v>9</v>
      </c>
      <c r="B14" s="18" t="s">
        <v>26</v>
      </c>
      <c r="C14" s="19" t="s">
        <v>27</v>
      </c>
      <c r="D14" s="20" t="s">
        <v>17</v>
      </c>
      <c r="E14" s="10">
        <v>8.8</v>
      </c>
      <c r="F14" s="10"/>
      <c r="G14" s="14">
        <f t="shared" si="0"/>
        <v>0</v>
      </c>
      <c r="H14" s="14">
        <f t="shared" si="1"/>
        <v>0</v>
      </c>
    </row>
    <row r="15" spans="1:8" ht="12.75">
      <c r="A15" s="10">
        <v>10</v>
      </c>
      <c r="B15" s="15" t="s">
        <v>28</v>
      </c>
      <c r="C15" s="15" t="s">
        <v>29</v>
      </c>
      <c r="D15" s="20" t="s">
        <v>10</v>
      </c>
      <c r="E15" s="10">
        <v>29.4</v>
      </c>
      <c r="F15" s="10"/>
      <c r="G15" s="14">
        <f t="shared" si="0"/>
        <v>0</v>
      </c>
      <c r="H15" s="14">
        <f t="shared" si="1"/>
        <v>0</v>
      </c>
    </row>
    <row r="16" spans="1:8" ht="24">
      <c r="A16" s="10">
        <v>11</v>
      </c>
      <c r="B16" s="15" t="s">
        <v>30</v>
      </c>
      <c r="C16" s="17" t="s">
        <v>31</v>
      </c>
      <c r="D16" s="16" t="s">
        <v>10</v>
      </c>
      <c r="E16" s="10">
        <v>29.4</v>
      </c>
      <c r="F16" s="10"/>
      <c r="G16" s="14">
        <f t="shared" si="0"/>
        <v>0</v>
      </c>
      <c r="H16" s="14">
        <f>ROUND((1.15*G16),0)</f>
        <v>0</v>
      </c>
    </row>
    <row r="17" spans="1:8" ht="24">
      <c r="A17" s="10">
        <v>12</v>
      </c>
      <c r="B17" s="15" t="s">
        <v>32</v>
      </c>
      <c r="C17" s="17" t="s">
        <v>33</v>
      </c>
      <c r="D17" s="20" t="s">
        <v>10</v>
      </c>
      <c r="E17" s="10">
        <v>29.4</v>
      </c>
      <c r="F17" s="10"/>
      <c r="G17" s="14">
        <f t="shared" si="0"/>
        <v>0</v>
      </c>
      <c r="H17" s="14">
        <f t="shared" si="1"/>
        <v>0</v>
      </c>
    </row>
    <row r="18" spans="1:8" ht="12.75">
      <c r="A18" s="74" t="s">
        <v>8</v>
      </c>
      <c r="B18" s="74"/>
      <c r="C18" s="74"/>
      <c r="D18" s="74"/>
      <c r="E18" s="74"/>
      <c r="F18" s="74"/>
      <c r="G18" s="21">
        <f>SUM(G6:G17)</f>
        <v>0</v>
      </c>
      <c r="H18" s="66">
        <f>SUM(H6:H17)</f>
        <v>0</v>
      </c>
    </row>
    <row r="19" spans="1:8" ht="12.75">
      <c r="A19" s="22"/>
      <c r="B19" s="23"/>
      <c r="C19" s="23"/>
      <c r="D19" s="23"/>
      <c r="E19" s="23"/>
      <c r="F19" s="23"/>
      <c r="G19" s="24"/>
      <c r="H19" s="25"/>
    </row>
    <row r="20" spans="1:8" ht="12.75">
      <c r="A20" s="73" t="s">
        <v>34</v>
      </c>
      <c r="B20" s="73"/>
      <c r="C20" s="73"/>
      <c r="D20" s="73"/>
      <c r="E20" s="73"/>
      <c r="F20" s="73"/>
      <c r="G20" s="73"/>
      <c r="H20" s="73"/>
    </row>
    <row r="21" spans="1:8" ht="24">
      <c r="A21" s="10">
        <v>13</v>
      </c>
      <c r="B21" s="15" t="s">
        <v>35</v>
      </c>
      <c r="C21" s="17" t="s">
        <v>36</v>
      </c>
      <c r="D21" s="16" t="s">
        <v>37</v>
      </c>
      <c r="E21" s="10">
        <v>19.9</v>
      </c>
      <c r="F21" s="10"/>
      <c r="G21" s="14">
        <f>ROUND((E21*F21),0)</f>
        <v>0</v>
      </c>
      <c r="H21" s="14">
        <f>ROUND((1.15*G21),0)</f>
        <v>0</v>
      </c>
    </row>
    <row r="22" spans="1:8" ht="12.75">
      <c r="A22" s="10">
        <v>15</v>
      </c>
      <c r="B22" s="15" t="s">
        <v>38</v>
      </c>
      <c r="C22" s="17" t="s">
        <v>39</v>
      </c>
      <c r="D22" s="16" t="s">
        <v>17</v>
      </c>
      <c r="E22" s="10">
        <v>4.82</v>
      </c>
      <c r="F22" s="10"/>
      <c r="G22" s="14">
        <f>ROUND((E22*F22),0)</f>
        <v>0</v>
      </c>
      <c r="H22" s="14">
        <f>ROUND((1.15*G22),0)</f>
        <v>0</v>
      </c>
    </row>
    <row r="23" spans="1:8" ht="12.75">
      <c r="A23" s="69" t="s">
        <v>34</v>
      </c>
      <c r="B23" s="69"/>
      <c r="C23" s="69"/>
      <c r="D23" s="69"/>
      <c r="E23" s="69"/>
      <c r="F23" s="69"/>
      <c r="G23" s="26">
        <f>SUM(G21:G22)</f>
        <v>0</v>
      </c>
      <c r="H23" s="26">
        <f>SUM(H21:H22)</f>
        <v>0</v>
      </c>
    </row>
    <row r="24" spans="1:8" ht="12.75">
      <c r="A24" s="23"/>
      <c r="B24" s="23"/>
      <c r="C24" s="23"/>
      <c r="D24" s="23"/>
      <c r="E24" s="23"/>
      <c r="F24" s="23"/>
      <c r="G24" s="24"/>
      <c r="H24" s="25"/>
    </row>
    <row r="25" spans="1:8" ht="12.75">
      <c r="A25" s="69" t="s">
        <v>40</v>
      </c>
      <c r="B25" s="69"/>
      <c r="C25" s="69"/>
      <c r="D25" s="69"/>
      <c r="E25" s="69"/>
      <c r="F25" s="69"/>
      <c r="G25" s="69"/>
      <c r="H25" s="69"/>
    </row>
    <row r="26" spans="1:8" ht="24">
      <c r="A26" s="27" t="s">
        <v>41</v>
      </c>
      <c r="B26" s="15" t="s">
        <v>42</v>
      </c>
      <c r="C26" s="17" t="s">
        <v>43</v>
      </c>
      <c r="D26" s="16" t="s">
        <v>44</v>
      </c>
      <c r="E26" s="10">
        <v>261</v>
      </c>
      <c r="F26" s="10"/>
      <c r="G26" s="14">
        <f>ROUND((E26*F26),0)</f>
        <v>0</v>
      </c>
      <c r="H26" s="14">
        <f>ROUND((1.15*G26),0)</f>
        <v>0</v>
      </c>
    </row>
    <row r="27" spans="1:8" ht="12.75">
      <c r="A27" s="10">
        <v>16</v>
      </c>
      <c r="B27" s="10" t="s">
        <v>45</v>
      </c>
      <c r="C27" s="10" t="s">
        <v>46</v>
      </c>
      <c r="D27" s="20" t="s">
        <v>44</v>
      </c>
      <c r="E27" s="10">
        <v>261</v>
      </c>
      <c r="F27" s="10"/>
      <c r="G27" s="14">
        <f>ROUND((E27*F27),0)</f>
        <v>0</v>
      </c>
      <c r="H27" s="14">
        <f>ROUND((1.15*G27),0)</f>
        <v>0</v>
      </c>
    </row>
    <row r="28" spans="1:8" ht="12.75">
      <c r="A28" s="69" t="s">
        <v>40</v>
      </c>
      <c r="B28" s="69"/>
      <c r="C28" s="69"/>
      <c r="D28" s="69"/>
      <c r="E28" s="69"/>
      <c r="F28" s="69"/>
      <c r="G28" s="26">
        <f>SUM(G26:G27)</f>
        <v>0</v>
      </c>
      <c r="H28" s="26">
        <f>SUM(H26:H27)</f>
        <v>0</v>
      </c>
    </row>
    <row r="29" spans="1:8" ht="12.75">
      <c r="A29" s="23"/>
      <c r="B29" s="23"/>
      <c r="C29" s="28"/>
      <c r="D29" s="23"/>
      <c r="E29" s="23"/>
      <c r="F29" s="23"/>
      <c r="G29" s="24"/>
      <c r="H29" s="25"/>
    </row>
    <row r="30" spans="1:8" ht="12.75">
      <c r="A30" s="69" t="s">
        <v>47</v>
      </c>
      <c r="B30" s="69"/>
      <c r="C30" s="69"/>
      <c r="D30" s="69"/>
      <c r="E30" s="69"/>
      <c r="F30" s="69"/>
      <c r="G30" s="69"/>
      <c r="H30" s="69"/>
    </row>
    <row r="31" spans="1:8" ht="12.75">
      <c r="A31" s="27" t="s">
        <v>48</v>
      </c>
      <c r="B31" s="15" t="s">
        <v>49</v>
      </c>
      <c r="C31" s="17" t="s">
        <v>50</v>
      </c>
      <c r="D31" s="16" t="s">
        <v>10</v>
      </c>
      <c r="E31" s="10">
        <v>38.7</v>
      </c>
      <c r="F31" s="10"/>
      <c r="G31" s="14">
        <f aca="true" t="shared" si="2" ref="G31:G38">ROUND((E31*F31),0)</f>
        <v>0</v>
      </c>
      <c r="H31" s="14">
        <f>ROUND((1.15*G31),0)</f>
        <v>0</v>
      </c>
    </row>
    <row r="32" spans="1:8" ht="12.75">
      <c r="A32" s="27" t="s">
        <v>51</v>
      </c>
      <c r="B32" s="15" t="s">
        <v>52</v>
      </c>
      <c r="C32" s="17" t="s">
        <v>53</v>
      </c>
      <c r="D32" s="16" t="s">
        <v>10</v>
      </c>
      <c r="E32" s="10">
        <v>38.7</v>
      </c>
      <c r="F32" s="10"/>
      <c r="G32" s="14">
        <f t="shared" si="2"/>
        <v>0</v>
      </c>
      <c r="H32" s="14">
        <f aca="true" t="shared" si="3" ref="H32:H38">ROUND((1.15*G32),0)</f>
        <v>0</v>
      </c>
    </row>
    <row r="33" spans="1:8" ht="24">
      <c r="A33" s="27" t="s">
        <v>54</v>
      </c>
      <c r="B33" s="15" t="s">
        <v>55</v>
      </c>
      <c r="C33" s="17" t="s">
        <v>56</v>
      </c>
      <c r="D33" s="16" t="s">
        <v>10</v>
      </c>
      <c r="E33" s="10">
        <v>38.7</v>
      </c>
      <c r="F33" s="10"/>
      <c r="G33" s="14">
        <f t="shared" si="2"/>
        <v>0</v>
      </c>
      <c r="H33" s="14">
        <f t="shared" si="3"/>
        <v>0</v>
      </c>
    </row>
    <row r="34" spans="1:8" ht="24">
      <c r="A34" s="27" t="s">
        <v>57</v>
      </c>
      <c r="B34" s="15" t="s">
        <v>58</v>
      </c>
      <c r="C34" s="17" t="s">
        <v>59</v>
      </c>
      <c r="D34" s="16" t="s">
        <v>10</v>
      </c>
      <c r="E34" s="10">
        <v>38.7</v>
      </c>
      <c r="F34" s="10"/>
      <c r="G34" s="14">
        <f t="shared" si="2"/>
        <v>0</v>
      </c>
      <c r="H34" s="14">
        <f t="shared" si="3"/>
        <v>0</v>
      </c>
    </row>
    <row r="35" spans="1:8" ht="24">
      <c r="A35" s="27" t="s">
        <v>60</v>
      </c>
      <c r="B35" s="15" t="s">
        <v>61</v>
      </c>
      <c r="C35" s="17" t="s">
        <v>62</v>
      </c>
      <c r="D35" s="16" t="s">
        <v>10</v>
      </c>
      <c r="E35" s="10">
        <v>31.7</v>
      </c>
      <c r="F35" s="10"/>
      <c r="G35" s="14">
        <f t="shared" si="2"/>
        <v>0</v>
      </c>
      <c r="H35" s="14">
        <f t="shared" si="3"/>
        <v>0</v>
      </c>
    </row>
    <row r="36" spans="1:8" ht="12.75">
      <c r="A36" s="27" t="s">
        <v>63</v>
      </c>
      <c r="B36" s="15" t="s">
        <v>45</v>
      </c>
      <c r="C36" s="17" t="s">
        <v>64</v>
      </c>
      <c r="D36" s="16" t="s">
        <v>10</v>
      </c>
      <c r="E36" s="10">
        <v>38.7</v>
      </c>
      <c r="F36" s="10"/>
      <c r="G36" s="14">
        <f t="shared" si="2"/>
        <v>0</v>
      </c>
      <c r="H36" s="14">
        <f t="shared" si="3"/>
        <v>0</v>
      </c>
    </row>
    <row r="37" spans="1:8" ht="12.75">
      <c r="A37" s="27" t="s">
        <v>65</v>
      </c>
      <c r="B37" s="15" t="s">
        <v>45</v>
      </c>
      <c r="C37" s="17" t="s">
        <v>66</v>
      </c>
      <c r="D37" s="16" t="s">
        <v>44</v>
      </c>
      <c r="E37" s="10">
        <v>1</v>
      </c>
      <c r="F37" s="10"/>
      <c r="G37" s="14">
        <f t="shared" si="2"/>
        <v>0</v>
      </c>
      <c r="H37" s="14">
        <f t="shared" si="3"/>
        <v>0</v>
      </c>
    </row>
    <row r="38" spans="1:8" ht="12.75">
      <c r="A38" s="27" t="s">
        <v>67</v>
      </c>
      <c r="B38" s="15" t="s">
        <v>45</v>
      </c>
      <c r="C38" s="17" t="s">
        <v>68</v>
      </c>
      <c r="D38" s="16" t="s">
        <v>37</v>
      </c>
      <c r="E38" s="10">
        <v>5.7</v>
      </c>
      <c r="F38" s="10"/>
      <c r="G38" s="14">
        <f t="shared" si="2"/>
        <v>0</v>
      </c>
      <c r="H38" s="14">
        <f t="shared" si="3"/>
        <v>0</v>
      </c>
    </row>
    <row r="39" spans="1:8" ht="12.75">
      <c r="A39" s="69" t="s">
        <v>47</v>
      </c>
      <c r="B39" s="69"/>
      <c r="C39" s="69"/>
      <c r="D39" s="69"/>
      <c r="E39" s="69"/>
      <c r="F39" s="69"/>
      <c r="G39" s="26">
        <f>SUM(G31:G38)</f>
        <v>0</v>
      </c>
      <c r="H39" s="26">
        <f>SUM(H31:H38)</f>
        <v>0</v>
      </c>
    </row>
    <row r="40" spans="1:8" ht="12.75">
      <c r="A40" s="29"/>
      <c r="B40" s="30"/>
      <c r="C40" s="23"/>
      <c r="D40" s="31"/>
      <c r="E40" s="31"/>
      <c r="F40" s="31"/>
      <c r="G40" s="2"/>
      <c r="H40" s="2"/>
    </row>
    <row r="41" spans="1:8" ht="12.75">
      <c r="A41" s="69" t="s">
        <v>69</v>
      </c>
      <c r="B41" s="69"/>
      <c r="C41" s="69"/>
      <c r="D41" s="69"/>
      <c r="E41" s="69"/>
      <c r="F41" s="69"/>
      <c r="G41" s="69"/>
      <c r="H41" s="69"/>
    </row>
    <row r="42" spans="1:8" ht="12.75">
      <c r="A42" s="32">
        <v>25</v>
      </c>
      <c r="B42" s="15" t="s">
        <v>70</v>
      </c>
      <c r="C42" s="15" t="s">
        <v>71</v>
      </c>
      <c r="D42" s="13" t="s">
        <v>10</v>
      </c>
      <c r="E42" s="33">
        <v>2.6</v>
      </c>
      <c r="F42" s="33"/>
      <c r="G42" s="14">
        <f>ROUND((E42*F42),0)</f>
        <v>0</v>
      </c>
      <c r="H42" s="14">
        <f>ROUND((1.15*G42),0)</f>
        <v>0</v>
      </c>
    </row>
    <row r="43" spans="1:8" ht="12.75">
      <c r="A43" s="69"/>
      <c r="B43" s="69"/>
      <c r="C43" s="69"/>
      <c r="D43" s="69"/>
      <c r="E43" s="69"/>
      <c r="F43" s="69"/>
      <c r="G43" s="26">
        <f>SUM(G42:G42)</f>
        <v>0</v>
      </c>
      <c r="H43" s="26">
        <f>SUM(H42:H42)</f>
        <v>0</v>
      </c>
    </row>
    <row r="44" spans="1:8" ht="12.75">
      <c r="A44" s="23"/>
      <c r="B44" s="23"/>
      <c r="C44" s="23"/>
      <c r="D44" s="23"/>
      <c r="E44" s="23"/>
      <c r="F44" s="23"/>
      <c r="G44" s="24"/>
      <c r="H44" s="25"/>
    </row>
    <row r="45" spans="1:8" ht="12.75">
      <c r="A45" s="69" t="s">
        <v>72</v>
      </c>
      <c r="B45" s="69"/>
      <c r="C45" s="69"/>
      <c r="D45" s="69"/>
      <c r="E45" s="69"/>
      <c r="F45" s="69"/>
      <c r="G45" s="69"/>
      <c r="H45" s="69"/>
    </row>
    <row r="46" spans="1:8" ht="12.75">
      <c r="A46" s="10">
        <v>26</v>
      </c>
      <c r="B46" s="34" t="s">
        <v>73</v>
      </c>
      <c r="C46" s="34" t="s">
        <v>74</v>
      </c>
      <c r="D46" s="35" t="s">
        <v>37</v>
      </c>
      <c r="E46" s="10">
        <v>8.8</v>
      </c>
      <c r="F46" s="27"/>
      <c r="G46" s="14">
        <f>ROUND((E46*F46),0)</f>
        <v>0</v>
      </c>
      <c r="H46" s="14">
        <f>ROUND((1.15*G46),0)</f>
        <v>0</v>
      </c>
    </row>
    <row r="47" spans="1:8" ht="12.75">
      <c r="A47" s="27" t="s">
        <v>75</v>
      </c>
      <c r="B47" s="34" t="s">
        <v>73</v>
      </c>
      <c r="C47" s="34" t="s">
        <v>76</v>
      </c>
      <c r="D47" s="35" t="s">
        <v>10</v>
      </c>
      <c r="E47" s="10">
        <v>5</v>
      </c>
      <c r="F47" s="27"/>
      <c r="G47" s="14">
        <f>ROUND((E47*F47),0)</f>
        <v>0</v>
      </c>
      <c r="H47" s="14">
        <f>ROUND((1.15*G47),0)</f>
        <v>0</v>
      </c>
    </row>
    <row r="48" spans="1:8" ht="12.75">
      <c r="A48" s="27" t="s">
        <v>77</v>
      </c>
      <c r="B48" s="34" t="s">
        <v>73</v>
      </c>
      <c r="C48" s="34" t="s">
        <v>78</v>
      </c>
      <c r="D48" s="35" t="s">
        <v>37</v>
      </c>
      <c r="E48" s="10">
        <v>8.8</v>
      </c>
      <c r="F48" s="27"/>
      <c r="G48" s="14">
        <f>ROUND((E48*F48),0)</f>
        <v>0</v>
      </c>
      <c r="H48" s="14">
        <f>ROUND((1.15*G48),0)</f>
        <v>0</v>
      </c>
    </row>
    <row r="49" spans="1:8" ht="12.75">
      <c r="A49" s="27" t="s">
        <v>79</v>
      </c>
      <c r="B49" s="34" t="s">
        <v>73</v>
      </c>
      <c r="C49" s="34" t="s">
        <v>80</v>
      </c>
      <c r="D49" s="35" t="s">
        <v>10</v>
      </c>
      <c r="E49" s="10">
        <v>5</v>
      </c>
      <c r="F49" s="27"/>
      <c r="G49" s="14">
        <f>ROUND((E49*F49),0)</f>
        <v>0</v>
      </c>
      <c r="H49" s="14">
        <f>ROUND((1.15*G49),0)</f>
        <v>0</v>
      </c>
    </row>
    <row r="50" spans="1:8" ht="12.75">
      <c r="A50" s="27" t="s">
        <v>81</v>
      </c>
      <c r="B50" s="34" t="s">
        <v>73</v>
      </c>
      <c r="C50" s="34" t="s">
        <v>78</v>
      </c>
      <c r="D50" s="35" t="s">
        <v>37</v>
      </c>
      <c r="E50" s="10">
        <v>8.8</v>
      </c>
      <c r="F50" s="27"/>
      <c r="G50" s="14">
        <f>ROUND((E50*F50),0)</f>
        <v>0</v>
      </c>
      <c r="H50" s="14">
        <f>ROUND((1.15*G50),0)</f>
        <v>0</v>
      </c>
    </row>
    <row r="51" spans="1:8" ht="12.75">
      <c r="A51" s="69" t="s">
        <v>72</v>
      </c>
      <c r="B51" s="69"/>
      <c r="C51" s="69"/>
      <c r="D51" s="69"/>
      <c r="E51" s="69"/>
      <c r="F51" s="69"/>
      <c r="G51" s="26">
        <f>SUM(G46:G50)</f>
        <v>0</v>
      </c>
      <c r="H51" s="26">
        <f>SUM(H46:H50)</f>
        <v>0</v>
      </c>
    </row>
    <row r="52" spans="1:8" ht="12.75">
      <c r="A52" s="30"/>
      <c r="B52" s="30"/>
      <c r="C52" s="30"/>
      <c r="D52" s="31"/>
      <c r="E52" s="31"/>
      <c r="F52" s="31"/>
      <c r="G52" s="31"/>
      <c r="H52" s="2"/>
    </row>
    <row r="53" spans="1:8" ht="12.75">
      <c r="A53" s="70" t="s">
        <v>82</v>
      </c>
      <c r="B53" s="70"/>
      <c r="C53" s="70"/>
      <c r="D53" s="70"/>
      <c r="E53" s="70"/>
      <c r="F53" s="70"/>
      <c r="G53" s="70"/>
      <c r="H53" s="70"/>
    </row>
    <row r="54" spans="1:8" ht="12.75">
      <c r="A54" s="32">
        <v>31</v>
      </c>
      <c r="B54" s="15" t="s">
        <v>83</v>
      </c>
      <c r="C54" s="15" t="s">
        <v>84</v>
      </c>
      <c r="D54" s="16" t="s">
        <v>37</v>
      </c>
      <c r="E54" s="33">
        <v>14.5</v>
      </c>
      <c r="F54" s="33"/>
      <c r="G54" s="14">
        <f aca="true" t="shared" si="4" ref="G54:G67">ROUND((E54*F54),0)</f>
        <v>0</v>
      </c>
      <c r="H54" s="14">
        <f>ROUND((1.15*G54),0)</f>
        <v>0</v>
      </c>
    </row>
    <row r="55" spans="1:8" ht="24">
      <c r="A55" s="32">
        <v>32</v>
      </c>
      <c r="B55" s="17" t="s">
        <v>85</v>
      </c>
      <c r="C55" s="17" t="s">
        <v>86</v>
      </c>
      <c r="D55" s="36" t="s">
        <v>37</v>
      </c>
      <c r="E55" s="33">
        <v>2.7</v>
      </c>
      <c r="F55" s="33"/>
      <c r="G55" s="14">
        <f t="shared" si="4"/>
        <v>0</v>
      </c>
      <c r="H55" s="14">
        <f aca="true" t="shared" si="5" ref="H55:H67">ROUND((1.15*G55),0)</f>
        <v>0</v>
      </c>
    </row>
    <row r="56" spans="1:8" ht="24">
      <c r="A56" s="32">
        <v>33</v>
      </c>
      <c r="B56" s="15" t="s">
        <v>87</v>
      </c>
      <c r="C56" s="17" t="s">
        <v>88</v>
      </c>
      <c r="D56" s="16" t="s">
        <v>37</v>
      </c>
      <c r="E56" s="33">
        <v>3</v>
      </c>
      <c r="F56" s="33"/>
      <c r="G56" s="14">
        <f t="shared" si="4"/>
        <v>0</v>
      </c>
      <c r="H56" s="14">
        <f t="shared" si="5"/>
        <v>0</v>
      </c>
    </row>
    <row r="57" spans="1:8" ht="12.75">
      <c r="A57" s="32">
        <v>34</v>
      </c>
      <c r="B57" s="15" t="s">
        <v>89</v>
      </c>
      <c r="C57" s="15" t="s">
        <v>90</v>
      </c>
      <c r="D57" s="16" t="s">
        <v>17</v>
      </c>
      <c r="E57" s="33">
        <v>0.5</v>
      </c>
      <c r="F57" s="33"/>
      <c r="G57" s="14">
        <f t="shared" si="4"/>
        <v>0</v>
      </c>
      <c r="H57" s="14">
        <f t="shared" si="5"/>
        <v>0</v>
      </c>
    </row>
    <row r="58" spans="1:8" ht="24">
      <c r="A58" s="32">
        <v>35</v>
      </c>
      <c r="B58" s="15" t="s">
        <v>91</v>
      </c>
      <c r="C58" s="17" t="s">
        <v>92</v>
      </c>
      <c r="D58" s="16" t="s">
        <v>17</v>
      </c>
      <c r="E58" s="33">
        <v>0.8</v>
      </c>
      <c r="F58" s="33"/>
      <c r="G58" s="14">
        <f t="shared" si="4"/>
        <v>0</v>
      </c>
      <c r="H58" s="14">
        <f t="shared" si="5"/>
        <v>0</v>
      </c>
    </row>
    <row r="59" spans="1:8" ht="12.75">
      <c r="A59" s="32">
        <v>36</v>
      </c>
      <c r="B59" s="15" t="s">
        <v>93</v>
      </c>
      <c r="C59" s="17" t="s">
        <v>94</v>
      </c>
      <c r="D59" s="16" t="s">
        <v>95</v>
      </c>
      <c r="E59" s="33">
        <v>19.7</v>
      </c>
      <c r="F59" s="33"/>
      <c r="G59" s="14">
        <f t="shared" si="4"/>
        <v>0</v>
      </c>
      <c r="H59" s="14">
        <f t="shared" si="5"/>
        <v>0</v>
      </c>
    </row>
    <row r="60" spans="1:8" ht="24">
      <c r="A60" s="32">
        <v>37</v>
      </c>
      <c r="B60" s="15" t="s">
        <v>96</v>
      </c>
      <c r="C60" s="17" t="s">
        <v>97</v>
      </c>
      <c r="D60" s="16" t="s">
        <v>95</v>
      </c>
      <c r="E60" s="33">
        <v>19.7</v>
      </c>
      <c r="F60" s="33"/>
      <c r="G60" s="14">
        <f t="shared" si="4"/>
        <v>0</v>
      </c>
      <c r="H60" s="14">
        <f t="shared" si="5"/>
        <v>0</v>
      </c>
    </row>
    <row r="61" spans="1:8" ht="24">
      <c r="A61" s="32">
        <v>38</v>
      </c>
      <c r="B61" s="15" t="s">
        <v>98</v>
      </c>
      <c r="C61" s="17" t="s">
        <v>99</v>
      </c>
      <c r="D61" s="16" t="s">
        <v>95</v>
      </c>
      <c r="E61" s="33">
        <v>19.7</v>
      </c>
      <c r="F61" s="33"/>
      <c r="G61" s="14">
        <f t="shared" si="4"/>
        <v>0</v>
      </c>
      <c r="H61" s="14">
        <f t="shared" si="5"/>
        <v>0</v>
      </c>
    </row>
    <row r="62" spans="1:8" ht="12.75">
      <c r="A62" s="32">
        <v>39</v>
      </c>
      <c r="B62" s="15" t="s">
        <v>100</v>
      </c>
      <c r="C62" s="17" t="s">
        <v>101</v>
      </c>
      <c r="D62" s="16" t="s">
        <v>95</v>
      </c>
      <c r="E62" s="33">
        <v>19.7</v>
      </c>
      <c r="F62" s="33"/>
      <c r="G62" s="14">
        <f t="shared" si="4"/>
        <v>0</v>
      </c>
      <c r="H62" s="14">
        <f t="shared" si="5"/>
        <v>0</v>
      </c>
    </row>
    <row r="63" spans="1:8" ht="24">
      <c r="A63" s="32">
        <v>40</v>
      </c>
      <c r="B63" s="15" t="s">
        <v>102</v>
      </c>
      <c r="C63" s="17" t="s">
        <v>103</v>
      </c>
      <c r="D63" s="16" t="s">
        <v>95</v>
      </c>
      <c r="E63" s="33">
        <v>1.3</v>
      </c>
      <c r="F63" s="33"/>
      <c r="G63" s="14">
        <f t="shared" si="4"/>
        <v>0</v>
      </c>
      <c r="H63" s="14">
        <f t="shared" si="5"/>
        <v>0</v>
      </c>
    </row>
    <row r="64" spans="1:8" ht="24">
      <c r="A64" s="32">
        <v>41</v>
      </c>
      <c r="B64" s="15" t="s">
        <v>104</v>
      </c>
      <c r="C64" s="17" t="s">
        <v>105</v>
      </c>
      <c r="D64" s="16" t="s">
        <v>95</v>
      </c>
      <c r="E64" s="33">
        <v>2.6</v>
      </c>
      <c r="F64" s="33"/>
      <c r="G64" s="14">
        <f t="shared" si="4"/>
        <v>0</v>
      </c>
      <c r="H64" s="14">
        <f t="shared" si="5"/>
        <v>0</v>
      </c>
    </row>
    <row r="65" spans="1:8" ht="24">
      <c r="A65" s="32">
        <v>42</v>
      </c>
      <c r="B65" s="15" t="s">
        <v>106</v>
      </c>
      <c r="C65" s="17" t="s">
        <v>107</v>
      </c>
      <c r="D65" s="16" t="s">
        <v>95</v>
      </c>
      <c r="E65" s="10">
        <v>18.4</v>
      </c>
      <c r="F65" s="10"/>
      <c r="G65" s="14">
        <f t="shared" si="4"/>
        <v>0</v>
      </c>
      <c r="H65" s="14">
        <f t="shared" si="5"/>
        <v>0</v>
      </c>
    </row>
    <row r="66" spans="1:8" ht="12.75">
      <c r="A66" s="32">
        <v>43</v>
      </c>
      <c r="B66" s="15" t="s">
        <v>45</v>
      </c>
      <c r="C66" s="17" t="s">
        <v>108</v>
      </c>
      <c r="D66" s="16" t="s">
        <v>44</v>
      </c>
      <c r="E66" s="10">
        <v>1</v>
      </c>
      <c r="F66" s="10"/>
      <c r="G66" s="14">
        <f t="shared" si="4"/>
        <v>0</v>
      </c>
      <c r="H66" s="14">
        <f t="shared" si="5"/>
        <v>0</v>
      </c>
    </row>
    <row r="67" spans="1:8" ht="12.75">
      <c r="A67" s="32">
        <v>44</v>
      </c>
      <c r="B67" s="10" t="s">
        <v>45</v>
      </c>
      <c r="C67" s="10" t="s">
        <v>109</v>
      </c>
      <c r="D67" s="20" t="s">
        <v>37</v>
      </c>
      <c r="E67" s="10">
        <v>47.3</v>
      </c>
      <c r="F67" s="10"/>
      <c r="G67" s="14">
        <f t="shared" si="4"/>
        <v>0</v>
      </c>
      <c r="H67" s="14">
        <f t="shared" si="5"/>
        <v>0</v>
      </c>
    </row>
    <row r="68" spans="1:8" ht="12.75">
      <c r="A68" s="37" t="s">
        <v>82</v>
      </c>
      <c r="B68" s="38"/>
      <c r="C68" s="38"/>
      <c r="D68" s="38"/>
      <c r="E68" s="38"/>
      <c r="F68" s="38"/>
      <c r="G68" s="21">
        <f>SUM(G54:G67)</f>
        <v>0</v>
      </c>
      <c r="H68" s="66">
        <f>SUM(H54:H67)</f>
        <v>0</v>
      </c>
    </row>
    <row r="69" spans="1:8" ht="12.75">
      <c r="A69" s="29"/>
      <c r="B69" s="39"/>
      <c r="C69" s="39"/>
      <c r="D69" s="40"/>
      <c r="E69" s="40"/>
      <c r="F69" s="41"/>
      <c r="G69" s="2"/>
      <c r="H69" s="3"/>
    </row>
    <row r="70" spans="1:8" ht="12.75">
      <c r="A70" s="71" t="s">
        <v>110</v>
      </c>
      <c r="B70" s="71"/>
      <c r="C70" s="71"/>
      <c r="D70" s="71"/>
      <c r="E70" s="71"/>
      <c r="F70" s="71"/>
      <c r="G70" s="71"/>
      <c r="H70" s="71"/>
    </row>
    <row r="71" spans="1:8" ht="12.75">
      <c r="A71" s="70" t="s">
        <v>111</v>
      </c>
      <c r="B71" s="70"/>
      <c r="C71" s="70"/>
      <c r="D71" s="70"/>
      <c r="E71" s="70"/>
      <c r="F71" s="70"/>
      <c r="G71" s="70"/>
      <c r="H71" s="70"/>
    </row>
    <row r="72" spans="1:8" ht="12.75">
      <c r="A72" s="42">
        <v>38</v>
      </c>
      <c r="B72" s="43" t="s">
        <v>45</v>
      </c>
      <c r="C72" s="43" t="s">
        <v>112</v>
      </c>
      <c r="D72" s="44" t="s">
        <v>37</v>
      </c>
      <c r="E72" s="45">
        <v>14.5</v>
      </c>
      <c r="F72" s="32"/>
      <c r="G72" s="14">
        <f>ROUND((E72*F72),0)</f>
        <v>0</v>
      </c>
      <c r="H72" s="14">
        <f>ROUND((1.15*G72),0)</f>
        <v>0</v>
      </c>
    </row>
    <row r="73" spans="1:8" ht="12.75">
      <c r="A73" s="42">
        <v>39</v>
      </c>
      <c r="B73" s="43" t="s">
        <v>45</v>
      </c>
      <c r="C73" s="43" t="s">
        <v>113</v>
      </c>
      <c r="D73" s="44" t="s">
        <v>44</v>
      </c>
      <c r="E73" s="45">
        <v>1</v>
      </c>
      <c r="F73" s="46"/>
      <c r="G73" s="14">
        <f>ROUND((E73*F73),0)</f>
        <v>0</v>
      </c>
      <c r="H73" s="14">
        <f>ROUND((1.15*G73),0)</f>
        <v>0</v>
      </c>
    </row>
    <row r="74" spans="1:8" ht="12.75">
      <c r="A74" s="72" t="s">
        <v>111</v>
      </c>
      <c r="B74" s="72"/>
      <c r="C74" s="72"/>
      <c r="D74" s="72"/>
      <c r="E74" s="72"/>
      <c r="F74" s="72"/>
      <c r="G74" s="47">
        <f>SUM(G72:G73)</f>
        <v>0</v>
      </c>
      <c r="H74" s="67">
        <f>SUM(H72:H72)</f>
        <v>0</v>
      </c>
    </row>
    <row r="75" spans="1:8" ht="12.75">
      <c r="A75" s="48"/>
      <c r="B75" s="49"/>
      <c r="C75" s="48"/>
      <c r="D75" s="50"/>
      <c r="E75" s="48"/>
      <c r="F75" s="48"/>
      <c r="G75" s="3"/>
      <c r="H75" s="3"/>
    </row>
    <row r="76" spans="1:8" ht="12.75">
      <c r="A76" s="51" t="s">
        <v>114</v>
      </c>
      <c r="B76" s="52"/>
      <c r="C76" s="53"/>
      <c r="D76" s="54"/>
      <c r="E76" s="53"/>
      <c r="F76" s="53"/>
      <c r="G76" s="55">
        <f>SUM(G18+G23+G28+G51+G39+G43+G68+G74)</f>
        <v>0</v>
      </c>
      <c r="H76" s="56">
        <f>ROUND((1.15*G76),0)</f>
        <v>0</v>
      </c>
    </row>
    <row r="77" spans="1:8" ht="12.75">
      <c r="A77" s="57"/>
      <c r="B77" s="58"/>
      <c r="C77" s="59"/>
      <c r="D77" s="60"/>
      <c r="E77" s="59"/>
      <c r="F77" s="59"/>
      <c r="G77" s="61" t="s">
        <v>115</v>
      </c>
      <c r="H77" s="65" t="s">
        <v>122</v>
      </c>
    </row>
    <row r="78" spans="1:8" ht="12.75">
      <c r="A78" s="68" t="s">
        <v>116</v>
      </c>
      <c r="B78" s="68"/>
      <c r="C78" s="68"/>
      <c r="D78" s="68"/>
      <c r="E78" s="68"/>
      <c r="F78" s="68"/>
      <c r="G78" s="68"/>
      <c r="H78" s="68"/>
    </row>
    <row r="79" spans="1:8" ht="38.25">
      <c r="A79" s="5" t="s">
        <v>0</v>
      </c>
      <c r="B79" s="6" t="s">
        <v>1</v>
      </c>
      <c r="C79" s="6" t="s">
        <v>2</v>
      </c>
      <c r="D79" s="7" t="s">
        <v>3</v>
      </c>
      <c r="E79" s="6" t="s">
        <v>4</v>
      </c>
      <c r="G79" s="9" t="s">
        <v>6</v>
      </c>
      <c r="H79" s="9" t="s">
        <v>123</v>
      </c>
    </row>
    <row r="80" spans="1:8" ht="12.75">
      <c r="A80" s="10">
        <v>40</v>
      </c>
      <c r="B80" s="62">
        <v>800100100</v>
      </c>
      <c r="C80" s="62" t="s">
        <v>117</v>
      </c>
      <c r="D80" s="20" t="s">
        <v>44</v>
      </c>
      <c r="E80" s="63">
        <v>1</v>
      </c>
      <c r="F80" s="63"/>
      <c r="G80" s="14">
        <f>ROUND((E80*F80),0)</f>
        <v>0</v>
      </c>
      <c r="H80" s="14">
        <f>ROUND((1.15*G80),0)</f>
        <v>0</v>
      </c>
    </row>
    <row r="81" spans="1:8" ht="12.75">
      <c r="A81" s="10">
        <v>41</v>
      </c>
      <c r="B81" s="62" t="s">
        <v>45</v>
      </c>
      <c r="C81" s="62" t="s">
        <v>118</v>
      </c>
      <c r="D81" s="20" t="s">
        <v>119</v>
      </c>
      <c r="E81" s="63">
        <v>0.05</v>
      </c>
      <c r="F81" s="14">
        <f>G76+G80</f>
        <v>0</v>
      </c>
      <c r="G81" s="14">
        <f>ROUND((E81*F81),0)</f>
        <v>0</v>
      </c>
      <c r="H81" s="14">
        <f>ROUND((1.15*G81),0)</f>
        <v>0</v>
      </c>
    </row>
    <row r="82" spans="2:3" ht="12.75">
      <c r="B82" s="64"/>
      <c r="C82" s="64"/>
    </row>
    <row r="83" spans="1:8" ht="12.75">
      <c r="A83" s="51" t="s">
        <v>120</v>
      </c>
      <c r="B83" s="52"/>
      <c r="C83" s="53"/>
      <c r="D83" s="53"/>
      <c r="E83" s="53"/>
      <c r="F83" s="53"/>
      <c r="G83" s="55">
        <f>G76+G80+G81</f>
        <v>0</v>
      </c>
      <c r="H83" s="56">
        <f>ROUND((1.15*G83),0)</f>
        <v>0</v>
      </c>
    </row>
    <row r="84" spans="1:8" ht="12.75">
      <c r="A84" s="57"/>
      <c r="B84" s="58"/>
      <c r="C84" s="59"/>
      <c r="D84" s="59"/>
      <c r="E84" s="59"/>
      <c r="F84" s="59"/>
      <c r="G84" s="61" t="s">
        <v>115</v>
      </c>
      <c r="H84" s="65" t="s">
        <v>122</v>
      </c>
    </row>
    <row r="85" spans="2:3" ht="12.75">
      <c r="B85" s="64"/>
      <c r="C85" s="64"/>
    </row>
    <row r="86" spans="2:3" ht="12.75">
      <c r="B86" s="64"/>
      <c r="C86" s="64"/>
    </row>
    <row r="87" spans="2:3" ht="12.75">
      <c r="B87" s="64"/>
      <c r="C87" s="64"/>
    </row>
    <row r="88" spans="2:3" ht="12.75">
      <c r="B88" s="64"/>
      <c r="C88" s="64"/>
    </row>
    <row r="89" spans="2:3" ht="12.75">
      <c r="B89" s="64"/>
      <c r="C89" s="64"/>
    </row>
    <row r="90" spans="2:3" ht="12.75">
      <c r="B90" s="64"/>
      <c r="C90" s="64"/>
    </row>
    <row r="91" ht="12.75">
      <c r="B91" s="64"/>
    </row>
  </sheetData>
  <sheetProtection selectLockedCells="1" selectUnlockedCells="1"/>
  <mergeCells count="20">
    <mergeCell ref="A1:C1"/>
    <mergeCell ref="A4:H4"/>
    <mergeCell ref="A5:H5"/>
    <mergeCell ref="A18:F18"/>
    <mergeCell ref="A20:H20"/>
    <mergeCell ref="A23:F23"/>
    <mergeCell ref="A2:C2"/>
    <mergeCell ref="A25:H25"/>
    <mergeCell ref="A28:F28"/>
    <mergeCell ref="A30:H30"/>
    <mergeCell ref="A39:F39"/>
    <mergeCell ref="A41:H41"/>
    <mergeCell ref="A43:F43"/>
    <mergeCell ref="A78:H78"/>
    <mergeCell ref="A45:H45"/>
    <mergeCell ref="A51:F51"/>
    <mergeCell ref="A53:H53"/>
    <mergeCell ref="A70:H70"/>
    <mergeCell ref="A71:H71"/>
    <mergeCell ref="A74:F7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&amp;R&amp;P ze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 Energy</dc:creator>
  <cp:keywords/>
  <dc:description/>
  <cp:lastModifiedBy>EKONOMKA</cp:lastModifiedBy>
  <cp:lastPrinted>2019-07-25T10:02:50Z</cp:lastPrinted>
  <dcterms:created xsi:type="dcterms:W3CDTF">2018-09-10T15:58:21Z</dcterms:created>
  <dcterms:modified xsi:type="dcterms:W3CDTF">2019-07-25T13:17:10Z</dcterms:modified>
  <cp:category/>
  <cp:version/>
  <cp:contentType/>
  <cp:contentStatus/>
</cp:coreProperties>
</file>