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225" activeTab="5"/>
  </bookViews>
  <sheets>
    <sheet name="rekapitulace" sheetId="1" r:id="rId1"/>
    <sheet name="11412-3" sheetId="2" r:id="rId2"/>
    <sheet name="11413-1" sheetId="3" r:id="rId3"/>
    <sheet name="11416-1" sheetId="4" r:id="rId4"/>
    <sheet name="11416-3" sheetId="5" r:id="rId5"/>
    <sheet name="115-024 a" sheetId="6" r:id="rId6"/>
  </sheets>
  <definedNames>
    <definedName name="_xlnm.Print_Area" localSheetId="5">'115-024 a'!$A$1:$H$79</definedName>
  </definedNames>
  <calcPr fullCalcOnLoad="1"/>
</workbook>
</file>

<file path=xl/sharedStrings.xml><?xml version="1.0" encoding="utf-8"?>
<sst xmlns="http://schemas.openxmlformats.org/spreadsheetml/2006/main" count="941" uniqueCount="181">
  <si>
    <t>Soupis objektů s DPH</t>
  </si>
  <si>
    <t>Stavba:Karlštejn - Mosty Karlštejn</t>
  </si>
  <si>
    <t>Varianta:ZŘ - Základní řešení</t>
  </si>
  <si>
    <t>Odbytová cena:</t>
  </si>
  <si>
    <t>OC+DPH:</t>
  </si>
  <si>
    <t>Sazba 1</t>
  </si>
  <si>
    <t>Sazba 2</t>
  </si>
  <si>
    <t>Sazba 3</t>
  </si>
  <si>
    <t>Objekt</t>
  </si>
  <si>
    <t>Popis</t>
  </si>
  <si>
    <t>OC</t>
  </si>
  <si>
    <t>DPH</t>
  </si>
  <si>
    <t>OC+DPH</t>
  </si>
  <si>
    <t>Příloha k formuláři pro ocenění nabídky</t>
  </si>
  <si>
    <t>Stavba</t>
  </si>
  <si>
    <t>číslo a název SO</t>
  </si>
  <si>
    <t>číslo a název rozpočtu:</t>
  </si>
  <si>
    <t>Karlštejn</t>
  </si>
  <si>
    <t>Mosty Karlštejn</t>
  </si>
  <si>
    <t>11412-3</t>
  </si>
  <si>
    <t>Most přes místní potok za Novými Dvory</t>
  </si>
  <si>
    <t>Poř.
č.pol.</t>
  </si>
  <si>
    <t>1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</si>
  <si>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</si>
  <si>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</si>
  <si>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</si>
  <si>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</si>
  <si>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</si>
  <si>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</si>
  <si>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</si>
  <si>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</si>
  <si>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Sazba</t>
  </si>
  <si>
    <t>2</t>
  </si>
  <si>
    <t>3</t>
  </si>
  <si>
    <t>4</t>
  </si>
  <si>
    <t>5</t>
  </si>
  <si>
    <t>6</t>
  </si>
  <si>
    <t>7</t>
  </si>
  <si>
    <t>8</t>
  </si>
  <si>
    <t>Všeobecné konstrukce a práce</t>
  </si>
  <si>
    <t>0</t>
  </si>
  <si>
    <t>014102</t>
  </si>
  <si>
    <t/>
  </si>
  <si>
    <t>POPLATKY ZA SKLÁDKU
Poplatek za uložení na skládce (skládkovné) zeminy a kameniva kód odpadu 170 504</t>
  </si>
  <si>
    <t xml:space="preserve">T         </t>
  </si>
  <si>
    <t>(9,0+12,35+20,0*0,1)*1,85=43,198 [A]</t>
  </si>
  <si>
    <t>02815.R</t>
  </si>
  <si>
    <t xml:space="preserve">KPL       </t>
  </si>
  <si>
    <t>02915.R</t>
  </si>
  <si>
    <t>PŘÍPLATEK ZA PRÁCE MALÉHO ROZSAHU</t>
  </si>
  <si>
    <t xml:space="preserve">KUS       </t>
  </si>
  <si>
    <t>02916.R</t>
  </si>
  <si>
    <t>Projednání DIO a zajištění DIR komunikace II.a III. třídy</t>
  </si>
  <si>
    <t>03100</t>
  </si>
  <si>
    <t>ZAŘÍZENÍ STAVENIŠTĚ - ZŘÍZENÍ, PROVOZ, DEMONTÁŽ</t>
  </si>
  <si>
    <t>Zemní práce</t>
  </si>
  <si>
    <t>111208</t>
  </si>
  <si>
    <t>ODSTRANĚNÍ KŘOVIN S ODVOZEM DO 20KM
Odstranění náletových křovin, dřevin a travnatého porostu ve výškách v okolí říms a křídel</t>
  </si>
  <si>
    <t xml:space="preserve">M2        </t>
  </si>
  <si>
    <t>12910.R</t>
  </si>
  <si>
    <t>ČIŠTĚNÍ VOZOVEK OD NÁNOSU - RUČNĚ
Odstranění přebytečné zeminy (nánosů) u říms průčelního zdiva a křídel ručně</t>
  </si>
  <si>
    <t xml:space="preserve">M3        </t>
  </si>
  <si>
    <t>12922</t>
  </si>
  <si>
    <t>ČIŠTĚNÍ KRAJNIC OD NÁNOSU TL. DO 100MM</t>
  </si>
  <si>
    <t>13273.R</t>
  </si>
  <si>
    <t>HLOUBENÍ RÝH (VČ. MELIORAČNÍCH KANÁLŮ) ŠÍŘ DO 2M PAŽ I NEPAŽ TŘ. I
Čištění melioračních kanálů od naplavenin tl do 250 mm dno nezpevněné - ručně s odnosem a naložením</t>
  </si>
  <si>
    <t>13273B</t>
  </si>
  <si>
    <t>HLOUBENÍ RÝH ŠÍŘ DO 2M PAŽ I NEPAŽ TŘ. I - DOPRAVA</t>
  </si>
  <si>
    <t xml:space="preserve">M3KM      </t>
  </si>
  <si>
    <t>CELKEM 31 KM
(9,0+12,35+20,0*0,1)*31=723,850 [B]</t>
  </si>
  <si>
    <t>18214</t>
  </si>
  <si>
    <t>ÚPRAVA POVRCHŮ SROVNÁNÍM ÚZEMÍ V TL DO 0,25M
Údržba svahu a svahových kuželů v okolí říms a křídel</t>
  </si>
  <si>
    <t>Komunikace</t>
  </si>
  <si>
    <t>58910</t>
  </si>
  <si>
    <t>VÝPLŇ SPAR ASFALTEM
Vyplnění spár mezi silničními dílci živičnou zálivkou</t>
  </si>
  <si>
    <t xml:space="preserve">M         </t>
  </si>
  <si>
    <t>Úpravy povrchů, podlahy, výplně otvorů</t>
  </si>
  <si>
    <t>626111</t>
  </si>
  <si>
    <t>REPROFILACE PODHLEDŮ, SVISLÝCH PLOCH SANAČNÍ MALTOU JEDNOVRST TL 10MM</t>
  </si>
  <si>
    <t>626112</t>
  </si>
  <si>
    <t>REPROFILACE PODHLEDŮ, SVISLÝCH PLOCH SANAČNÍ MALTOU JEDNOVRST TL 20MM</t>
  </si>
  <si>
    <t>626121</t>
  </si>
  <si>
    <t>REPROFIL PODHL, SVIS PLOCH SANAČ MALTOU DVOUVRST TL DO 40MM</t>
  </si>
  <si>
    <t>626122</t>
  </si>
  <si>
    <t>REPROFILACE PODHLEDŮ, SVISLÝCH PLOCH SANAČNÍ MALTOU DVOUVRST TL 50MM</t>
  </si>
  <si>
    <t>626132</t>
  </si>
  <si>
    <t>REPROFIL PODHL, SVIS PLOCH SANAČ MALTOU TŘÍVRST TL DO 80MM</t>
  </si>
  <si>
    <t>62631</t>
  </si>
  <si>
    <t>SPOJOVACÍ MŮSTEK MEZI STARÝM A NOVÝM BETONEM
Spojovací můstek reprofilovaného betonu na cementové bázi tl 1 mm</t>
  </si>
  <si>
    <t>62945</t>
  </si>
  <si>
    <t>VYROVNÁVACÍ VRSTVA Z CEMENT MALTY
Stěrka k vyrovnání betonových ploch líce kleneb a podhledů tl 2 mm</t>
  </si>
  <si>
    <t>Přidružená stavební výroba</t>
  </si>
  <si>
    <t>78312</t>
  </si>
  <si>
    <t>PROTIKOROZ OCHRANA OCEL KONSTR NÁTĚREM VÍCEVRST
Ochranný nátěr OK mostů - základní a podkladní epoxidový, vrchní PU, tl. min 280 µm</t>
  </si>
  <si>
    <t>783169.R</t>
  </si>
  <si>
    <t>PASIVACE VÝZTUŽE
Ochranný nátěr výztuže na cementové bázi stěn, líce kleneb a podhledů 1 vrstva tl 1 mm</t>
  </si>
  <si>
    <t>78381</t>
  </si>
  <si>
    <t>NÁTĚRY BETON KONSTR TYP S1 (OS-A)</t>
  </si>
  <si>
    <t>Ostatní konstrukce a práce</t>
  </si>
  <si>
    <t>9</t>
  </si>
  <si>
    <t>9112B1</t>
  </si>
  <si>
    <t>ZÁBRADLÍ MOSTNÍ SE SVISLOU VÝPLNÍ - DODÁVKA A MONTÁŽ</t>
  </si>
  <si>
    <t>91355</t>
  </si>
  <si>
    <t>EVIDENČNÍ ČÍSLO MOSTU</t>
  </si>
  <si>
    <t>914111.R</t>
  </si>
  <si>
    <t>DOPRAVNÍ ZNAČKY ZÁKLADNÍ VELIKOSTI OCELOVÉ NEREFLEXNÍ - DOD A MONTÁŽ
vč. dodatkové tabulky VR, sloupek pro dopravní značku Zn D 60mm v 3,5m</t>
  </si>
  <si>
    <t>919111</t>
  </si>
  <si>
    <t>ŘEZÁNÍ ASFALTOVÉHO KRYTU VOZOVEK TL DO 50MM</t>
  </si>
  <si>
    <t>938452</t>
  </si>
  <si>
    <t>OČIŠTĚNÍ ZDIVA OTRYSKÁNÍM NA SUCHO KŘEMIČ PÍSKEM</t>
  </si>
  <si>
    <t>C e l k e m</t>
  </si>
  <si>
    <t>Ostatní ve výkazu nespecifikované práce</t>
  </si>
  <si>
    <t>Vícepráce</t>
  </si>
  <si>
    <t>Vícepráce celkem</t>
  </si>
  <si>
    <t>Méněpráce</t>
  </si>
  <si>
    <t>Méněpráce celkem</t>
  </si>
  <si>
    <t>Celkem</t>
  </si>
  <si>
    <t>11413-1</t>
  </si>
  <si>
    <t>Most přes potok Chumava za Neumětely</t>
  </si>
  <si>
    <t>(8,20+4,80+12,0*0,1)*1,85=26,270 [A]</t>
  </si>
  <si>
    <t>014112</t>
  </si>
  <si>
    <t>POPLATKY ZA SKLÁDKU TYP S-IO (INERTNÍ ODPAD)
Poplatek za uložení na skládce (skládkovné) odpadu asfaltového bez dehtu kód odpadu 170 302</t>
  </si>
  <si>
    <t>113728</t>
  </si>
  <si>
    <t>FRÉZOVÁNÍ ZPEVNĚNÝCH PLOCH ASFALTOVÝCH, ODVOZ DO 20KM</t>
  </si>
  <si>
    <t>105,00*0,05=5,250 [A]</t>
  </si>
  <si>
    <t>CELKEM 32 KM
(8,20+4,80+12,0*0,1)*32=454,400 [B]</t>
  </si>
  <si>
    <t>76799</t>
  </si>
  <si>
    <t>OSTATNÍ KOVOVÉ DOPLŇK KONSTRUKCE
MADLO Z TRUBEK</t>
  </si>
  <si>
    <t>12,00 m*2*3,77 kg/1000=0,090 [A]</t>
  </si>
  <si>
    <t>78312a</t>
  </si>
  <si>
    <t>PROTIKOROZ OCHRANA OCEL KONSTR NÁTĚREM VÍCEVRST
Protikorozní ochrana OK mostu II.tř.- základní a podkladní epoxidový, vrchní PU nátěr bez metalizace</t>
  </si>
  <si>
    <t>78383</t>
  </si>
  <si>
    <t>NÁTĚRY BETON KONSTR TYP S4 (OS-C)</t>
  </si>
  <si>
    <t>94190</t>
  </si>
  <si>
    <t>LEHKÉ PRACOVNÍ LEŠENÍ DO 1,5 KPA</t>
  </si>
  <si>
    <t xml:space="preserve">M3OP      </t>
  </si>
  <si>
    <t>125,0*1,00=125,000 [A]</t>
  </si>
  <si>
    <t>11416-1</t>
  </si>
  <si>
    <t>Most přes strouhu v obci Lšťen</t>
  </si>
  <si>
    <t>(10,80+4,40+3,2*0,1)*1,85=28,712 [A]
0,81*2,4=1,944 [B]
1,2*0,15*2,4=0,432 [C]
Celkem: A+B+C=31,088 [D]</t>
  </si>
  <si>
    <t>HLOUBENÍ RÝH  (VČ. MELIORAČNÍCH KANÁLŮ) ŠÍŘ DO 2M PAŽ I NEPAŽ TŘ. I
Čištění melioračních kanálů od naplavenin tl do 250 mm dno nezpevněné - ručně s odnosem a naložením</t>
  </si>
  <si>
    <t>CELKEM 19 KM
(10,80+4,40+3,2*0,1)*19=294,880 [A]</t>
  </si>
  <si>
    <t>Svislé konstrukce</t>
  </si>
  <si>
    <t>317325</t>
  </si>
  <si>
    <t>ŘÍMSY ZE ŽELEZOBETONU DO C30/37</t>
  </si>
  <si>
    <t>9111B3</t>
  </si>
  <si>
    <t>ZÁBRADLÍ SILNIČNÍ SE SVISLOU VÝPLNÍ - DEMONTÁŽ S PŘESUNEM</t>
  </si>
  <si>
    <t>9112B3</t>
  </si>
  <si>
    <t>ZÁBRADLÍ MOSTNÍ SE SVISLOU VÝPLNÍ - DEMONTÁŽ S PŘESUNEM</t>
  </si>
  <si>
    <t>967168</t>
  </si>
  <si>
    <t>VYBOURÁNÍ ČÁSTÍ KONSTRUKCÍ ŽELEZOBET S ODVOZEM DO 20KM</t>
  </si>
  <si>
    <t>97816</t>
  </si>
  <si>
    <t>ODSEKÁNÍ VRSTVY VYROVNÁVACÍHO BETONU NA MOSTECH</t>
  </si>
  <si>
    <t>1,20*0,15=0,180 [A]</t>
  </si>
  <si>
    <t>11416-3</t>
  </si>
  <si>
    <t>Most přes potok v obci Hostomice</t>
  </si>
  <si>
    <t>(10,37+4,80)*1,85=28,065 [A]</t>
  </si>
  <si>
    <t>CELKEM 19 KM
(10,37+4,80)*19=288,230 [A]</t>
  </si>
  <si>
    <t>93664</t>
  </si>
  <si>
    <t>MOSTNÍ ODVODŇOVACÍ TRUBKA (POVRCHŮ IZOLACE) Z PLASTU</t>
  </si>
  <si>
    <t>96787</t>
  </si>
  <si>
    <t>VYBOURÁNÍ MOSTNÍCH ODVODŇOVAČŮ</t>
  </si>
  <si>
    <t>115-024 a</t>
  </si>
  <si>
    <t>Most přes Břeštínský potok za Hostomicemi</t>
  </si>
  <si>
    <t>(15,75+8,90+4,0*0,1)*1,85=46,343 [A]</t>
  </si>
  <si>
    <t>CELKEM 22 KM
(15,75+8,90+4,0*0,1)*22=551,100 [A]</t>
  </si>
  <si>
    <t>Základy</t>
  </si>
  <si>
    <t>272313</t>
  </si>
  <si>
    <t>ZÁKLADY Z PROSTÉHO BETONU DO C16/20</t>
  </si>
  <si>
    <t>PŘÍPLATEK ZA PRÁCE MALÉHO ROZSAHU PŘEDPOKLAD 20%</t>
  </si>
  <si>
    <t>DOKUMENTACE STAVBY
Dokumentace stavby bez rozlišení, zkoušky požadované objednatelem, úprava ML</t>
  </si>
  <si>
    <t>DOKUMENTACE STAVBY
Dokumentace stavby bez rozlišení, , zkoušky požadované objednatelem, úprava ML</t>
  </si>
  <si>
    <t>VÝZTUŽ ŘÍMS Z OCELI</t>
  </si>
  <si>
    <t>967158R</t>
  </si>
  <si>
    <t>575F53</t>
  </si>
  <si>
    <t>LITÝ ASFALT MA IV (OCHRANA MOSTNÍ IZOLACE) 11 TL. 40MM MODIFIK</t>
  </si>
  <si>
    <t>POSYP KAMENIVEM DRCENÝM 5KG/M2</t>
  </si>
  <si>
    <t>VYBOURÁNÍ ČÁSTÍ KONSTRUKCÍ BETON S ODVOZEM DO 20KM</t>
  </si>
  <si>
    <t>31736</t>
  </si>
  <si>
    <t>57621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</si>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</sst>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##\ ###\ ###\ ##0.00"/>
    <numFmt numFmtId="167" formatCode="###\ ###\ ###\ ##0.000"/>
    <numFmt numFmtId="168" formatCode="#,##0.000"/>
  </numFmts>
  <fonts count="42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66" fontId="1" fillId="33" borderId="0" xfId="0" applyNumberFormat="1" applyFont="1" applyFill="1" applyBorder="1" applyAlignment="1" applyProtection="1">
      <alignment vertical="center"/>
      <protection/>
    </xf>
    <xf numFmtId="0" fontId="1" fillId="33" borderId="0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67" fontId="0" fillId="0" borderId="10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166" fontId="0" fillId="0" borderId="10" xfId="0" applyNumberFormat="1" applyFont="1" applyFill="1" applyBorder="1" applyAlignment="1" applyProtection="1">
      <alignment vertical="center"/>
      <protection/>
    </xf>
    <xf numFmtId="166" fontId="0" fillId="0" borderId="10" xfId="0" applyNumberFormat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 wrapText="1" shrinkToFit="1"/>
      <protection/>
    </xf>
    <xf numFmtId="166" fontId="3" fillId="33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166" fontId="0" fillId="0" borderId="0" xfId="0" applyNumberFormat="1" applyFont="1" applyFill="1" applyBorder="1" applyAlignment="1" applyProtection="1">
      <alignment vertical="center"/>
      <protection/>
    </xf>
    <xf numFmtId="1" fontId="0" fillId="0" borderId="0" xfId="0" applyNumberFormat="1" applyAlignment="1">
      <alignment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166" fontId="3" fillId="33" borderId="0" xfId="0" applyNumberFormat="1" applyFont="1" applyFill="1" applyBorder="1" applyAlignment="1" applyProtection="1">
      <alignment vertical="center"/>
      <protection/>
    </xf>
    <xf numFmtId="166" fontId="3" fillId="34" borderId="1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view="pageBreakPreview" zoomScale="60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20.7109375" style="0" customWidth="1"/>
    <col min="2" max="2" width="60.7109375" style="0" customWidth="1"/>
    <col min="3" max="5" width="24.7109375" style="0" customWidth="1"/>
  </cols>
  <sheetData>
    <row r="1" ht="12.75" customHeight="1">
      <c r="A1" s="5"/>
    </row>
    <row r="3" ht="12.75" customHeight="1">
      <c r="B3" s="1" t="s">
        <v>0</v>
      </c>
    </row>
    <row r="5" ht="12.75" customHeight="1">
      <c r="B5" s="2" t="s">
        <v>1</v>
      </c>
    </row>
    <row r="6" spans="2:8" ht="12.75" customHeight="1">
      <c r="B6" t="s">
        <v>2</v>
      </c>
      <c r="G6" t="s">
        <v>5</v>
      </c>
      <c r="H6">
        <v>0</v>
      </c>
    </row>
    <row r="7" spans="2:8" ht="12.75" customHeight="1">
      <c r="B7" s="3" t="s">
        <v>3</v>
      </c>
      <c r="C7" s="2">
        <f>SUM(C11:C20)</f>
        <v>0</v>
      </c>
      <c r="G7" t="s">
        <v>6</v>
      </c>
      <c r="H7">
        <v>15</v>
      </c>
    </row>
    <row r="8" spans="2:8" ht="12.75" customHeight="1">
      <c r="B8" s="3" t="s">
        <v>4</v>
      </c>
      <c r="C8" s="2">
        <f>SUM(E11:E20)</f>
        <v>0</v>
      </c>
      <c r="G8" t="s">
        <v>7</v>
      </c>
      <c r="H8">
        <v>21</v>
      </c>
    </row>
    <row r="10" spans="1:5" ht="12.75" customHeight="1">
      <c r="A10" s="4" t="s">
        <v>8</v>
      </c>
      <c r="B10" s="4" t="s">
        <v>9</v>
      </c>
      <c r="C10" s="4" t="s">
        <v>10</v>
      </c>
      <c r="D10" s="4" t="s">
        <v>11</v>
      </c>
      <c r="E10" s="4" t="s">
        <v>12</v>
      </c>
    </row>
    <row r="11" spans="1:5" ht="12.75" customHeight="1">
      <c r="A11" s="6" t="s">
        <v>19</v>
      </c>
      <c r="B11" s="6" t="s">
        <v>20</v>
      </c>
      <c r="C11" s="10">
        <f>'11412-3'!H67</f>
        <v>0</v>
      </c>
      <c r="D11" s="10">
        <f>'11412-3'!P67</f>
        <v>0</v>
      </c>
      <c r="E11" s="10">
        <f>C11+D11</f>
        <v>0</v>
      </c>
    </row>
    <row r="12" spans="1:5" ht="12.75" customHeight="1">
      <c r="A12" s="6" t="s">
        <v>117</v>
      </c>
      <c r="B12" s="6" t="s">
        <v>118</v>
      </c>
      <c r="C12" s="10">
        <f>'11413-1'!H73</f>
        <v>0</v>
      </c>
      <c r="D12" s="10">
        <f>'11413-1'!P73</f>
        <v>0</v>
      </c>
      <c r="E12" s="10">
        <f>C12+D12</f>
        <v>0</v>
      </c>
    </row>
    <row r="13" spans="1:5" ht="12.75" customHeight="1">
      <c r="A13" s="6" t="s">
        <v>137</v>
      </c>
      <c r="B13" s="6" t="s">
        <v>138</v>
      </c>
      <c r="C13" s="10">
        <f>'11416-1'!H74</f>
        <v>0</v>
      </c>
      <c r="D13" s="10">
        <f>'11416-1'!P74</f>
        <v>0</v>
      </c>
      <c r="E13" s="10">
        <f>C13+D13</f>
        <v>0</v>
      </c>
    </row>
    <row r="14" spans="1:5" ht="12.75" customHeight="1">
      <c r="A14" s="6" t="s">
        <v>154</v>
      </c>
      <c r="B14" s="6" t="s">
        <v>155</v>
      </c>
      <c r="C14" s="10">
        <f>'11416-3'!H65</f>
        <v>0</v>
      </c>
      <c r="D14" s="10">
        <f>'11416-3'!P65</f>
        <v>0</v>
      </c>
      <c r="E14" s="10">
        <f>C14+D14</f>
        <v>0</v>
      </c>
    </row>
    <row r="15" spans="1:5" ht="12.75" customHeight="1">
      <c r="A15" s="6" t="s">
        <v>162</v>
      </c>
      <c r="B15" s="6" t="s">
        <v>163</v>
      </c>
      <c r="C15" s="10">
        <f>'115-024 a'!H79</f>
        <v>0</v>
      </c>
      <c r="D15" s="10">
        <f>'115-024 a'!P79</f>
        <v>0</v>
      </c>
      <c r="E15" s="10">
        <f>C15+D15</f>
        <v>0</v>
      </c>
    </row>
    <row r="16" spans="1:5" ht="12.75" customHeight="1">
      <c r="A16" s="14"/>
      <c r="B16" s="14"/>
      <c r="C16" s="15"/>
      <c r="D16" s="15"/>
      <c r="E16" s="15"/>
    </row>
    <row r="17" spans="1:5" ht="12.75" customHeight="1">
      <c r="A17" s="14"/>
      <c r="B17" s="14"/>
      <c r="C17" s="15"/>
      <c r="D17" s="15"/>
      <c r="E17" s="15"/>
    </row>
    <row r="18" spans="1:5" ht="12.75" customHeight="1">
      <c r="A18" s="14"/>
      <c r="B18" s="14"/>
      <c r="C18" s="15"/>
      <c r="D18" s="15"/>
      <c r="E18" s="15"/>
    </row>
    <row r="19" spans="1:5" ht="12.75" customHeight="1">
      <c r="A19" s="14"/>
      <c r="B19" s="14"/>
      <c r="C19" s="15"/>
      <c r="D19" s="15"/>
      <c r="E19" s="15"/>
    </row>
    <row r="20" spans="1:5" ht="12.75" customHeight="1">
      <c r="A20" s="14"/>
      <c r="B20" s="14"/>
      <c r="C20" s="15"/>
      <c r="D20" s="15"/>
      <c r="E20" s="15"/>
    </row>
  </sheetData>
  <sheetProtection formatColumns="0"/>
  <hyperlinks>
    <hyperlink ref="A11" location="#'11412-3'!A1" tooltip="Odkaz na stranku objektu [11412-3]" display="11412-3"/>
    <hyperlink ref="A12" location="#'11413-1'!A1" tooltip="Odkaz na stranku objektu [11413-1]" display="11413-1"/>
    <hyperlink ref="A13" location="#'11416-1'!A1" tooltip="Odkaz na stranku objektu [11416-1]" display="11416-1"/>
    <hyperlink ref="A14" location="#'11416-3'!A1" tooltip="Odkaz na stranku objektu [11416-3]" display="11416-3"/>
    <hyperlink ref="A15" location="#'115-024 a'!A1" tooltip="Odkaz na stranku objektu [115-024 a]" display="115-024 a"/>
  </hyperlinks>
  <printOptions/>
  <pageMargins left="0.75" right="0.75" top="1" bottom="1" header="0.5" footer="0.5"/>
  <pageSetup fitToHeight="0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7"/>
  <sheetViews>
    <sheetView view="pageBreakPreview" zoomScale="60" zoomScalePageLayoutView="0" workbookViewId="0" topLeftCell="A1">
      <pane ySplit="10" topLeftCell="A42" activePane="bottomLeft" state="frozen"/>
      <selection pane="topLeft" activeCell="A1" sqref="A1"/>
      <selection pane="bottomLeft" activeCell="K51" sqref="K5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ht="12.75" customHeight="1">
      <c r="A1" s="5"/>
    </row>
    <row r="2" ht="12.75" customHeight="1">
      <c r="C2" s="1" t="s">
        <v>13</v>
      </c>
    </row>
    <row r="4" spans="1:5" ht="12.75" customHeight="1">
      <c r="A4" t="s">
        <v>14</v>
      </c>
      <c r="C4" s="5" t="s">
        <v>17</v>
      </c>
      <c r="D4" s="5" t="s">
        <v>18</v>
      </c>
      <c r="E4" s="5"/>
    </row>
    <row r="5" spans="1:5" ht="12.75" customHeight="1">
      <c r="A5" t="s">
        <v>15</v>
      </c>
      <c r="C5" s="5" t="s">
        <v>19</v>
      </c>
      <c r="D5" s="5" t="s">
        <v>20</v>
      </c>
      <c r="E5" s="5"/>
    </row>
    <row r="6" spans="1:5" ht="12.75" customHeight="1">
      <c r="A6" t="s">
        <v>16</v>
      </c>
      <c r="C6" s="5" t="s">
        <v>19</v>
      </c>
      <c r="D6" s="5" t="s">
        <v>20</v>
      </c>
      <c r="E6" s="5"/>
    </row>
    <row r="7" spans="3:5" ht="12.75" customHeight="1">
      <c r="C7" s="5"/>
      <c r="D7" s="5"/>
      <c r="E7" s="5"/>
    </row>
    <row r="8" spans="1:16" ht="12.75" customHeight="1">
      <c r="A8" s="23" t="s">
        <v>21</v>
      </c>
      <c r="B8" s="23" t="s">
        <v>23</v>
      </c>
      <c r="C8" s="23" t="s">
        <v>24</v>
      </c>
      <c r="D8" s="23" t="s">
        <v>25</v>
      </c>
      <c r="E8" s="23" t="s">
        <v>26</v>
      </c>
      <c r="F8" s="23" t="s">
        <v>27</v>
      </c>
      <c r="G8" s="23" t="s">
        <v>28</v>
      </c>
      <c r="H8" s="23"/>
      <c r="O8" t="s">
        <v>31</v>
      </c>
      <c r="P8" t="s">
        <v>11</v>
      </c>
    </row>
    <row r="9" spans="1:15" ht="14.25">
      <c r="A9" s="23"/>
      <c r="B9" s="23"/>
      <c r="C9" s="23"/>
      <c r="D9" s="23"/>
      <c r="E9" s="23"/>
      <c r="F9" s="23"/>
      <c r="G9" s="4" t="s">
        <v>29</v>
      </c>
      <c r="H9" s="4" t="s">
        <v>30</v>
      </c>
      <c r="O9" t="s">
        <v>11</v>
      </c>
    </row>
    <row r="10" spans="1:8" ht="14.25">
      <c r="A10" s="4" t="s">
        <v>22</v>
      </c>
      <c r="B10" s="4" t="s">
        <v>32</v>
      </c>
      <c r="C10" s="4" t="s">
        <v>33</v>
      </c>
      <c r="D10" s="4" t="s">
        <v>34</v>
      </c>
      <c r="E10" s="4" t="s">
        <v>35</v>
      </c>
      <c r="F10" s="4" t="s">
        <v>36</v>
      </c>
      <c r="G10" s="4" t="s">
        <v>37</v>
      </c>
      <c r="H10" s="4" t="s">
        <v>38</v>
      </c>
    </row>
    <row r="11" spans="1:8" ht="12.75" customHeight="1">
      <c r="A11" s="7"/>
      <c r="B11" s="7"/>
      <c r="C11" s="7" t="s">
        <v>40</v>
      </c>
      <c r="D11" s="7" t="s">
        <v>39</v>
      </c>
      <c r="E11" s="7"/>
      <c r="F11" s="9"/>
      <c r="G11" s="7"/>
      <c r="H11" s="9"/>
    </row>
    <row r="12" spans="1:16" ht="25.5">
      <c r="A12" s="6">
        <v>1</v>
      </c>
      <c r="B12" s="6" t="s">
        <v>41</v>
      </c>
      <c r="C12" s="6" t="s">
        <v>42</v>
      </c>
      <c r="D12" s="6" t="s">
        <v>43</v>
      </c>
      <c r="E12" s="6" t="s">
        <v>44</v>
      </c>
      <c r="F12" s="8">
        <v>43.198</v>
      </c>
      <c r="G12" s="11"/>
      <c r="H12" s="10"/>
      <c r="O12">
        <f>rekapitulace!H8</f>
        <v>21</v>
      </c>
      <c r="P12">
        <f>O12/100*H12</f>
        <v>0</v>
      </c>
    </row>
    <row r="13" ht="12.75">
      <c r="D13" s="12" t="s">
        <v>45</v>
      </c>
    </row>
    <row r="14" spans="1:16" ht="25.5">
      <c r="A14" s="6">
        <v>2</v>
      </c>
      <c r="B14" s="6" t="s">
        <v>46</v>
      </c>
      <c r="C14" s="6" t="s">
        <v>42</v>
      </c>
      <c r="D14" s="6" t="s">
        <v>171</v>
      </c>
      <c r="E14" s="6" t="s">
        <v>47</v>
      </c>
      <c r="F14" s="8">
        <v>1</v>
      </c>
      <c r="G14" s="11"/>
      <c r="H14" s="10"/>
      <c r="O14">
        <f>rekapitulace!H8</f>
        <v>21</v>
      </c>
      <c r="P14">
        <f>O14/100*H14</f>
        <v>0</v>
      </c>
    </row>
    <row r="15" spans="1:16" ht="12.75">
      <c r="A15" s="6">
        <v>3</v>
      </c>
      <c r="B15" s="6" t="s">
        <v>48</v>
      </c>
      <c r="C15" s="6" t="s">
        <v>42</v>
      </c>
      <c r="D15" s="6" t="s">
        <v>169</v>
      </c>
      <c r="E15" s="6" t="s">
        <v>50</v>
      </c>
      <c r="F15" s="8">
        <v>1</v>
      </c>
      <c r="G15" s="11"/>
      <c r="H15" s="10"/>
      <c r="O15">
        <f>rekapitulace!H8</f>
        <v>21</v>
      </c>
      <c r="P15">
        <f>O15/100*H15</f>
        <v>0</v>
      </c>
    </row>
    <row r="16" spans="1:16" ht="12.75">
      <c r="A16" s="6">
        <v>4</v>
      </c>
      <c r="B16" s="6" t="s">
        <v>51</v>
      </c>
      <c r="C16" s="6" t="s">
        <v>42</v>
      </c>
      <c r="D16" s="6" t="s">
        <v>52</v>
      </c>
      <c r="E16" s="6" t="s">
        <v>47</v>
      </c>
      <c r="F16" s="8">
        <v>1</v>
      </c>
      <c r="G16" s="11"/>
      <c r="H16" s="10"/>
      <c r="O16">
        <f>rekapitulace!H8</f>
        <v>21</v>
      </c>
      <c r="P16">
        <f>O16/100*H16</f>
        <v>0</v>
      </c>
    </row>
    <row r="17" spans="1:16" ht="12.75">
      <c r="A17" s="6">
        <v>5</v>
      </c>
      <c r="B17" s="6" t="s">
        <v>53</v>
      </c>
      <c r="C17" s="6" t="s">
        <v>42</v>
      </c>
      <c r="D17" s="6" t="s">
        <v>54</v>
      </c>
      <c r="E17" s="6" t="s">
        <v>47</v>
      </c>
      <c r="F17" s="8">
        <v>1</v>
      </c>
      <c r="G17" s="11"/>
      <c r="H17" s="10"/>
      <c r="O17">
        <f>rekapitulace!H8</f>
        <v>21</v>
      </c>
      <c r="P17">
        <f>O17/100*H17</f>
        <v>0</v>
      </c>
    </row>
    <row r="18" spans="1:16" ht="12.75" customHeight="1">
      <c r="A18" s="13"/>
      <c r="B18" s="13"/>
      <c r="C18" s="13" t="s">
        <v>40</v>
      </c>
      <c r="D18" s="13" t="s">
        <v>39</v>
      </c>
      <c r="E18" s="13"/>
      <c r="F18" s="13"/>
      <c r="G18" s="13"/>
      <c r="H18" s="13"/>
      <c r="P18">
        <f>ROUND(SUM(P12:P17),2)</f>
        <v>0</v>
      </c>
    </row>
    <row r="20" spans="1:8" ht="12.75" customHeight="1">
      <c r="A20" s="7"/>
      <c r="B20" s="7"/>
      <c r="C20" s="7" t="s">
        <v>22</v>
      </c>
      <c r="D20" s="7" t="s">
        <v>55</v>
      </c>
      <c r="E20" s="7"/>
      <c r="F20" s="9"/>
      <c r="G20" s="7"/>
      <c r="H20" s="9"/>
    </row>
    <row r="21" spans="1:16" ht="38.25">
      <c r="A21" s="6">
        <v>6</v>
      </c>
      <c r="B21" s="6" t="s">
        <v>56</v>
      </c>
      <c r="C21" s="6" t="s">
        <v>42</v>
      </c>
      <c r="D21" s="6" t="s">
        <v>57</v>
      </c>
      <c r="E21" s="6" t="s">
        <v>58</v>
      </c>
      <c r="F21" s="8">
        <v>16.9</v>
      </c>
      <c r="G21" s="11"/>
      <c r="H21" s="10"/>
      <c r="O21">
        <f>rekapitulace!H8</f>
        <v>21</v>
      </c>
      <c r="P21">
        <f>O21/100*H21</f>
        <v>0</v>
      </c>
    </row>
    <row r="22" spans="1:16" ht="25.5">
      <c r="A22" s="6">
        <v>7</v>
      </c>
      <c r="B22" s="6" t="s">
        <v>59</v>
      </c>
      <c r="C22" s="6" t="s">
        <v>42</v>
      </c>
      <c r="D22" s="6" t="s">
        <v>60</v>
      </c>
      <c r="E22" s="6" t="s">
        <v>61</v>
      </c>
      <c r="F22" s="8">
        <v>12.35</v>
      </c>
      <c r="G22" s="11"/>
      <c r="H22" s="10"/>
      <c r="O22">
        <f>rekapitulace!H8</f>
        <v>21</v>
      </c>
      <c r="P22">
        <f>O22/100*H22</f>
        <v>0</v>
      </c>
    </row>
    <row r="23" spans="1:16" ht="12.75">
      <c r="A23" s="6">
        <v>8</v>
      </c>
      <c r="B23" s="6" t="s">
        <v>62</v>
      </c>
      <c r="C23" s="6" t="s">
        <v>42</v>
      </c>
      <c r="D23" s="6" t="s">
        <v>63</v>
      </c>
      <c r="E23" s="6" t="s">
        <v>58</v>
      </c>
      <c r="F23" s="8">
        <v>20</v>
      </c>
      <c r="G23" s="11"/>
      <c r="H23" s="10"/>
      <c r="O23">
        <f>rekapitulace!H8</f>
        <v>21</v>
      </c>
      <c r="P23">
        <f>O23/100*H23</f>
        <v>0</v>
      </c>
    </row>
    <row r="24" spans="1:16" ht="38.25">
      <c r="A24" s="6">
        <v>9</v>
      </c>
      <c r="B24" s="6" t="s">
        <v>64</v>
      </c>
      <c r="C24" s="6" t="s">
        <v>42</v>
      </c>
      <c r="D24" s="6" t="s">
        <v>65</v>
      </c>
      <c r="E24" s="6" t="s">
        <v>61</v>
      </c>
      <c r="F24" s="8">
        <v>9</v>
      </c>
      <c r="G24" s="11"/>
      <c r="H24" s="10"/>
      <c r="O24">
        <f>rekapitulace!H8</f>
        <v>21</v>
      </c>
      <c r="P24">
        <f>O24/100*H24</f>
        <v>0</v>
      </c>
    </row>
    <row r="25" spans="1:16" ht="12.75">
      <c r="A25" s="6">
        <v>10</v>
      </c>
      <c r="B25" s="6" t="s">
        <v>66</v>
      </c>
      <c r="C25" s="6" t="s">
        <v>42</v>
      </c>
      <c r="D25" s="6" t="s">
        <v>67</v>
      </c>
      <c r="E25" s="6" t="s">
        <v>68</v>
      </c>
      <c r="F25" s="8">
        <v>723.85</v>
      </c>
      <c r="G25" s="11"/>
      <c r="H25" s="10"/>
      <c r="O25">
        <f>rekapitulace!H8</f>
        <v>21</v>
      </c>
      <c r="P25">
        <f>O25/100*H25</f>
        <v>0</v>
      </c>
    </row>
    <row r="26" ht="25.5">
      <c r="D26" s="12" t="s">
        <v>69</v>
      </c>
    </row>
    <row r="27" spans="1:16" ht="25.5">
      <c r="A27" s="6">
        <v>11</v>
      </c>
      <c r="B27" s="6" t="s">
        <v>70</v>
      </c>
      <c r="C27" s="6" t="s">
        <v>42</v>
      </c>
      <c r="D27" s="6" t="s">
        <v>71</v>
      </c>
      <c r="E27" s="6" t="s">
        <v>58</v>
      </c>
      <c r="F27" s="8">
        <v>18</v>
      </c>
      <c r="G27" s="11"/>
      <c r="H27" s="10"/>
      <c r="O27">
        <f>rekapitulace!H8</f>
        <v>21</v>
      </c>
      <c r="P27">
        <f>O27/100*H27</f>
        <v>0</v>
      </c>
    </row>
    <row r="28" spans="1:16" ht="12.75" customHeight="1">
      <c r="A28" s="13"/>
      <c r="B28" s="13"/>
      <c r="C28" s="13" t="s">
        <v>22</v>
      </c>
      <c r="D28" s="13" t="s">
        <v>55</v>
      </c>
      <c r="E28" s="13"/>
      <c r="F28" s="13"/>
      <c r="G28" s="13"/>
      <c r="H28" s="13"/>
      <c r="P28">
        <f>ROUND(SUM(P21:P27),2)</f>
        <v>0</v>
      </c>
    </row>
    <row r="30" spans="1:8" ht="12.75" customHeight="1">
      <c r="A30" s="7"/>
      <c r="B30" s="7"/>
      <c r="C30" s="7" t="s">
        <v>35</v>
      </c>
      <c r="D30" s="7" t="s">
        <v>72</v>
      </c>
      <c r="E30" s="7"/>
      <c r="F30" s="9"/>
      <c r="G30" s="7"/>
      <c r="H30" s="9"/>
    </row>
    <row r="31" spans="1:16" ht="25.5">
      <c r="A31" s="6">
        <v>12</v>
      </c>
      <c r="B31" s="6" t="s">
        <v>73</v>
      </c>
      <c r="C31" s="6" t="s">
        <v>42</v>
      </c>
      <c r="D31" s="6" t="s">
        <v>74</v>
      </c>
      <c r="E31" s="6" t="s">
        <v>75</v>
      </c>
      <c r="F31" s="8">
        <v>8.8</v>
      </c>
      <c r="G31" s="11"/>
      <c r="H31" s="10"/>
      <c r="O31">
        <f>rekapitulace!H8</f>
        <v>21</v>
      </c>
      <c r="P31">
        <f>O31/100*H31</f>
        <v>0</v>
      </c>
    </row>
    <row r="32" spans="1:16" ht="12.75" customHeight="1">
      <c r="A32" s="13"/>
      <c r="B32" s="13"/>
      <c r="C32" s="13" t="s">
        <v>35</v>
      </c>
      <c r="D32" s="13" t="s">
        <v>72</v>
      </c>
      <c r="E32" s="13"/>
      <c r="F32" s="13"/>
      <c r="G32" s="13"/>
      <c r="H32" s="13"/>
      <c r="P32">
        <f>ROUND(SUM(P31:P31),2)</f>
        <v>0</v>
      </c>
    </row>
    <row r="34" spans="1:8" ht="12.75" customHeight="1">
      <c r="A34" s="7"/>
      <c r="B34" s="7"/>
      <c r="C34" s="7" t="s">
        <v>36</v>
      </c>
      <c r="D34" s="7" t="s">
        <v>76</v>
      </c>
      <c r="E34" s="7"/>
      <c r="F34" s="9"/>
      <c r="G34" s="7"/>
      <c r="H34" s="9"/>
    </row>
    <row r="35" spans="1:16" ht="25.5">
      <c r="A35" s="6">
        <v>13</v>
      </c>
      <c r="B35" s="6" t="s">
        <v>77</v>
      </c>
      <c r="C35" s="6" t="s">
        <v>42</v>
      </c>
      <c r="D35" s="6" t="s">
        <v>78</v>
      </c>
      <c r="E35" s="6" t="s">
        <v>58</v>
      </c>
      <c r="F35" s="8">
        <v>61.28</v>
      </c>
      <c r="G35" s="11"/>
      <c r="H35" s="10"/>
      <c r="O35">
        <f>rekapitulace!H8</f>
        <v>21</v>
      </c>
      <c r="P35">
        <f aca="true" t="shared" si="0" ref="P35:P41">O35/100*H35</f>
        <v>0</v>
      </c>
    </row>
    <row r="36" spans="1:16" ht="25.5">
      <c r="A36" s="6">
        <v>14</v>
      </c>
      <c r="B36" s="6" t="s">
        <v>79</v>
      </c>
      <c r="C36" s="6" t="s">
        <v>42</v>
      </c>
      <c r="D36" s="6" t="s">
        <v>80</v>
      </c>
      <c r="E36" s="6" t="s">
        <v>58</v>
      </c>
      <c r="F36" s="8">
        <v>61.28</v>
      </c>
      <c r="G36" s="11"/>
      <c r="H36" s="10"/>
      <c r="O36">
        <f>rekapitulace!H8</f>
        <v>21</v>
      </c>
      <c r="P36">
        <f t="shared" si="0"/>
        <v>0</v>
      </c>
    </row>
    <row r="37" spans="1:16" ht="12.75">
      <c r="A37" s="6">
        <v>15</v>
      </c>
      <c r="B37" s="6" t="s">
        <v>81</v>
      </c>
      <c r="C37" s="6" t="s">
        <v>42</v>
      </c>
      <c r="D37" s="6" t="s">
        <v>82</v>
      </c>
      <c r="E37" s="6" t="s">
        <v>58</v>
      </c>
      <c r="F37" s="8">
        <v>14.4</v>
      </c>
      <c r="G37" s="11"/>
      <c r="H37" s="10"/>
      <c r="O37">
        <f>rekapitulace!H8</f>
        <v>21</v>
      </c>
      <c r="P37">
        <f t="shared" si="0"/>
        <v>0</v>
      </c>
    </row>
    <row r="38" spans="1:16" ht="25.5">
      <c r="A38" s="6">
        <v>16</v>
      </c>
      <c r="B38" s="6" t="s">
        <v>83</v>
      </c>
      <c r="C38" s="6" t="s">
        <v>42</v>
      </c>
      <c r="D38" s="6" t="s">
        <v>84</v>
      </c>
      <c r="E38" s="6" t="s">
        <v>58</v>
      </c>
      <c r="F38" s="8">
        <v>3.45</v>
      </c>
      <c r="G38" s="11"/>
      <c r="H38" s="10"/>
      <c r="O38">
        <f>rekapitulace!H8</f>
        <v>21</v>
      </c>
      <c r="P38">
        <f t="shared" si="0"/>
        <v>0</v>
      </c>
    </row>
    <row r="39" spans="1:16" ht="12.75">
      <c r="A39" s="6">
        <v>17</v>
      </c>
      <c r="B39" s="6" t="s">
        <v>85</v>
      </c>
      <c r="C39" s="6" t="s">
        <v>42</v>
      </c>
      <c r="D39" s="6" t="s">
        <v>86</v>
      </c>
      <c r="E39" s="6" t="s">
        <v>58</v>
      </c>
      <c r="F39" s="8">
        <v>4.6</v>
      </c>
      <c r="G39" s="11"/>
      <c r="H39" s="10"/>
      <c r="O39">
        <f>rekapitulace!H8</f>
        <v>21</v>
      </c>
      <c r="P39">
        <f t="shared" si="0"/>
        <v>0</v>
      </c>
    </row>
    <row r="40" spans="1:16" ht="25.5">
      <c r="A40" s="6">
        <v>18</v>
      </c>
      <c r="B40" s="6" t="s">
        <v>87</v>
      </c>
      <c r="C40" s="6" t="s">
        <v>42</v>
      </c>
      <c r="D40" s="6" t="s">
        <v>88</v>
      </c>
      <c r="E40" s="6" t="s">
        <v>58</v>
      </c>
      <c r="F40" s="8">
        <v>61.28</v>
      </c>
      <c r="G40" s="11"/>
      <c r="H40" s="10"/>
      <c r="O40">
        <f>rekapitulace!H8</f>
        <v>21</v>
      </c>
      <c r="P40">
        <f t="shared" si="0"/>
        <v>0</v>
      </c>
    </row>
    <row r="41" spans="1:16" ht="25.5">
      <c r="A41" s="6">
        <v>19</v>
      </c>
      <c r="B41" s="6" t="s">
        <v>89</v>
      </c>
      <c r="C41" s="6" t="s">
        <v>42</v>
      </c>
      <c r="D41" s="6" t="s">
        <v>90</v>
      </c>
      <c r="E41" s="6" t="s">
        <v>58</v>
      </c>
      <c r="F41" s="8">
        <v>61.28</v>
      </c>
      <c r="G41" s="11"/>
      <c r="H41" s="10"/>
      <c r="O41">
        <f>rekapitulace!H8</f>
        <v>21</v>
      </c>
      <c r="P41">
        <f t="shared" si="0"/>
        <v>0</v>
      </c>
    </row>
    <row r="42" spans="1:16" ht="12.75" customHeight="1">
      <c r="A42" s="13"/>
      <c r="B42" s="13"/>
      <c r="C42" s="13" t="s">
        <v>36</v>
      </c>
      <c r="D42" s="13" t="s">
        <v>76</v>
      </c>
      <c r="E42" s="13"/>
      <c r="F42" s="13"/>
      <c r="G42" s="13"/>
      <c r="H42" s="13"/>
      <c r="P42">
        <f>ROUND(SUM(P35:P41),2)</f>
        <v>0</v>
      </c>
    </row>
    <row r="44" spans="1:8" ht="12.75" customHeight="1">
      <c r="A44" s="7"/>
      <c r="B44" s="7"/>
      <c r="C44" s="7" t="s">
        <v>37</v>
      </c>
      <c r="D44" s="7" t="s">
        <v>91</v>
      </c>
      <c r="E44" s="7"/>
      <c r="F44" s="9"/>
      <c r="G44" s="7"/>
      <c r="H44" s="9"/>
    </row>
    <row r="45" spans="1:16" ht="25.5">
      <c r="A45" s="6">
        <v>20</v>
      </c>
      <c r="B45" s="6" t="s">
        <v>92</v>
      </c>
      <c r="C45" s="6" t="s">
        <v>42</v>
      </c>
      <c r="D45" s="6" t="s">
        <v>93</v>
      </c>
      <c r="E45" s="6" t="s">
        <v>58</v>
      </c>
      <c r="F45" s="8">
        <v>9.68</v>
      </c>
      <c r="G45" s="11"/>
      <c r="H45" s="10"/>
      <c r="O45">
        <f>rekapitulace!H8</f>
        <v>21</v>
      </c>
      <c r="P45">
        <f>O45/100*H45</f>
        <v>0</v>
      </c>
    </row>
    <row r="46" spans="1:16" ht="38.25">
      <c r="A46" s="6">
        <v>21</v>
      </c>
      <c r="B46" s="6" t="s">
        <v>94</v>
      </c>
      <c r="C46" s="6" t="s">
        <v>42</v>
      </c>
      <c r="D46" s="6" t="s">
        <v>95</v>
      </c>
      <c r="E46" s="6" t="s">
        <v>58</v>
      </c>
      <c r="F46" s="8">
        <v>3.2</v>
      </c>
      <c r="G46" s="11"/>
      <c r="H46" s="10"/>
      <c r="O46">
        <f>rekapitulace!H8</f>
        <v>21</v>
      </c>
      <c r="P46">
        <f>O46/100*H46</f>
        <v>0</v>
      </c>
    </row>
    <row r="47" spans="1:16" ht="12.75">
      <c r="A47" s="6">
        <v>22</v>
      </c>
      <c r="B47" s="6" t="s">
        <v>96</v>
      </c>
      <c r="C47" s="6" t="s">
        <v>42</v>
      </c>
      <c r="D47" s="6" t="s">
        <v>97</v>
      </c>
      <c r="E47" s="6" t="s">
        <v>58</v>
      </c>
      <c r="F47" s="8">
        <v>61.28</v>
      </c>
      <c r="G47" s="11"/>
      <c r="H47" s="10"/>
      <c r="O47">
        <f>rekapitulace!H8</f>
        <v>21</v>
      </c>
      <c r="P47">
        <f>O47/100*H47</f>
        <v>0</v>
      </c>
    </row>
    <row r="48" spans="1:16" ht="12.75" customHeight="1">
      <c r="A48" s="13"/>
      <c r="B48" s="13"/>
      <c r="C48" s="13" t="s">
        <v>37</v>
      </c>
      <c r="D48" s="13" t="s">
        <v>91</v>
      </c>
      <c r="E48" s="13"/>
      <c r="F48" s="13"/>
      <c r="G48" s="13"/>
      <c r="H48" s="13"/>
      <c r="P48">
        <f>ROUND(SUM(P45:P47),2)</f>
        <v>0</v>
      </c>
    </row>
    <row r="50" spans="1:8" ht="12.75" customHeight="1">
      <c r="A50" s="7"/>
      <c r="B50" s="7"/>
      <c r="C50" s="7" t="s">
        <v>99</v>
      </c>
      <c r="D50" s="7" t="s">
        <v>98</v>
      </c>
      <c r="E50" s="7"/>
      <c r="F50" s="9"/>
      <c r="G50" s="7"/>
      <c r="H50" s="9"/>
    </row>
    <row r="51" spans="1:16" ht="12.75">
      <c r="A51" s="6">
        <v>23</v>
      </c>
      <c r="B51" s="6" t="s">
        <v>100</v>
      </c>
      <c r="C51" s="6" t="s">
        <v>42</v>
      </c>
      <c r="D51" s="6" t="s">
        <v>101</v>
      </c>
      <c r="E51" s="6" t="s">
        <v>75</v>
      </c>
      <c r="F51" s="8">
        <v>8.8</v>
      </c>
      <c r="G51" s="11"/>
      <c r="H51" s="10"/>
      <c r="O51">
        <f>rekapitulace!H8</f>
        <v>21</v>
      </c>
      <c r="P51">
        <f>O51/100*H51</f>
        <v>0</v>
      </c>
    </row>
    <row r="52" spans="1:16" ht="12.75">
      <c r="A52" s="6">
        <v>24</v>
      </c>
      <c r="B52" s="6" t="s">
        <v>102</v>
      </c>
      <c r="C52" s="6" t="s">
        <v>42</v>
      </c>
      <c r="D52" s="6" t="s">
        <v>103</v>
      </c>
      <c r="E52" s="6" t="s">
        <v>50</v>
      </c>
      <c r="F52" s="8">
        <v>2</v>
      </c>
      <c r="G52" s="11"/>
      <c r="H52" s="10"/>
      <c r="O52">
        <f>rekapitulace!H8</f>
        <v>21</v>
      </c>
      <c r="P52">
        <f>O52/100*H52</f>
        <v>0</v>
      </c>
    </row>
    <row r="53" spans="1:16" ht="38.25">
      <c r="A53" s="6">
        <v>25</v>
      </c>
      <c r="B53" s="6" t="s">
        <v>104</v>
      </c>
      <c r="C53" s="6" t="s">
        <v>42</v>
      </c>
      <c r="D53" s="6" t="s">
        <v>105</v>
      </c>
      <c r="E53" s="6" t="s">
        <v>50</v>
      </c>
      <c r="F53" s="8">
        <v>2</v>
      </c>
      <c r="G53" s="11"/>
      <c r="H53" s="10"/>
      <c r="O53">
        <f>rekapitulace!H8</f>
        <v>21</v>
      </c>
      <c r="P53">
        <f>O53/100*H53</f>
        <v>0</v>
      </c>
    </row>
    <row r="54" spans="1:16" ht="12.75">
      <c r="A54" s="6">
        <v>26</v>
      </c>
      <c r="B54" s="6" t="s">
        <v>106</v>
      </c>
      <c r="C54" s="6" t="s">
        <v>42</v>
      </c>
      <c r="D54" s="6" t="s">
        <v>107</v>
      </c>
      <c r="E54" s="6" t="s">
        <v>75</v>
      </c>
      <c r="F54" s="8">
        <v>18.68</v>
      </c>
      <c r="G54" s="11"/>
      <c r="H54" s="10"/>
      <c r="O54">
        <f>rekapitulace!H8</f>
        <v>21</v>
      </c>
      <c r="P54">
        <f>O54/100*H54</f>
        <v>0</v>
      </c>
    </row>
    <row r="55" spans="1:16" ht="12.75">
      <c r="A55" s="6">
        <v>27</v>
      </c>
      <c r="B55" s="6" t="s">
        <v>108</v>
      </c>
      <c r="C55" s="6" t="s">
        <v>42</v>
      </c>
      <c r="D55" s="6" t="s">
        <v>109</v>
      </c>
      <c r="E55" s="6" t="s">
        <v>58</v>
      </c>
      <c r="F55" s="8">
        <v>61.28</v>
      </c>
      <c r="G55" s="11"/>
      <c r="H55" s="10"/>
      <c r="O55">
        <f>rekapitulace!H8</f>
        <v>21</v>
      </c>
      <c r="P55">
        <f>O55/100*H55</f>
        <v>0</v>
      </c>
    </row>
    <row r="56" spans="1:16" ht="12.75" customHeight="1">
      <c r="A56" s="13"/>
      <c r="B56" s="13"/>
      <c r="C56" s="13" t="s">
        <v>99</v>
      </c>
      <c r="D56" s="13" t="s">
        <v>98</v>
      </c>
      <c r="E56" s="13"/>
      <c r="F56" s="13"/>
      <c r="G56" s="13"/>
      <c r="H56" s="13"/>
      <c r="P56">
        <f>ROUND(SUM(P51:P55),2)</f>
        <v>0</v>
      </c>
    </row>
    <row r="58" spans="1:16" ht="12.75" customHeight="1">
      <c r="A58" s="13"/>
      <c r="B58" s="13"/>
      <c r="C58" s="13"/>
      <c r="D58" s="13" t="s">
        <v>110</v>
      </c>
      <c r="E58" s="13"/>
      <c r="F58" s="13"/>
      <c r="G58" s="13"/>
      <c r="H58" s="13"/>
      <c r="P58">
        <f>+P18+P28+P32+P42+P48+P56</f>
        <v>0</v>
      </c>
    </row>
    <row r="60" spans="1:8" ht="12.75" customHeight="1">
      <c r="A60" s="7" t="s">
        <v>111</v>
      </c>
      <c r="B60" s="7"/>
      <c r="C60" s="7"/>
      <c r="D60" s="7"/>
      <c r="E60" s="7"/>
      <c r="F60" s="7"/>
      <c r="G60" s="7"/>
      <c r="H60" s="7"/>
    </row>
    <row r="61" spans="1:8" ht="12.75" customHeight="1">
      <c r="A61" s="7"/>
      <c r="B61" s="7"/>
      <c r="C61" s="7"/>
      <c r="D61" s="7" t="s">
        <v>112</v>
      </c>
      <c r="E61" s="7"/>
      <c r="F61" s="7"/>
      <c r="G61" s="7"/>
      <c r="H61" s="7"/>
    </row>
    <row r="62" spans="1:16" ht="12.75" customHeight="1">
      <c r="A62" s="13"/>
      <c r="B62" s="13"/>
      <c r="C62" s="13"/>
      <c r="D62" s="13" t="s">
        <v>113</v>
      </c>
      <c r="E62" s="13"/>
      <c r="F62" s="13"/>
      <c r="G62" s="13"/>
      <c r="H62" s="13">
        <v>0</v>
      </c>
      <c r="P62">
        <v>0</v>
      </c>
    </row>
    <row r="63" spans="1:8" ht="12.75" customHeight="1">
      <c r="A63" s="13"/>
      <c r="B63" s="13"/>
      <c r="C63" s="13"/>
      <c r="D63" s="13" t="s">
        <v>114</v>
      </c>
      <c r="E63" s="13"/>
      <c r="F63" s="13"/>
      <c r="G63" s="13"/>
      <c r="H63" s="13"/>
    </row>
    <row r="64" spans="1:16" ht="12.75" customHeight="1">
      <c r="A64" s="13"/>
      <c r="B64" s="13"/>
      <c r="C64" s="13"/>
      <c r="D64" s="13" t="s">
        <v>115</v>
      </c>
      <c r="E64" s="13"/>
      <c r="F64" s="13"/>
      <c r="G64" s="13"/>
      <c r="H64" s="13">
        <v>0</v>
      </c>
      <c r="P64">
        <v>0</v>
      </c>
    </row>
    <row r="65" spans="1:16" ht="12.75" customHeight="1">
      <c r="A65" s="13"/>
      <c r="B65" s="13"/>
      <c r="C65" s="13"/>
      <c r="D65" s="13" t="s">
        <v>116</v>
      </c>
      <c r="E65" s="13"/>
      <c r="F65" s="13"/>
      <c r="G65" s="13"/>
      <c r="H65" s="13">
        <f>H62+H64</f>
        <v>0</v>
      </c>
      <c r="P65">
        <f>P62+P64</f>
        <v>0</v>
      </c>
    </row>
    <row r="67" spans="1:16" ht="12.75" customHeight="1">
      <c r="A67" s="13"/>
      <c r="B67" s="13"/>
      <c r="C67" s="13"/>
      <c r="D67" s="13" t="s">
        <v>116</v>
      </c>
      <c r="E67" s="13"/>
      <c r="F67" s="13"/>
      <c r="G67" s="13"/>
      <c r="H67" s="13">
        <f>H58+H65</f>
        <v>0</v>
      </c>
      <c r="P67">
        <f>P58+P65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3"/>
  <sheetViews>
    <sheetView view="pageBreakPreview" zoomScale="60" zoomScalePageLayoutView="0" workbookViewId="0" topLeftCell="A1">
      <pane ySplit="10" topLeftCell="A44" activePane="bottomLeft" state="frozen"/>
      <selection pane="topLeft" activeCell="A1" sqref="A1"/>
      <selection pane="bottomLeft" activeCell="G49" sqref="G49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ht="12.75" customHeight="1">
      <c r="A1" s="5"/>
    </row>
    <row r="2" ht="12.75" customHeight="1">
      <c r="C2" s="1" t="s">
        <v>13</v>
      </c>
    </row>
    <row r="4" spans="1:5" ht="12.75" customHeight="1">
      <c r="A4" t="s">
        <v>14</v>
      </c>
      <c r="C4" s="5" t="s">
        <v>17</v>
      </c>
      <c r="D4" s="5" t="s">
        <v>18</v>
      </c>
      <c r="E4" s="5"/>
    </row>
    <row r="5" spans="1:5" ht="12.75" customHeight="1">
      <c r="A5" t="s">
        <v>15</v>
      </c>
      <c r="C5" s="5" t="s">
        <v>117</v>
      </c>
      <c r="D5" s="5" t="s">
        <v>118</v>
      </c>
      <c r="E5" s="5"/>
    </row>
    <row r="6" spans="1:5" ht="12.75" customHeight="1">
      <c r="A6" t="s">
        <v>16</v>
      </c>
      <c r="C6" s="5" t="s">
        <v>117</v>
      </c>
      <c r="D6" s="5" t="s">
        <v>118</v>
      </c>
      <c r="E6" s="5"/>
    </row>
    <row r="7" spans="3:5" ht="12.75" customHeight="1">
      <c r="C7" s="5"/>
      <c r="D7" s="5"/>
      <c r="E7" s="5"/>
    </row>
    <row r="8" spans="1:16" ht="12.75" customHeight="1">
      <c r="A8" s="23" t="s">
        <v>21</v>
      </c>
      <c r="B8" s="23" t="s">
        <v>23</v>
      </c>
      <c r="C8" s="23" t="s">
        <v>24</v>
      </c>
      <c r="D8" s="23" t="s">
        <v>25</v>
      </c>
      <c r="E8" s="23" t="s">
        <v>26</v>
      </c>
      <c r="F8" s="23" t="s">
        <v>27</v>
      </c>
      <c r="G8" s="23" t="s">
        <v>28</v>
      </c>
      <c r="H8" s="23"/>
      <c r="O8" t="s">
        <v>31</v>
      </c>
      <c r="P8" t="s">
        <v>11</v>
      </c>
    </row>
    <row r="9" spans="1:15" ht="14.25">
      <c r="A9" s="23"/>
      <c r="B9" s="23"/>
      <c r="C9" s="23"/>
      <c r="D9" s="23"/>
      <c r="E9" s="23"/>
      <c r="F9" s="23"/>
      <c r="G9" s="4" t="s">
        <v>29</v>
      </c>
      <c r="H9" s="4" t="s">
        <v>30</v>
      </c>
      <c r="O9" t="s">
        <v>11</v>
      </c>
    </row>
    <row r="10" spans="1:8" ht="14.25">
      <c r="A10" s="4" t="s">
        <v>22</v>
      </c>
      <c r="B10" s="4" t="s">
        <v>32</v>
      </c>
      <c r="C10" s="4" t="s">
        <v>33</v>
      </c>
      <c r="D10" s="4" t="s">
        <v>34</v>
      </c>
      <c r="E10" s="4" t="s">
        <v>35</v>
      </c>
      <c r="F10" s="4" t="s">
        <v>36</v>
      </c>
      <c r="G10" s="4" t="s">
        <v>37</v>
      </c>
      <c r="H10" s="4" t="s">
        <v>38</v>
      </c>
    </row>
    <row r="11" spans="1:8" ht="12.75" customHeight="1">
      <c r="A11" s="7"/>
      <c r="B11" s="7"/>
      <c r="C11" s="7" t="s">
        <v>40</v>
      </c>
      <c r="D11" s="7" t="s">
        <v>39</v>
      </c>
      <c r="E11" s="7"/>
      <c r="F11" s="9"/>
      <c r="G11" s="7"/>
      <c r="H11" s="9"/>
    </row>
    <row r="12" spans="1:16" ht="25.5">
      <c r="A12" s="6">
        <v>1</v>
      </c>
      <c r="B12" s="6" t="s">
        <v>41</v>
      </c>
      <c r="C12" s="6" t="s">
        <v>42</v>
      </c>
      <c r="D12" s="6" t="s">
        <v>43</v>
      </c>
      <c r="E12" s="6" t="s">
        <v>44</v>
      </c>
      <c r="F12" s="8">
        <v>26.27</v>
      </c>
      <c r="G12" s="11"/>
      <c r="H12" s="10"/>
      <c r="O12">
        <f>rekapitulace!H8</f>
        <v>21</v>
      </c>
      <c r="P12">
        <f>O12/100*H12</f>
        <v>0</v>
      </c>
    </row>
    <row r="13" ht="12.75">
      <c r="D13" s="12" t="s">
        <v>119</v>
      </c>
    </row>
    <row r="14" spans="1:16" ht="38.25">
      <c r="A14" s="6">
        <v>2</v>
      </c>
      <c r="B14" s="6" t="s">
        <v>120</v>
      </c>
      <c r="C14" s="6" t="s">
        <v>42</v>
      </c>
      <c r="D14" s="6" t="s">
        <v>121</v>
      </c>
      <c r="E14" s="6" t="s">
        <v>44</v>
      </c>
      <c r="F14" s="8">
        <v>12.6</v>
      </c>
      <c r="G14" s="11"/>
      <c r="H14" s="10"/>
      <c r="O14">
        <f>rekapitulace!H8</f>
        <v>21</v>
      </c>
      <c r="P14">
        <f>O14/100*H14</f>
        <v>0</v>
      </c>
    </row>
    <row r="15" spans="1:16" ht="25.5">
      <c r="A15" s="6">
        <v>3</v>
      </c>
      <c r="B15" s="6" t="s">
        <v>46</v>
      </c>
      <c r="C15" s="6" t="s">
        <v>42</v>
      </c>
      <c r="D15" s="6" t="s">
        <v>170</v>
      </c>
      <c r="E15" s="6" t="s">
        <v>47</v>
      </c>
      <c r="F15" s="8">
        <v>1</v>
      </c>
      <c r="G15" s="11"/>
      <c r="H15" s="10"/>
      <c r="O15">
        <f>rekapitulace!H8</f>
        <v>21</v>
      </c>
      <c r="P15">
        <f>O15/100*H15</f>
        <v>0</v>
      </c>
    </row>
    <row r="16" spans="1:16" ht="12.75">
      <c r="A16" s="6">
        <v>4</v>
      </c>
      <c r="B16" s="6" t="s">
        <v>48</v>
      </c>
      <c r="C16" s="6" t="s">
        <v>42</v>
      </c>
      <c r="D16" s="6" t="s">
        <v>49</v>
      </c>
      <c r="E16" s="6" t="s">
        <v>50</v>
      </c>
      <c r="F16" s="8">
        <v>1</v>
      </c>
      <c r="G16" s="11"/>
      <c r="H16" s="10"/>
      <c r="O16">
        <f>rekapitulace!H8</f>
        <v>21</v>
      </c>
      <c r="P16">
        <f>O16/100*H16</f>
        <v>0</v>
      </c>
    </row>
    <row r="17" spans="1:16" ht="12.75">
      <c r="A17" s="6">
        <v>5</v>
      </c>
      <c r="B17" s="6" t="s">
        <v>51</v>
      </c>
      <c r="C17" s="6" t="s">
        <v>42</v>
      </c>
      <c r="D17" s="6" t="s">
        <v>52</v>
      </c>
      <c r="E17" s="6" t="s">
        <v>47</v>
      </c>
      <c r="F17" s="8">
        <v>1</v>
      </c>
      <c r="G17" s="11"/>
      <c r="H17" s="10"/>
      <c r="O17">
        <f>rekapitulace!H8</f>
        <v>21</v>
      </c>
      <c r="P17">
        <f>O17/100*H17</f>
        <v>0</v>
      </c>
    </row>
    <row r="18" spans="1:16" ht="12.75">
      <c r="A18" s="6">
        <v>6</v>
      </c>
      <c r="B18" s="6" t="s">
        <v>53</v>
      </c>
      <c r="C18" s="6" t="s">
        <v>42</v>
      </c>
      <c r="D18" s="6" t="s">
        <v>54</v>
      </c>
      <c r="E18" s="6" t="s">
        <v>47</v>
      </c>
      <c r="F18" s="8">
        <v>1</v>
      </c>
      <c r="G18" s="11"/>
      <c r="H18" s="10"/>
      <c r="O18">
        <f>rekapitulace!H8</f>
        <v>21</v>
      </c>
      <c r="P18">
        <f>O18/100*H18</f>
        <v>0</v>
      </c>
    </row>
    <row r="19" spans="1:16" ht="12.75" customHeight="1">
      <c r="A19" s="13"/>
      <c r="B19" s="13"/>
      <c r="C19" s="13" t="s">
        <v>40</v>
      </c>
      <c r="D19" s="13" t="s">
        <v>39</v>
      </c>
      <c r="E19" s="13"/>
      <c r="F19" s="13"/>
      <c r="G19" s="13"/>
      <c r="H19" s="13"/>
      <c r="P19">
        <f>ROUND(SUM(P12:P18),2)</f>
        <v>0</v>
      </c>
    </row>
    <row r="21" spans="1:8" ht="12.75" customHeight="1">
      <c r="A21" s="7"/>
      <c r="B21" s="7"/>
      <c r="C21" s="7" t="s">
        <v>22</v>
      </c>
      <c r="D21" s="7" t="s">
        <v>55</v>
      </c>
      <c r="E21" s="7"/>
      <c r="F21" s="9"/>
      <c r="G21" s="7"/>
      <c r="H21" s="9"/>
    </row>
    <row r="22" spans="1:16" ht="38.25">
      <c r="A22" s="6">
        <v>7</v>
      </c>
      <c r="B22" s="6" t="s">
        <v>56</v>
      </c>
      <c r="C22" s="6" t="s">
        <v>42</v>
      </c>
      <c r="D22" s="6" t="s">
        <v>57</v>
      </c>
      <c r="E22" s="6" t="s">
        <v>58</v>
      </c>
      <c r="F22" s="8">
        <v>12.4</v>
      </c>
      <c r="G22" s="11"/>
      <c r="H22" s="10"/>
      <c r="O22">
        <f>rekapitulace!H8</f>
        <v>21</v>
      </c>
      <c r="P22">
        <f>O22/100*H22</f>
        <v>0</v>
      </c>
    </row>
    <row r="23" spans="1:16" ht="12.75">
      <c r="A23" s="6">
        <v>8</v>
      </c>
      <c r="B23" s="6" t="s">
        <v>122</v>
      </c>
      <c r="C23" s="6" t="s">
        <v>42</v>
      </c>
      <c r="D23" s="6" t="s">
        <v>123</v>
      </c>
      <c r="E23" s="6" t="s">
        <v>61</v>
      </c>
      <c r="F23" s="8">
        <v>5.25</v>
      </c>
      <c r="G23" s="11"/>
      <c r="H23" s="10"/>
      <c r="O23">
        <f>rekapitulace!H8</f>
        <v>21</v>
      </c>
      <c r="P23">
        <f>O23/100*H23</f>
        <v>0</v>
      </c>
    </row>
    <row r="24" ht="12.75">
      <c r="D24" s="12" t="s">
        <v>124</v>
      </c>
    </row>
    <row r="25" spans="1:16" ht="25.5">
      <c r="A25" s="6">
        <v>9</v>
      </c>
      <c r="B25" s="6" t="s">
        <v>59</v>
      </c>
      <c r="C25" s="6" t="s">
        <v>42</v>
      </c>
      <c r="D25" s="6" t="s">
        <v>60</v>
      </c>
      <c r="E25" s="6" t="s">
        <v>61</v>
      </c>
      <c r="F25" s="8">
        <v>4.8</v>
      </c>
      <c r="G25" s="11"/>
      <c r="H25" s="10"/>
      <c r="O25">
        <f>rekapitulace!H8</f>
        <v>21</v>
      </c>
      <c r="P25">
        <f>O25/100*H25</f>
        <v>0</v>
      </c>
    </row>
    <row r="26" spans="1:16" ht="12.75">
      <c r="A26" s="6">
        <v>10</v>
      </c>
      <c r="B26" s="6" t="s">
        <v>62</v>
      </c>
      <c r="C26" s="6" t="s">
        <v>42</v>
      </c>
      <c r="D26" s="6" t="s">
        <v>63</v>
      </c>
      <c r="E26" s="6" t="s">
        <v>58</v>
      </c>
      <c r="F26" s="8">
        <v>12</v>
      </c>
      <c r="G26" s="11"/>
      <c r="H26" s="10"/>
      <c r="O26">
        <f>rekapitulace!H8</f>
        <v>21</v>
      </c>
      <c r="P26">
        <f>O26/100*H26</f>
        <v>0</v>
      </c>
    </row>
    <row r="27" spans="1:16" ht="38.25">
      <c r="A27" s="6">
        <v>11</v>
      </c>
      <c r="B27" s="6" t="s">
        <v>64</v>
      </c>
      <c r="C27" s="6" t="s">
        <v>42</v>
      </c>
      <c r="D27" s="6" t="s">
        <v>65</v>
      </c>
      <c r="E27" s="6" t="s">
        <v>61</v>
      </c>
      <c r="F27" s="8">
        <v>8.2</v>
      </c>
      <c r="G27" s="11"/>
      <c r="H27" s="10"/>
      <c r="O27">
        <f>rekapitulace!H8</f>
        <v>21</v>
      </c>
      <c r="P27">
        <f>O27/100*H27</f>
        <v>0</v>
      </c>
    </row>
    <row r="28" spans="1:16" ht="12.75">
      <c r="A28" s="6">
        <v>12</v>
      </c>
      <c r="B28" s="6" t="s">
        <v>66</v>
      </c>
      <c r="C28" s="6" t="s">
        <v>42</v>
      </c>
      <c r="D28" s="6" t="s">
        <v>67</v>
      </c>
      <c r="E28" s="6" t="s">
        <v>68</v>
      </c>
      <c r="F28" s="8">
        <v>454.4</v>
      </c>
      <c r="G28" s="11"/>
      <c r="H28" s="10"/>
      <c r="O28">
        <f>rekapitulace!H8</f>
        <v>21</v>
      </c>
      <c r="P28">
        <f>O28/100*H28</f>
        <v>0</v>
      </c>
    </row>
    <row r="29" ht="25.5">
      <c r="D29" s="12" t="s">
        <v>125</v>
      </c>
    </row>
    <row r="30" spans="1:16" ht="12.75" customHeight="1">
      <c r="A30" s="13"/>
      <c r="B30" s="13"/>
      <c r="C30" s="13" t="s">
        <v>22</v>
      </c>
      <c r="D30" s="13" t="s">
        <v>55</v>
      </c>
      <c r="E30" s="13"/>
      <c r="F30" s="13"/>
      <c r="G30" s="13"/>
      <c r="H30" s="13"/>
      <c r="P30">
        <f>ROUND(SUM(P22:P29),2)</f>
        <v>0</v>
      </c>
    </row>
    <row r="32" spans="1:8" ht="12.75" customHeight="1">
      <c r="A32" s="7"/>
      <c r="B32" s="7"/>
      <c r="C32" s="7" t="s">
        <v>35</v>
      </c>
      <c r="D32" s="7" t="s">
        <v>72</v>
      </c>
      <c r="E32" s="7"/>
      <c r="F32" s="9"/>
      <c r="G32" s="7"/>
      <c r="H32" s="9"/>
    </row>
    <row r="33" spans="1:16" ht="25.5">
      <c r="A33" s="6">
        <v>13</v>
      </c>
      <c r="B33" s="6" t="s">
        <v>73</v>
      </c>
      <c r="C33" s="6" t="s">
        <v>42</v>
      </c>
      <c r="D33" s="6" t="s">
        <v>74</v>
      </c>
      <c r="E33" s="6" t="s">
        <v>75</v>
      </c>
      <c r="F33" s="8">
        <v>52</v>
      </c>
      <c r="G33" s="11"/>
      <c r="H33" s="10"/>
      <c r="O33">
        <f>rekapitulace!H8</f>
        <v>21</v>
      </c>
      <c r="P33">
        <f>O33/100*H33</f>
        <v>0</v>
      </c>
    </row>
    <row r="34" spans="1:16" ht="12.75" customHeight="1">
      <c r="A34" s="13"/>
      <c r="B34" s="13"/>
      <c r="C34" s="13" t="s">
        <v>35</v>
      </c>
      <c r="D34" s="13" t="s">
        <v>72</v>
      </c>
      <c r="E34" s="13"/>
      <c r="F34" s="13"/>
      <c r="G34" s="13"/>
      <c r="H34" s="13"/>
      <c r="P34">
        <f>ROUND(SUM(P33:P33),2)</f>
        <v>0</v>
      </c>
    </row>
    <row r="36" spans="1:8" ht="12.75" customHeight="1">
      <c r="A36" s="7"/>
      <c r="B36" s="7"/>
      <c r="C36" s="7" t="s">
        <v>36</v>
      </c>
      <c r="D36" s="7" t="s">
        <v>76</v>
      </c>
      <c r="E36" s="7"/>
      <c r="F36" s="9"/>
      <c r="G36" s="7"/>
      <c r="H36" s="9"/>
    </row>
    <row r="37" spans="1:16" ht="25.5">
      <c r="A37" s="6">
        <v>14</v>
      </c>
      <c r="B37" s="6" t="s">
        <v>77</v>
      </c>
      <c r="C37" s="6" t="s">
        <v>42</v>
      </c>
      <c r="D37" s="6" t="s">
        <v>78</v>
      </c>
      <c r="E37" s="6" t="s">
        <v>58</v>
      </c>
      <c r="F37" s="8">
        <v>58</v>
      </c>
      <c r="G37" s="11"/>
      <c r="H37" s="10"/>
      <c r="O37">
        <f>rekapitulace!H8</f>
        <v>21</v>
      </c>
      <c r="P37">
        <f aca="true" t="shared" si="0" ref="P37:P43">O37/100*H37</f>
        <v>0</v>
      </c>
    </row>
    <row r="38" spans="1:16" ht="25.5">
      <c r="A38" s="6">
        <v>15</v>
      </c>
      <c r="B38" s="6" t="s">
        <v>79</v>
      </c>
      <c r="C38" s="6" t="s">
        <v>42</v>
      </c>
      <c r="D38" s="6" t="s">
        <v>80</v>
      </c>
      <c r="E38" s="6" t="s">
        <v>58</v>
      </c>
      <c r="F38" s="8">
        <v>24.5</v>
      </c>
      <c r="G38" s="11"/>
      <c r="H38" s="10"/>
      <c r="O38">
        <f>rekapitulace!H8</f>
        <v>21</v>
      </c>
      <c r="P38">
        <f t="shared" si="0"/>
        <v>0</v>
      </c>
    </row>
    <row r="39" spans="1:16" ht="12.75">
      <c r="A39" s="6">
        <v>16</v>
      </c>
      <c r="B39" s="6" t="s">
        <v>81</v>
      </c>
      <c r="C39" s="6" t="s">
        <v>42</v>
      </c>
      <c r="D39" s="6" t="s">
        <v>82</v>
      </c>
      <c r="E39" s="6" t="s">
        <v>58</v>
      </c>
      <c r="F39" s="8">
        <v>21</v>
      </c>
      <c r="G39" s="11"/>
      <c r="H39" s="10"/>
      <c r="O39">
        <f>rekapitulace!H8</f>
        <v>21</v>
      </c>
      <c r="P39">
        <f t="shared" si="0"/>
        <v>0</v>
      </c>
    </row>
    <row r="40" spans="1:16" ht="25.5">
      <c r="A40" s="6">
        <v>17</v>
      </c>
      <c r="B40" s="6" t="s">
        <v>83</v>
      </c>
      <c r="C40" s="6" t="s">
        <v>42</v>
      </c>
      <c r="D40" s="6" t="s">
        <v>84</v>
      </c>
      <c r="E40" s="6" t="s">
        <v>58</v>
      </c>
      <c r="F40" s="8">
        <v>14</v>
      </c>
      <c r="G40" s="11"/>
      <c r="H40" s="10"/>
      <c r="O40">
        <f>rekapitulace!H8</f>
        <v>21</v>
      </c>
      <c r="P40">
        <f t="shared" si="0"/>
        <v>0</v>
      </c>
    </row>
    <row r="41" spans="1:16" ht="12.75">
      <c r="A41" s="6">
        <v>18</v>
      </c>
      <c r="B41" s="6" t="s">
        <v>85</v>
      </c>
      <c r="C41" s="6" t="s">
        <v>42</v>
      </c>
      <c r="D41" s="6" t="s">
        <v>86</v>
      </c>
      <c r="E41" s="6" t="s">
        <v>58</v>
      </c>
      <c r="F41" s="8">
        <v>6.2</v>
      </c>
      <c r="G41" s="11"/>
      <c r="H41" s="10"/>
      <c r="O41">
        <f>rekapitulace!H8</f>
        <v>21</v>
      </c>
      <c r="P41">
        <f t="shared" si="0"/>
        <v>0</v>
      </c>
    </row>
    <row r="42" spans="1:16" ht="25.5">
      <c r="A42" s="6">
        <v>19</v>
      </c>
      <c r="B42" s="6" t="s">
        <v>87</v>
      </c>
      <c r="C42" s="6" t="s">
        <v>42</v>
      </c>
      <c r="D42" s="6" t="s">
        <v>88</v>
      </c>
      <c r="E42" s="6" t="s">
        <v>58</v>
      </c>
      <c r="F42" s="8">
        <v>58</v>
      </c>
      <c r="G42" s="11"/>
      <c r="H42" s="10"/>
      <c r="O42">
        <f>rekapitulace!H8</f>
        <v>21</v>
      </c>
      <c r="P42">
        <f t="shared" si="0"/>
        <v>0</v>
      </c>
    </row>
    <row r="43" spans="1:16" ht="25.5">
      <c r="A43" s="6">
        <v>20</v>
      </c>
      <c r="B43" s="6" t="s">
        <v>89</v>
      </c>
      <c r="C43" s="6" t="s">
        <v>42</v>
      </c>
      <c r="D43" s="6" t="s">
        <v>90</v>
      </c>
      <c r="E43" s="6" t="s">
        <v>58</v>
      </c>
      <c r="F43" s="8">
        <v>58</v>
      </c>
      <c r="G43" s="11"/>
      <c r="H43" s="10"/>
      <c r="O43">
        <f>rekapitulace!H8</f>
        <v>21</v>
      </c>
      <c r="P43">
        <f t="shared" si="0"/>
        <v>0</v>
      </c>
    </row>
    <row r="44" spans="1:16" ht="12.75" customHeight="1">
      <c r="A44" s="13"/>
      <c r="B44" s="13"/>
      <c r="C44" s="13" t="s">
        <v>36</v>
      </c>
      <c r="D44" s="13" t="s">
        <v>76</v>
      </c>
      <c r="E44" s="13"/>
      <c r="F44" s="13"/>
      <c r="G44" s="13"/>
      <c r="H44" s="13"/>
      <c r="P44">
        <f>ROUND(SUM(P37:P43),2)</f>
        <v>0</v>
      </c>
    </row>
    <row r="46" spans="1:8" ht="12.75" customHeight="1">
      <c r="A46" s="7"/>
      <c r="B46" s="7"/>
      <c r="C46" s="7" t="s">
        <v>37</v>
      </c>
      <c r="D46" s="7" t="s">
        <v>91</v>
      </c>
      <c r="E46" s="7"/>
      <c r="F46" s="9"/>
      <c r="G46" s="7"/>
      <c r="H46" s="9"/>
    </row>
    <row r="47" spans="1:16" ht="25.5">
      <c r="A47" s="6">
        <v>21</v>
      </c>
      <c r="B47" s="6" t="s">
        <v>126</v>
      </c>
      <c r="C47" s="6" t="s">
        <v>42</v>
      </c>
      <c r="D47" s="6" t="s">
        <v>127</v>
      </c>
      <c r="E47" s="6" t="s">
        <v>44</v>
      </c>
      <c r="F47" s="8">
        <v>0.09</v>
      </c>
      <c r="G47" s="11"/>
      <c r="H47" s="10"/>
      <c r="O47">
        <f>rekapitulace!H8</f>
        <v>21</v>
      </c>
      <c r="P47">
        <f>O47/100*H47</f>
        <v>0</v>
      </c>
    </row>
    <row r="48" ht="12.75">
      <c r="D48" s="12" t="s">
        <v>128</v>
      </c>
    </row>
    <row r="49" spans="1:16" ht="25.5">
      <c r="A49" s="6">
        <v>22</v>
      </c>
      <c r="B49" s="6" t="s">
        <v>92</v>
      </c>
      <c r="C49" s="6" t="s">
        <v>42</v>
      </c>
      <c r="D49" s="6" t="s">
        <v>93</v>
      </c>
      <c r="E49" s="6" t="s">
        <v>58</v>
      </c>
      <c r="F49" s="8">
        <v>25</v>
      </c>
      <c r="G49" s="11"/>
      <c r="H49" s="10"/>
      <c r="O49">
        <f>rekapitulace!H8</f>
        <v>21</v>
      </c>
      <c r="P49">
        <f>O49/100*H49</f>
        <v>0</v>
      </c>
    </row>
    <row r="50" spans="1:16" ht="38.25">
      <c r="A50" s="6">
        <v>23</v>
      </c>
      <c r="B50" s="6" t="s">
        <v>129</v>
      </c>
      <c r="C50" s="6" t="s">
        <v>42</v>
      </c>
      <c r="D50" s="6" t="s">
        <v>130</v>
      </c>
      <c r="E50" s="6" t="s">
        <v>58</v>
      </c>
      <c r="F50" s="8">
        <v>518.75</v>
      </c>
      <c r="G50" s="11"/>
      <c r="H50" s="10"/>
      <c r="O50">
        <f>rekapitulace!H8</f>
        <v>21</v>
      </c>
      <c r="P50">
        <f>O50/100*H50</f>
        <v>0</v>
      </c>
    </row>
    <row r="51" spans="1:16" ht="38.25">
      <c r="A51" s="6">
        <v>24</v>
      </c>
      <c r="B51" s="6" t="s">
        <v>94</v>
      </c>
      <c r="C51" s="6" t="s">
        <v>42</v>
      </c>
      <c r="D51" s="6" t="s">
        <v>95</v>
      </c>
      <c r="E51" s="6" t="s">
        <v>58</v>
      </c>
      <c r="F51" s="8">
        <v>3.2</v>
      </c>
      <c r="G51" s="11"/>
      <c r="H51" s="10"/>
      <c r="O51">
        <f>rekapitulace!H8</f>
        <v>21</v>
      </c>
      <c r="P51">
        <f>O51/100*H51</f>
        <v>0</v>
      </c>
    </row>
    <row r="52" spans="1:16" ht="12.75">
      <c r="A52" s="6">
        <v>25</v>
      </c>
      <c r="B52" s="6" t="s">
        <v>96</v>
      </c>
      <c r="C52" s="6" t="s">
        <v>42</v>
      </c>
      <c r="D52" s="6" t="s">
        <v>97</v>
      </c>
      <c r="E52" s="6" t="s">
        <v>58</v>
      </c>
      <c r="F52" s="8">
        <v>58</v>
      </c>
      <c r="G52" s="11"/>
      <c r="H52" s="10"/>
      <c r="O52">
        <f>rekapitulace!H8</f>
        <v>21</v>
      </c>
      <c r="P52">
        <f>O52/100*H52</f>
        <v>0</v>
      </c>
    </row>
    <row r="53" spans="1:16" ht="12.75">
      <c r="A53" s="6">
        <v>26</v>
      </c>
      <c r="B53" s="6" t="s">
        <v>131</v>
      </c>
      <c r="C53" s="6" t="s">
        <v>42</v>
      </c>
      <c r="D53" s="6" t="s">
        <v>132</v>
      </c>
      <c r="E53" s="6" t="s">
        <v>58</v>
      </c>
      <c r="F53" s="8">
        <v>15.81</v>
      </c>
      <c r="G53" s="11"/>
      <c r="H53" s="10"/>
      <c r="O53">
        <f>rekapitulace!H8</f>
        <v>21</v>
      </c>
      <c r="P53">
        <f>O53/100*H53</f>
        <v>0</v>
      </c>
    </row>
    <row r="54" spans="1:16" ht="12.75" customHeight="1">
      <c r="A54" s="13"/>
      <c r="B54" s="13"/>
      <c r="C54" s="13" t="s">
        <v>37</v>
      </c>
      <c r="D54" s="13" t="s">
        <v>91</v>
      </c>
      <c r="E54" s="13"/>
      <c r="F54" s="13"/>
      <c r="G54" s="13"/>
      <c r="H54" s="13"/>
      <c r="P54">
        <f>ROUND(SUM(P47:P53),2)</f>
        <v>0</v>
      </c>
    </row>
    <row r="56" spans="1:8" ht="12.75" customHeight="1">
      <c r="A56" s="7"/>
      <c r="B56" s="7"/>
      <c r="C56" s="7" t="s">
        <v>99</v>
      </c>
      <c r="D56" s="7" t="s">
        <v>98</v>
      </c>
      <c r="E56" s="7"/>
      <c r="F56" s="9"/>
      <c r="G56" s="7"/>
      <c r="H56" s="9"/>
    </row>
    <row r="57" spans="1:16" ht="12.75">
      <c r="A57" s="6">
        <v>27</v>
      </c>
      <c r="B57" s="6" t="s">
        <v>102</v>
      </c>
      <c r="C57" s="6" t="s">
        <v>42</v>
      </c>
      <c r="D57" s="6" t="s">
        <v>103</v>
      </c>
      <c r="E57" s="6" t="s">
        <v>50</v>
      </c>
      <c r="F57" s="8">
        <v>2</v>
      </c>
      <c r="G57" s="11"/>
      <c r="H57" s="10"/>
      <c r="O57">
        <f>rekapitulace!H8</f>
        <v>21</v>
      </c>
      <c r="P57">
        <f>O57/100*H57</f>
        <v>0</v>
      </c>
    </row>
    <row r="58" spans="1:16" ht="12.75">
      <c r="A58" s="6">
        <v>28</v>
      </c>
      <c r="B58" s="6" t="s">
        <v>106</v>
      </c>
      <c r="C58" s="6" t="s">
        <v>42</v>
      </c>
      <c r="D58" s="6" t="s">
        <v>107</v>
      </c>
      <c r="E58" s="6" t="s">
        <v>75</v>
      </c>
      <c r="F58" s="8">
        <v>52</v>
      </c>
      <c r="G58" s="11"/>
      <c r="H58" s="10"/>
      <c r="O58">
        <f>rekapitulace!H8</f>
        <v>21</v>
      </c>
      <c r="P58">
        <f>O58/100*H58</f>
        <v>0</v>
      </c>
    </row>
    <row r="59" spans="1:16" ht="12.75">
      <c r="A59" s="6">
        <v>29</v>
      </c>
      <c r="B59" s="6" t="s">
        <v>108</v>
      </c>
      <c r="C59" s="6" t="s">
        <v>42</v>
      </c>
      <c r="D59" s="6" t="s">
        <v>109</v>
      </c>
      <c r="E59" s="6" t="s">
        <v>58</v>
      </c>
      <c r="F59" s="8">
        <v>576.75</v>
      </c>
      <c r="G59" s="11"/>
      <c r="H59" s="10"/>
      <c r="O59">
        <f>rekapitulace!H8</f>
        <v>21</v>
      </c>
      <c r="P59">
        <f>O59/100*H59</f>
        <v>0</v>
      </c>
    </row>
    <row r="60" spans="1:16" ht="12.75">
      <c r="A60" s="6">
        <v>30</v>
      </c>
      <c r="B60" s="6" t="s">
        <v>133</v>
      </c>
      <c r="C60" s="6" t="s">
        <v>42</v>
      </c>
      <c r="D60" s="6" t="s">
        <v>134</v>
      </c>
      <c r="E60" s="6" t="s">
        <v>135</v>
      </c>
      <c r="F60" s="8">
        <v>125</v>
      </c>
      <c r="G60" s="11"/>
      <c r="H60" s="10"/>
      <c r="O60">
        <f>rekapitulace!H8</f>
        <v>21</v>
      </c>
      <c r="P60">
        <f>O60/100*H60</f>
        <v>0</v>
      </c>
    </row>
    <row r="61" ht="12.75">
      <c r="D61" s="12" t="s">
        <v>136</v>
      </c>
    </row>
    <row r="62" spans="1:16" ht="12.75" customHeight="1">
      <c r="A62" s="13"/>
      <c r="B62" s="13"/>
      <c r="C62" s="13" t="s">
        <v>99</v>
      </c>
      <c r="D62" s="13" t="s">
        <v>98</v>
      </c>
      <c r="E62" s="13"/>
      <c r="F62" s="13"/>
      <c r="G62" s="13"/>
      <c r="H62" s="13"/>
      <c r="P62">
        <f>ROUND(SUM(P57:P61),2)</f>
        <v>0</v>
      </c>
    </row>
    <row r="64" spans="1:16" ht="12.75" customHeight="1">
      <c r="A64" s="13"/>
      <c r="B64" s="13"/>
      <c r="C64" s="13"/>
      <c r="D64" s="13" t="s">
        <v>110</v>
      </c>
      <c r="E64" s="13"/>
      <c r="F64" s="13"/>
      <c r="G64" s="13"/>
      <c r="H64" s="13"/>
      <c r="P64">
        <f>+P19+P30+P34+P44+P54+P62</f>
        <v>0</v>
      </c>
    </row>
    <row r="66" spans="1:8" ht="12.75" customHeight="1">
      <c r="A66" s="7" t="s">
        <v>111</v>
      </c>
      <c r="B66" s="7"/>
      <c r="C66" s="7"/>
      <c r="D66" s="7"/>
      <c r="E66" s="7"/>
      <c r="F66" s="7"/>
      <c r="G66" s="7"/>
      <c r="H66" s="7"/>
    </row>
    <row r="67" spans="1:8" ht="12.75" customHeight="1">
      <c r="A67" s="7"/>
      <c r="B67" s="7"/>
      <c r="C67" s="7"/>
      <c r="D67" s="7" t="s">
        <v>112</v>
      </c>
      <c r="E67" s="7"/>
      <c r="F67" s="7"/>
      <c r="G67" s="7"/>
      <c r="H67" s="7"/>
    </row>
    <row r="68" spans="1:16" ht="12.75" customHeight="1">
      <c r="A68" s="13"/>
      <c r="B68" s="13"/>
      <c r="C68" s="13"/>
      <c r="D68" s="13" t="s">
        <v>113</v>
      </c>
      <c r="E68" s="13"/>
      <c r="F68" s="13"/>
      <c r="G68" s="13"/>
      <c r="H68" s="13">
        <v>0</v>
      </c>
      <c r="P68">
        <v>0</v>
      </c>
    </row>
    <row r="69" spans="1:8" ht="12.75" customHeight="1">
      <c r="A69" s="13"/>
      <c r="B69" s="13"/>
      <c r="C69" s="13"/>
      <c r="D69" s="13" t="s">
        <v>114</v>
      </c>
      <c r="E69" s="13"/>
      <c r="F69" s="13"/>
      <c r="G69" s="13"/>
      <c r="H69" s="13"/>
    </row>
    <row r="70" spans="1:16" ht="12.75" customHeight="1">
      <c r="A70" s="13"/>
      <c r="B70" s="13"/>
      <c r="C70" s="13"/>
      <c r="D70" s="13" t="s">
        <v>115</v>
      </c>
      <c r="E70" s="13"/>
      <c r="F70" s="13"/>
      <c r="G70" s="13"/>
      <c r="H70" s="13">
        <v>0</v>
      </c>
      <c r="P70">
        <v>0</v>
      </c>
    </row>
    <row r="71" spans="1:16" ht="12.75" customHeight="1">
      <c r="A71" s="13"/>
      <c r="B71" s="13"/>
      <c r="C71" s="13"/>
      <c r="D71" s="13" t="s">
        <v>116</v>
      </c>
      <c r="E71" s="13"/>
      <c r="F71" s="13"/>
      <c r="G71" s="13"/>
      <c r="H71" s="13">
        <f>H68+H70</f>
        <v>0</v>
      </c>
      <c r="P71">
        <f>P68+P70</f>
        <v>0</v>
      </c>
    </row>
    <row r="73" spans="1:16" ht="12.75" customHeight="1">
      <c r="A73" s="13"/>
      <c r="B73" s="13"/>
      <c r="C73" s="13"/>
      <c r="D73" s="13" t="s">
        <v>116</v>
      </c>
      <c r="E73" s="13"/>
      <c r="F73" s="13"/>
      <c r="G73" s="13"/>
      <c r="H73" s="13">
        <f>H64+H71</f>
        <v>0</v>
      </c>
      <c r="P73">
        <f>P64+P71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4"/>
  <sheetViews>
    <sheetView view="pageBreakPreview" zoomScale="60" zoomScalePageLayoutView="0" workbookViewId="0" topLeftCell="A1">
      <pane ySplit="10" topLeftCell="A45" activePane="bottomLeft" state="frozen"/>
      <selection pane="topLeft" activeCell="A1" sqref="A1"/>
      <selection pane="bottomLeft" activeCell="J63" sqref="J63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ht="12.75" customHeight="1">
      <c r="A1" s="5"/>
    </row>
    <row r="2" ht="12.75" customHeight="1">
      <c r="C2" s="1" t="s">
        <v>13</v>
      </c>
    </row>
    <row r="4" spans="1:5" ht="12.75" customHeight="1">
      <c r="A4" t="s">
        <v>14</v>
      </c>
      <c r="C4" s="5" t="s">
        <v>17</v>
      </c>
      <c r="D4" s="5" t="s">
        <v>18</v>
      </c>
      <c r="E4" s="5"/>
    </row>
    <row r="5" spans="1:5" ht="12.75" customHeight="1">
      <c r="A5" t="s">
        <v>15</v>
      </c>
      <c r="C5" s="5" t="s">
        <v>137</v>
      </c>
      <c r="D5" s="5" t="s">
        <v>138</v>
      </c>
      <c r="E5" s="5"/>
    </row>
    <row r="6" spans="1:5" ht="12.75" customHeight="1">
      <c r="A6" t="s">
        <v>16</v>
      </c>
      <c r="C6" s="5" t="s">
        <v>137</v>
      </c>
      <c r="D6" s="5" t="s">
        <v>138</v>
      </c>
      <c r="E6" s="5"/>
    </row>
    <row r="7" spans="3:5" ht="12.75" customHeight="1">
      <c r="C7" s="5"/>
      <c r="D7" s="5"/>
      <c r="E7" s="5"/>
    </row>
    <row r="8" spans="1:16" ht="12.75" customHeight="1">
      <c r="A8" s="23" t="s">
        <v>21</v>
      </c>
      <c r="B8" s="23" t="s">
        <v>23</v>
      </c>
      <c r="C8" s="23" t="s">
        <v>24</v>
      </c>
      <c r="D8" s="23" t="s">
        <v>25</v>
      </c>
      <c r="E8" s="23" t="s">
        <v>26</v>
      </c>
      <c r="F8" s="23" t="s">
        <v>27</v>
      </c>
      <c r="G8" s="23" t="s">
        <v>28</v>
      </c>
      <c r="H8" s="23"/>
      <c r="O8" t="s">
        <v>31</v>
      </c>
      <c r="P8" t="s">
        <v>11</v>
      </c>
    </row>
    <row r="9" spans="1:15" ht="14.25">
      <c r="A9" s="23"/>
      <c r="B9" s="23"/>
      <c r="C9" s="23"/>
      <c r="D9" s="23"/>
      <c r="E9" s="23"/>
      <c r="F9" s="23"/>
      <c r="G9" s="4" t="s">
        <v>29</v>
      </c>
      <c r="H9" s="4" t="s">
        <v>30</v>
      </c>
      <c r="O9" t="s">
        <v>11</v>
      </c>
    </row>
    <row r="10" spans="1:8" ht="14.25">
      <c r="A10" s="4" t="s">
        <v>22</v>
      </c>
      <c r="B10" s="4" t="s">
        <v>32</v>
      </c>
      <c r="C10" s="4" t="s">
        <v>33</v>
      </c>
      <c r="D10" s="4" t="s">
        <v>34</v>
      </c>
      <c r="E10" s="4" t="s">
        <v>35</v>
      </c>
      <c r="F10" s="4" t="s">
        <v>36</v>
      </c>
      <c r="G10" s="4" t="s">
        <v>37</v>
      </c>
      <c r="H10" s="4" t="s">
        <v>38</v>
      </c>
    </row>
    <row r="11" spans="1:8" ht="12.75" customHeight="1">
      <c r="A11" s="7"/>
      <c r="B11" s="7"/>
      <c r="C11" s="7" t="s">
        <v>40</v>
      </c>
      <c r="D11" s="7" t="s">
        <v>39</v>
      </c>
      <c r="E11" s="7"/>
      <c r="F11" s="9"/>
      <c r="G11" s="7"/>
      <c r="H11" s="9"/>
    </row>
    <row r="12" spans="1:16" ht="25.5">
      <c r="A12" s="6">
        <v>1</v>
      </c>
      <c r="B12" s="6" t="s">
        <v>41</v>
      </c>
      <c r="C12" s="6" t="s">
        <v>42</v>
      </c>
      <c r="D12" s="6" t="s">
        <v>43</v>
      </c>
      <c r="E12" s="6" t="s">
        <v>44</v>
      </c>
      <c r="F12" s="8">
        <v>31.088</v>
      </c>
      <c r="G12" s="11"/>
      <c r="H12" s="10"/>
      <c r="O12">
        <f>rekapitulace!H8</f>
        <v>21</v>
      </c>
      <c r="P12">
        <f>O12/100*H12</f>
        <v>0</v>
      </c>
    </row>
    <row r="13" ht="51">
      <c r="D13" s="12" t="s">
        <v>139</v>
      </c>
    </row>
    <row r="14" spans="1:16" ht="25.5">
      <c r="A14" s="6">
        <v>2</v>
      </c>
      <c r="B14" s="6" t="s">
        <v>46</v>
      </c>
      <c r="C14" s="6" t="s">
        <v>42</v>
      </c>
      <c r="D14" s="6" t="s">
        <v>170</v>
      </c>
      <c r="E14" s="6" t="s">
        <v>47</v>
      </c>
      <c r="F14" s="8">
        <v>1</v>
      </c>
      <c r="G14" s="11"/>
      <c r="H14" s="10"/>
      <c r="O14">
        <f>rekapitulace!H8</f>
        <v>21</v>
      </c>
      <c r="P14">
        <f>O14/100*H14</f>
        <v>0</v>
      </c>
    </row>
    <row r="15" spans="1:16" ht="12.75">
      <c r="A15" s="6">
        <v>3</v>
      </c>
      <c r="B15" s="6" t="s">
        <v>48</v>
      </c>
      <c r="C15" s="6" t="s">
        <v>42</v>
      </c>
      <c r="D15" s="6" t="s">
        <v>49</v>
      </c>
      <c r="E15" s="6" t="s">
        <v>50</v>
      </c>
      <c r="F15" s="8">
        <v>1</v>
      </c>
      <c r="G15" s="11"/>
      <c r="H15" s="10"/>
      <c r="O15">
        <f>rekapitulace!H8</f>
        <v>21</v>
      </c>
      <c r="P15">
        <f>O15/100*H15</f>
        <v>0</v>
      </c>
    </row>
    <row r="16" spans="1:16" ht="12.75">
      <c r="A16" s="6">
        <v>4</v>
      </c>
      <c r="B16" s="6" t="s">
        <v>51</v>
      </c>
      <c r="C16" s="6" t="s">
        <v>42</v>
      </c>
      <c r="D16" s="6" t="s">
        <v>52</v>
      </c>
      <c r="E16" s="6" t="s">
        <v>47</v>
      </c>
      <c r="F16" s="8">
        <v>1</v>
      </c>
      <c r="G16" s="11"/>
      <c r="H16" s="10"/>
      <c r="O16">
        <f>rekapitulace!H8</f>
        <v>21</v>
      </c>
      <c r="P16">
        <f>O16/100*H16</f>
        <v>0</v>
      </c>
    </row>
    <row r="17" spans="1:16" ht="12.75">
      <c r="A17" s="6">
        <v>5</v>
      </c>
      <c r="B17" s="6" t="s">
        <v>53</v>
      </c>
      <c r="C17" s="6" t="s">
        <v>42</v>
      </c>
      <c r="D17" s="6" t="s">
        <v>54</v>
      </c>
      <c r="E17" s="6" t="s">
        <v>47</v>
      </c>
      <c r="F17" s="8">
        <v>1</v>
      </c>
      <c r="G17" s="11"/>
      <c r="H17" s="10"/>
      <c r="O17">
        <f>rekapitulace!H8</f>
        <v>21</v>
      </c>
      <c r="P17">
        <f>O17/100*H17</f>
        <v>0</v>
      </c>
    </row>
    <row r="18" spans="1:16" ht="12.75" customHeight="1">
      <c r="A18" s="13"/>
      <c r="B18" s="13"/>
      <c r="C18" s="13" t="s">
        <v>40</v>
      </c>
      <c r="D18" s="13" t="s">
        <v>39</v>
      </c>
      <c r="E18" s="13"/>
      <c r="F18" s="13"/>
      <c r="G18" s="13"/>
      <c r="H18" s="13"/>
      <c r="P18">
        <f>ROUND(SUM(P12:P17),2)</f>
        <v>0</v>
      </c>
    </row>
    <row r="20" spans="1:8" ht="12.75" customHeight="1">
      <c r="A20" s="7"/>
      <c r="B20" s="7"/>
      <c r="C20" s="7" t="s">
        <v>22</v>
      </c>
      <c r="D20" s="7" t="s">
        <v>55</v>
      </c>
      <c r="E20" s="7"/>
      <c r="F20" s="9"/>
      <c r="G20" s="7"/>
      <c r="H20" s="9"/>
    </row>
    <row r="21" spans="1:16" ht="38.25">
      <c r="A21" s="6">
        <v>6</v>
      </c>
      <c r="B21" s="6" t="s">
        <v>56</v>
      </c>
      <c r="C21" s="6" t="s">
        <v>42</v>
      </c>
      <c r="D21" s="6" t="s">
        <v>57</v>
      </c>
      <c r="E21" s="6" t="s">
        <v>58</v>
      </c>
      <c r="F21" s="8">
        <v>5</v>
      </c>
      <c r="G21" s="11"/>
      <c r="H21" s="10"/>
      <c r="O21">
        <f>rekapitulace!H8</f>
        <v>21</v>
      </c>
      <c r="P21">
        <f>O21/100*H21</f>
        <v>0</v>
      </c>
    </row>
    <row r="22" spans="1:16" ht="25.5">
      <c r="A22" s="6">
        <v>7</v>
      </c>
      <c r="B22" s="6" t="s">
        <v>59</v>
      </c>
      <c r="C22" s="6" t="s">
        <v>42</v>
      </c>
      <c r="D22" s="6" t="s">
        <v>60</v>
      </c>
      <c r="E22" s="6" t="s">
        <v>61</v>
      </c>
      <c r="F22" s="8">
        <v>4.4</v>
      </c>
      <c r="G22" s="11"/>
      <c r="H22" s="10"/>
      <c r="O22">
        <f>rekapitulace!H8</f>
        <v>21</v>
      </c>
      <c r="P22">
        <f>O22/100*H22</f>
        <v>0</v>
      </c>
    </row>
    <row r="23" spans="1:16" ht="12.75">
      <c r="A23" s="6">
        <v>8</v>
      </c>
      <c r="B23" s="6" t="s">
        <v>62</v>
      </c>
      <c r="C23" s="6" t="s">
        <v>42</v>
      </c>
      <c r="D23" s="6" t="s">
        <v>63</v>
      </c>
      <c r="E23" s="6" t="s">
        <v>58</v>
      </c>
      <c r="F23" s="8">
        <v>3.2</v>
      </c>
      <c r="G23" s="11"/>
      <c r="H23" s="10"/>
      <c r="O23">
        <f>rekapitulace!H8</f>
        <v>21</v>
      </c>
      <c r="P23">
        <f>O23/100*H23</f>
        <v>0</v>
      </c>
    </row>
    <row r="24" spans="1:16" ht="38.25">
      <c r="A24" s="6">
        <v>9</v>
      </c>
      <c r="B24" s="6" t="s">
        <v>64</v>
      </c>
      <c r="C24" s="6" t="s">
        <v>42</v>
      </c>
      <c r="D24" s="6" t="s">
        <v>140</v>
      </c>
      <c r="E24" s="6" t="s">
        <v>61</v>
      </c>
      <c r="F24" s="8">
        <v>10.8</v>
      </c>
      <c r="G24" s="11"/>
      <c r="H24" s="10"/>
      <c r="O24">
        <f>rekapitulace!H8</f>
        <v>21</v>
      </c>
      <c r="P24">
        <f>O24/100*H24</f>
        <v>0</v>
      </c>
    </row>
    <row r="25" spans="1:16" ht="12.75">
      <c r="A25" s="6">
        <v>10</v>
      </c>
      <c r="B25" s="6" t="s">
        <v>66</v>
      </c>
      <c r="C25" s="6" t="s">
        <v>42</v>
      </c>
      <c r="D25" s="6" t="s">
        <v>67</v>
      </c>
      <c r="E25" s="6" t="s">
        <v>68</v>
      </c>
      <c r="F25" s="8">
        <v>294.88</v>
      </c>
      <c r="G25" s="11"/>
      <c r="H25" s="10"/>
      <c r="O25">
        <f>rekapitulace!H8</f>
        <v>21</v>
      </c>
      <c r="P25">
        <f>O25/100*H25</f>
        <v>0</v>
      </c>
    </row>
    <row r="26" ht="25.5">
      <c r="D26" s="12" t="s">
        <v>141</v>
      </c>
    </row>
    <row r="27" spans="1:16" ht="12.75" customHeight="1">
      <c r="A27" s="13"/>
      <c r="B27" s="13"/>
      <c r="C27" s="13" t="s">
        <v>22</v>
      </c>
      <c r="D27" s="13" t="s">
        <v>55</v>
      </c>
      <c r="E27" s="13"/>
      <c r="F27" s="13"/>
      <c r="G27" s="13"/>
      <c r="H27" s="13"/>
      <c r="P27">
        <f>ROUND(SUM(P21:P26),2)</f>
        <v>0</v>
      </c>
    </row>
    <row r="29" spans="1:8" ht="12.75" customHeight="1">
      <c r="A29" s="7"/>
      <c r="B29" s="7"/>
      <c r="C29" s="7" t="s">
        <v>33</v>
      </c>
      <c r="D29" s="7" t="s">
        <v>142</v>
      </c>
      <c r="E29" s="7"/>
      <c r="F29" s="9"/>
      <c r="G29" s="7"/>
      <c r="H29" s="9"/>
    </row>
    <row r="30" spans="1:16" ht="12.75">
      <c r="A30" s="6">
        <v>11</v>
      </c>
      <c r="B30" s="6" t="s">
        <v>143</v>
      </c>
      <c r="C30" s="6" t="s">
        <v>42</v>
      </c>
      <c r="D30" s="6" t="s">
        <v>144</v>
      </c>
      <c r="E30" s="6" t="s">
        <v>61</v>
      </c>
      <c r="F30" s="8">
        <v>0.81</v>
      </c>
      <c r="G30" s="11"/>
      <c r="H30" s="10"/>
      <c r="O30">
        <f>rekapitulace!H8</f>
        <v>21</v>
      </c>
      <c r="P30">
        <f>O30/100*H30</f>
        <v>0</v>
      </c>
    </row>
    <row r="31" spans="1:16" ht="12.75" customHeight="1">
      <c r="A31" s="13"/>
      <c r="B31" s="13"/>
      <c r="C31" s="13" t="s">
        <v>33</v>
      </c>
      <c r="D31" s="13" t="s">
        <v>142</v>
      </c>
      <c r="E31" s="13"/>
      <c r="F31" s="13"/>
      <c r="G31" s="13"/>
      <c r="H31" s="13"/>
      <c r="P31">
        <f>ROUND(SUM(P30:P30),2)</f>
        <v>0</v>
      </c>
    </row>
    <row r="33" spans="1:8" ht="12.75" customHeight="1">
      <c r="A33" s="7"/>
      <c r="B33" s="7"/>
      <c r="C33" s="7" t="s">
        <v>35</v>
      </c>
      <c r="D33" s="7" t="s">
        <v>72</v>
      </c>
      <c r="E33" s="7"/>
      <c r="F33" s="9"/>
      <c r="G33" s="7"/>
      <c r="H33" s="9"/>
    </row>
    <row r="34" spans="1:16" ht="25.5">
      <c r="A34" s="6">
        <v>12</v>
      </c>
      <c r="B34" s="6" t="s">
        <v>73</v>
      </c>
      <c r="C34" s="6" t="s">
        <v>42</v>
      </c>
      <c r="D34" s="6" t="s">
        <v>74</v>
      </c>
      <c r="E34" s="6" t="s">
        <v>75</v>
      </c>
      <c r="F34" s="8">
        <v>9</v>
      </c>
      <c r="G34" s="11"/>
      <c r="H34" s="10"/>
      <c r="O34">
        <f>rekapitulace!H8</f>
        <v>21</v>
      </c>
      <c r="P34">
        <f>O34/100*H34</f>
        <v>0</v>
      </c>
    </row>
    <row r="35" spans="1:16" ht="12.75" customHeight="1">
      <c r="A35" s="13"/>
      <c r="B35" s="13"/>
      <c r="C35" s="13" t="s">
        <v>35</v>
      </c>
      <c r="D35" s="13" t="s">
        <v>72</v>
      </c>
      <c r="E35" s="13"/>
      <c r="F35" s="13"/>
      <c r="G35" s="13"/>
      <c r="H35" s="13"/>
      <c r="P35">
        <f>ROUND(SUM(P34:P34),2)</f>
        <v>0</v>
      </c>
    </row>
    <row r="37" spans="1:8" ht="12.75" customHeight="1">
      <c r="A37" s="7"/>
      <c r="B37" s="7"/>
      <c r="C37" s="7" t="s">
        <v>36</v>
      </c>
      <c r="D37" s="7" t="s">
        <v>76</v>
      </c>
      <c r="E37" s="7"/>
      <c r="F37" s="9"/>
      <c r="G37" s="7"/>
      <c r="H37" s="9"/>
    </row>
    <row r="38" spans="1:16" ht="25.5">
      <c r="A38" s="6">
        <v>13</v>
      </c>
      <c r="B38" s="6" t="s">
        <v>77</v>
      </c>
      <c r="C38" s="6" t="s">
        <v>42</v>
      </c>
      <c r="D38" s="6" t="s">
        <v>78</v>
      </c>
      <c r="E38" s="6" t="s">
        <v>58</v>
      </c>
      <c r="F38" s="8">
        <v>95.5</v>
      </c>
      <c r="G38" s="11"/>
      <c r="H38" s="10"/>
      <c r="O38">
        <f>rekapitulace!H8</f>
        <v>21</v>
      </c>
      <c r="P38">
        <f>O38/100*H38</f>
        <v>0</v>
      </c>
    </row>
    <row r="39" spans="1:16" ht="12.75">
      <c r="A39" s="6">
        <v>14</v>
      </c>
      <c r="B39" s="6" t="s">
        <v>81</v>
      </c>
      <c r="C39" s="6" t="s">
        <v>42</v>
      </c>
      <c r="D39" s="6" t="s">
        <v>82</v>
      </c>
      <c r="E39" s="6" t="s">
        <v>58</v>
      </c>
      <c r="F39" s="8">
        <v>32.6</v>
      </c>
      <c r="G39" s="11"/>
      <c r="H39" s="10"/>
      <c r="O39">
        <f>rekapitulace!H8</f>
        <v>21</v>
      </c>
      <c r="P39">
        <f>O39/100*H39</f>
        <v>0</v>
      </c>
    </row>
    <row r="40" spans="1:16" ht="25.5">
      <c r="A40" s="6">
        <v>15</v>
      </c>
      <c r="B40" s="6" t="s">
        <v>83</v>
      </c>
      <c r="C40" s="6" t="s">
        <v>42</v>
      </c>
      <c r="D40" s="6" t="s">
        <v>84</v>
      </c>
      <c r="E40" s="6" t="s">
        <v>58</v>
      </c>
      <c r="F40" s="8">
        <v>12.8</v>
      </c>
      <c r="G40" s="11"/>
      <c r="H40" s="10"/>
      <c r="O40">
        <f>rekapitulace!H8</f>
        <v>21</v>
      </c>
      <c r="P40">
        <f>O40/100*H40</f>
        <v>0</v>
      </c>
    </row>
    <row r="41" spans="1:16" ht="25.5">
      <c r="A41" s="6">
        <v>16</v>
      </c>
      <c r="B41" s="6" t="s">
        <v>87</v>
      </c>
      <c r="C41" s="6" t="s">
        <v>42</v>
      </c>
      <c r="D41" s="6" t="s">
        <v>88</v>
      </c>
      <c r="E41" s="6" t="s">
        <v>58</v>
      </c>
      <c r="F41" s="8">
        <v>95.5</v>
      </c>
      <c r="G41" s="11"/>
      <c r="H41" s="10"/>
      <c r="O41">
        <f>rekapitulace!H8</f>
        <v>21</v>
      </c>
      <c r="P41">
        <f>O41/100*H41</f>
        <v>0</v>
      </c>
    </row>
    <row r="42" spans="1:16" ht="25.5">
      <c r="A42" s="6">
        <v>17</v>
      </c>
      <c r="B42" s="6" t="s">
        <v>89</v>
      </c>
      <c r="C42" s="6" t="s">
        <v>42</v>
      </c>
      <c r="D42" s="6" t="s">
        <v>90</v>
      </c>
      <c r="E42" s="6" t="s">
        <v>58</v>
      </c>
      <c r="F42" s="8">
        <v>95.5</v>
      </c>
      <c r="G42" s="11"/>
      <c r="H42" s="10"/>
      <c r="O42">
        <f>rekapitulace!H8</f>
        <v>21</v>
      </c>
      <c r="P42">
        <f>O42/100*H42</f>
        <v>0</v>
      </c>
    </row>
    <row r="43" spans="1:16" ht="12.75" customHeight="1">
      <c r="A43" s="13"/>
      <c r="B43" s="13"/>
      <c r="C43" s="13" t="s">
        <v>36</v>
      </c>
      <c r="D43" s="13" t="s">
        <v>76</v>
      </c>
      <c r="E43" s="13"/>
      <c r="F43" s="13"/>
      <c r="G43" s="13"/>
      <c r="H43" s="13"/>
      <c r="P43">
        <f>ROUND(SUM(P38:P42),2)</f>
        <v>0</v>
      </c>
    </row>
    <row r="45" spans="1:8" ht="12.75" customHeight="1">
      <c r="A45" s="7"/>
      <c r="B45" s="7"/>
      <c r="C45" s="7" t="s">
        <v>37</v>
      </c>
      <c r="D45" s="7" t="s">
        <v>91</v>
      </c>
      <c r="E45" s="7"/>
      <c r="F45" s="9"/>
      <c r="G45" s="7"/>
      <c r="H45" s="9"/>
    </row>
    <row r="46" spans="1:16" ht="25.5">
      <c r="A46" s="6">
        <v>18</v>
      </c>
      <c r="B46" s="6" t="s">
        <v>92</v>
      </c>
      <c r="C46" s="6" t="s">
        <v>42</v>
      </c>
      <c r="D46" s="6" t="s">
        <v>93</v>
      </c>
      <c r="E46" s="6" t="s">
        <v>58</v>
      </c>
      <c r="F46" s="8">
        <v>9</v>
      </c>
      <c r="G46" s="11"/>
      <c r="H46" s="10"/>
      <c r="O46">
        <f>rekapitulace!H8</f>
        <v>21</v>
      </c>
      <c r="P46">
        <f>O46/100*H46</f>
        <v>0</v>
      </c>
    </row>
    <row r="47" spans="1:16" ht="38.25">
      <c r="A47" s="6">
        <v>19</v>
      </c>
      <c r="B47" s="6" t="s">
        <v>94</v>
      </c>
      <c r="C47" s="6" t="s">
        <v>42</v>
      </c>
      <c r="D47" s="6" t="s">
        <v>95</v>
      </c>
      <c r="E47" s="6" t="s">
        <v>58</v>
      </c>
      <c r="F47" s="8">
        <v>26.3</v>
      </c>
      <c r="G47" s="11"/>
      <c r="H47" s="10"/>
      <c r="O47">
        <f>rekapitulace!H8</f>
        <v>21</v>
      </c>
      <c r="P47">
        <f>O47/100*H47</f>
        <v>0</v>
      </c>
    </row>
    <row r="48" spans="1:16" ht="12.75">
      <c r="A48" s="6">
        <v>20</v>
      </c>
      <c r="B48" s="6" t="s">
        <v>96</v>
      </c>
      <c r="C48" s="6" t="s">
        <v>42</v>
      </c>
      <c r="D48" s="6" t="s">
        <v>97</v>
      </c>
      <c r="E48" s="6" t="s">
        <v>58</v>
      </c>
      <c r="F48" s="8">
        <v>95.5</v>
      </c>
      <c r="G48" s="11"/>
      <c r="H48" s="10"/>
      <c r="O48">
        <f>rekapitulace!H8</f>
        <v>21</v>
      </c>
      <c r="P48">
        <f>O48/100*H48</f>
        <v>0</v>
      </c>
    </row>
    <row r="49" spans="1:16" ht="12.75">
      <c r="A49" s="6">
        <v>21</v>
      </c>
      <c r="B49" s="6" t="s">
        <v>131</v>
      </c>
      <c r="C49" s="6" t="s">
        <v>42</v>
      </c>
      <c r="D49" s="6" t="s">
        <v>132</v>
      </c>
      <c r="E49" s="6" t="s">
        <v>58</v>
      </c>
      <c r="F49" s="8">
        <v>95.5</v>
      </c>
      <c r="G49" s="11"/>
      <c r="H49" s="10"/>
      <c r="O49">
        <f>rekapitulace!H8</f>
        <v>21</v>
      </c>
      <c r="P49">
        <f>O49/100*H49</f>
        <v>0</v>
      </c>
    </row>
    <row r="50" spans="1:16" ht="12.75" customHeight="1">
      <c r="A50" s="13"/>
      <c r="B50" s="13"/>
      <c r="C50" s="13" t="s">
        <v>37</v>
      </c>
      <c r="D50" s="13" t="s">
        <v>91</v>
      </c>
      <c r="E50" s="13"/>
      <c r="F50" s="13"/>
      <c r="G50" s="13"/>
      <c r="H50" s="13"/>
      <c r="P50">
        <f>ROUND(SUM(P46:P49),2)</f>
        <v>0</v>
      </c>
    </row>
    <row r="52" spans="1:8" ht="12.75" customHeight="1">
      <c r="A52" s="7"/>
      <c r="B52" s="7"/>
      <c r="C52" s="7" t="s">
        <v>99</v>
      </c>
      <c r="D52" s="7" t="s">
        <v>98</v>
      </c>
      <c r="E52" s="7"/>
      <c r="F52" s="9"/>
      <c r="G52" s="7"/>
      <c r="H52" s="9"/>
    </row>
    <row r="53" spans="1:16" ht="12.75">
      <c r="A53" s="6">
        <v>22</v>
      </c>
      <c r="B53" s="6" t="s">
        <v>145</v>
      </c>
      <c r="C53" s="6" t="s">
        <v>42</v>
      </c>
      <c r="D53" s="6" t="s">
        <v>146</v>
      </c>
      <c r="E53" s="6" t="s">
        <v>75</v>
      </c>
      <c r="F53" s="8">
        <v>9</v>
      </c>
      <c r="G53" s="11"/>
      <c r="H53" s="10"/>
      <c r="O53">
        <f>rekapitulace!H8</f>
        <v>21</v>
      </c>
      <c r="P53">
        <f aca="true" t="shared" si="0" ref="P53:P61">O53/100*H53</f>
        <v>0</v>
      </c>
    </row>
    <row r="54" spans="1:16" ht="12.75">
      <c r="A54" s="6">
        <v>23</v>
      </c>
      <c r="B54" s="6" t="s">
        <v>100</v>
      </c>
      <c r="C54" s="6" t="s">
        <v>42</v>
      </c>
      <c r="D54" s="6" t="s">
        <v>101</v>
      </c>
      <c r="E54" s="6" t="s">
        <v>75</v>
      </c>
      <c r="F54" s="8">
        <v>9</v>
      </c>
      <c r="G54" s="11"/>
      <c r="H54" s="10"/>
      <c r="O54">
        <f>rekapitulace!H8</f>
        <v>21</v>
      </c>
      <c r="P54">
        <f t="shared" si="0"/>
        <v>0</v>
      </c>
    </row>
    <row r="55" spans="1:16" ht="12.75">
      <c r="A55" s="6">
        <v>24</v>
      </c>
      <c r="B55" s="6" t="s">
        <v>147</v>
      </c>
      <c r="C55" s="6" t="s">
        <v>42</v>
      </c>
      <c r="D55" s="6" t="s">
        <v>148</v>
      </c>
      <c r="E55" s="6" t="s">
        <v>75</v>
      </c>
      <c r="F55" s="8">
        <v>9</v>
      </c>
      <c r="G55" s="11"/>
      <c r="H55" s="10"/>
      <c r="O55">
        <f>rekapitulace!H8</f>
        <v>21</v>
      </c>
      <c r="P55">
        <f t="shared" si="0"/>
        <v>0</v>
      </c>
    </row>
    <row r="56" spans="1:16" ht="12.75">
      <c r="A56" s="6">
        <v>25</v>
      </c>
      <c r="B56" s="6" t="s">
        <v>102</v>
      </c>
      <c r="C56" s="6" t="s">
        <v>42</v>
      </c>
      <c r="D56" s="6" t="s">
        <v>103</v>
      </c>
      <c r="E56" s="6" t="s">
        <v>50</v>
      </c>
      <c r="F56" s="8">
        <v>2</v>
      </c>
      <c r="G56" s="11"/>
      <c r="H56" s="10"/>
      <c r="O56">
        <f>rekapitulace!H8</f>
        <v>21</v>
      </c>
      <c r="P56">
        <f t="shared" si="0"/>
        <v>0</v>
      </c>
    </row>
    <row r="57" spans="1:16" ht="38.25">
      <c r="A57" s="6">
        <v>26</v>
      </c>
      <c r="B57" s="6" t="s">
        <v>104</v>
      </c>
      <c r="C57" s="6" t="s">
        <v>42</v>
      </c>
      <c r="D57" s="6" t="s">
        <v>105</v>
      </c>
      <c r="E57" s="6" t="s">
        <v>50</v>
      </c>
      <c r="F57" s="8">
        <v>2</v>
      </c>
      <c r="G57" s="11"/>
      <c r="H57" s="10"/>
      <c r="O57">
        <f>rekapitulace!H8</f>
        <v>21</v>
      </c>
      <c r="P57">
        <f t="shared" si="0"/>
        <v>0</v>
      </c>
    </row>
    <row r="58" spans="1:16" ht="12.75">
      <c r="A58" s="6">
        <v>27</v>
      </c>
      <c r="B58" s="6" t="s">
        <v>106</v>
      </c>
      <c r="C58" s="6" t="s">
        <v>42</v>
      </c>
      <c r="D58" s="6" t="s">
        <v>107</v>
      </c>
      <c r="E58" s="6" t="s">
        <v>75</v>
      </c>
      <c r="F58" s="8">
        <v>9</v>
      </c>
      <c r="G58" s="11"/>
      <c r="H58" s="10"/>
      <c r="O58">
        <f>rekapitulace!H8</f>
        <v>21</v>
      </c>
      <c r="P58">
        <f t="shared" si="0"/>
        <v>0</v>
      </c>
    </row>
    <row r="59" spans="1:16" ht="12.75">
      <c r="A59" s="6">
        <v>28</v>
      </c>
      <c r="B59" s="6" t="s">
        <v>108</v>
      </c>
      <c r="C59" s="6" t="s">
        <v>42</v>
      </c>
      <c r="D59" s="6" t="s">
        <v>109</v>
      </c>
      <c r="E59" s="6" t="s">
        <v>58</v>
      </c>
      <c r="F59" s="8">
        <v>95.5</v>
      </c>
      <c r="G59" s="11"/>
      <c r="H59" s="10"/>
      <c r="O59">
        <f>rekapitulace!H8</f>
        <v>21</v>
      </c>
      <c r="P59">
        <f t="shared" si="0"/>
        <v>0</v>
      </c>
    </row>
    <row r="60" spans="1:16" ht="12.75">
      <c r="A60" s="6">
        <v>29</v>
      </c>
      <c r="B60" s="6" t="s">
        <v>149</v>
      </c>
      <c r="C60" s="6" t="s">
        <v>42</v>
      </c>
      <c r="D60" s="6" t="s">
        <v>150</v>
      </c>
      <c r="E60" s="6" t="s">
        <v>61</v>
      </c>
      <c r="F60" s="8">
        <v>0.81</v>
      </c>
      <c r="G60" s="11"/>
      <c r="H60" s="10"/>
      <c r="O60">
        <f>rekapitulace!H8</f>
        <v>21</v>
      </c>
      <c r="P60">
        <f t="shared" si="0"/>
        <v>0</v>
      </c>
    </row>
    <row r="61" spans="1:16" ht="12.75">
      <c r="A61" s="6">
        <v>30</v>
      </c>
      <c r="B61" s="6" t="s">
        <v>151</v>
      </c>
      <c r="C61" s="6" t="s">
        <v>42</v>
      </c>
      <c r="D61" s="6" t="s">
        <v>152</v>
      </c>
      <c r="E61" s="6" t="s">
        <v>61</v>
      </c>
      <c r="F61" s="8">
        <v>0.18</v>
      </c>
      <c r="G61" s="11"/>
      <c r="H61" s="10"/>
      <c r="O61">
        <f>rekapitulace!H8</f>
        <v>21</v>
      </c>
      <c r="P61">
        <f t="shared" si="0"/>
        <v>0</v>
      </c>
    </row>
    <row r="62" ht="12.75">
      <c r="D62" s="12" t="s">
        <v>153</v>
      </c>
    </row>
    <row r="63" spans="1:16" ht="12.75" customHeight="1">
      <c r="A63" s="13"/>
      <c r="B63" s="13"/>
      <c r="C63" s="13" t="s">
        <v>99</v>
      </c>
      <c r="D63" s="13" t="s">
        <v>98</v>
      </c>
      <c r="E63" s="13"/>
      <c r="F63" s="13"/>
      <c r="G63" s="13"/>
      <c r="H63" s="13"/>
      <c r="P63">
        <f>ROUND(SUM(P53:P62),2)</f>
        <v>0</v>
      </c>
    </row>
    <row r="65" spans="1:16" ht="12.75" customHeight="1">
      <c r="A65" s="13"/>
      <c r="B65" s="13"/>
      <c r="C65" s="13"/>
      <c r="D65" s="13" t="s">
        <v>110</v>
      </c>
      <c r="E65" s="13"/>
      <c r="F65" s="13"/>
      <c r="G65" s="13"/>
      <c r="H65" s="13"/>
      <c r="P65">
        <f>+P18+P27+P31+P35+P43+P50+P63</f>
        <v>0</v>
      </c>
    </row>
    <row r="67" spans="1:8" ht="12.75" customHeight="1">
      <c r="A67" s="7" t="s">
        <v>111</v>
      </c>
      <c r="B67" s="7"/>
      <c r="C67" s="7"/>
      <c r="D67" s="7"/>
      <c r="E67" s="7"/>
      <c r="F67" s="7"/>
      <c r="G67" s="7"/>
      <c r="H67" s="7"/>
    </row>
    <row r="68" spans="1:8" ht="12.75" customHeight="1">
      <c r="A68" s="7"/>
      <c r="B68" s="7"/>
      <c r="C68" s="7"/>
      <c r="D68" s="7" t="s">
        <v>112</v>
      </c>
      <c r="E68" s="7"/>
      <c r="F68" s="7"/>
      <c r="G68" s="7"/>
      <c r="H68" s="7"/>
    </row>
    <row r="69" spans="1:16" ht="12.75" customHeight="1">
      <c r="A69" s="13"/>
      <c r="B69" s="13"/>
      <c r="C69" s="13"/>
      <c r="D69" s="13" t="s">
        <v>113</v>
      </c>
      <c r="E69" s="13"/>
      <c r="F69" s="13"/>
      <c r="G69" s="13"/>
      <c r="H69" s="13">
        <v>0</v>
      </c>
      <c r="P69">
        <v>0</v>
      </c>
    </row>
    <row r="70" spans="1:8" ht="12.75" customHeight="1">
      <c r="A70" s="13"/>
      <c r="B70" s="13"/>
      <c r="C70" s="13"/>
      <c r="D70" s="13" t="s">
        <v>114</v>
      </c>
      <c r="E70" s="13"/>
      <c r="F70" s="13"/>
      <c r="G70" s="13"/>
      <c r="H70" s="13"/>
    </row>
    <row r="71" spans="1:16" ht="12.75" customHeight="1">
      <c r="A71" s="13"/>
      <c r="B71" s="13"/>
      <c r="C71" s="13"/>
      <c r="D71" s="13" t="s">
        <v>115</v>
      </c>
      <c r="E71" s="13"/>
      <c r="F71" s="13"/>
      <c r="G71" s="13"/>
      <c r="H71" s="13">
        <v>0</v>
      </c>
      <c r="P71">
        <v>0</v>
      </c>
    </row>
    <row r="72" spans="1:16" ht="12.75" customHeight="1">
      <c r="A72" s="13"/>
      <c r="B72" s="13"/>
      <c r="C72" s="13"/>
      <c r="D72" s="13" t="s">
        <v>116</v>
      </c>
      <c r="E72" s="13"/>
      <c r="F72" s="13"/>
      <c r="G72" s="13"/>
      <c r="H72" s="13">
        <f>H69+H71</f>
        <v>0</v>
      </c>
      <c r="P72">
        <f>P69+P71</f>
        <v>0</v>
      </c>
    </row>
    <row r="74" spans="1:16" ht="12.75" customHeight="1">
      <c r="A74" s="13"/>
      <c r="B74" s="13"/>
      <c r="C74" s="13"/>
      <c r="D74" s="13" t="s">
        <v>116</v>
      </c>
      <c r="E74" s="13"/>
      <c r="F74" s="13"/>
      <c r="G74" s="13"/>
      <c r="H74" s="13">
        <f>H65+H72</f>
        <v>0</v>
      </c>
      <c r="P74">
        <f>P65+P72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5"/>
  <sheetViews>
    <sheetView view="pageBreakPreview" zoomScale="60" zoomScalePageLayoutView="0" workbookViewId="0" topLeftCell="A1">
      <pane ySplit="10" topLeftCell="A18" activePane="bottomLeft" state="frozen"/>
      <selection pane="topLeft" activeCell="A1" sqref="A1"/>
      <selection pane="bottomLeft" activeCell="J57" sqref="J57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ht="12.75" customHeight="1">
      <c r="A1" s="5"/>
    </row>
    <row r="2" ht="12.75" customHeight="1">
      <c r="C2" s="1" t="s">
        <v>13</v>
      </c>
    </row>
    <row r="4" spans="1:5" ht="12.75" customHeight="1">
      <c r="A4" t="s">
        <v>14</v>
      </c>
      <c r="C4" s="5" t="s">
        <v>17</v>
      </c>
      <c r="D4" s="5" t="s">
        <v>18</v>
      </c>
      <c r="E4" s="5"/>
    </row>
    <row r="5" spans="1:5" ht="12.75" customHeight="1">
      <c r="A5" t="s">
        <v>15</v>
      </c>
      <c r="C5" s="5" t="s">
        <v>154</v>
      </c>
      <c r="D5" s="5" t="s">
        <v>155</v>
      </c>
      <c r="E5" s="5"/>
    </row>
    <row r="6" spans="1:5" ht="12.75" customHeight="1">
      <c r="A6" t="s">
        <v>16</v>
      </c>
      <c r="C6" s="5" t="s">
        <v>154</v>
      </c>
      <c r="D6" s="5" t="s">
        <v>155</v>
      </c>
      <c r="E6" s="5"/>
    </row>
    <row r="7" spans="3:5" ht="12.75" customHeight="1">
      <c r="C7" s="5"/>
      <c r="D7" s="5"/>
      <c r="E7" s="5"/>
    </row>
    <row r="8" spans="1:16" ht="12.75" customHeight="1">
      <c r="A8" s="23" t="s">
        <v>21</v>
      </c>
      <c r="B8" s="23" t="s">
        <v>23</v>
      </c>
      <c r="C8" s="23" t="s">
        <v>24</v>
      </c>
      <c r="D8" s="23" t="s">
        <v>25</v>
      </c>
      <c r="E8" s="23" t="s">
        <v>26</v>
      </c>
      <c r="F8" s="23" t="s">
        <v>27</v>
      </c>
      <c r="G8" s="23" t="s">
        <v>28</v>
      </c>
      <c r="H8" s="23"/>
      <c r="O8" t="s">
        <v>31</v>
      </c>
      <c r="P8" t="s">
        <v>11</v>
      </c>
    </row>
    <row r="9" spans="1:15" ht="14.25">
      <c r="A9" s="23"/>
      <c r="B9" s="23"/>
      <c r="C9" s="23"/>
      <c r="D9" s="23"/>
      <c r="E9" s="23"/>
      <c r="F9" s="23"/>
      <c r="G9" s="4" t="s">
        <v>29</v>
      </c>
      <c r="H9" s="4" t="s">
        <v>30</v>
      </c>
      <c r="O9" t="s">
        <v>11</v>
      </c>
    </row>
    <row r="10" spans="1:8" ht="14.25">
      <c r="A10" s="4" t="s">
        <v>22</v>
      </c>
      <c r="B10" s="4" t="s">
        <v>32</v>
      </c>
      <c r="C10" s="4" t="s">
        <v>33</v>
      </c>
      <c r="D10" s="4" t="s">
        <v>34</v>
      </c>
      <c r="E10" s="4" t="s">
        <v>35</v>
      </c>
      <c r="F10" s="4" t="s">
        <v>36</v>
      </c>
      <c r="G10" s="4" t="s">
        <v>37</v>
      </c>
      <c r="H10" s="4" t="s">
        <v>38</v>
      </c>
    </row>
    <row r="11" spans="1:8" ht="12.75" customHeight="1">
      <c r="A11" s="7"/>
      <c r="B11" s="7"/>
      <c r="C11" s="7" t="s">
        <v>40</v>
      </c>
      <c r="D11" s="7" t="s">
        <v>39</v>
      </c>
      <c r="E11" s="7"/>
      <c r="F11" s="9"/>
      <c r="G11" s="7"/>
      <c r="H11" s="9"/>
    </row>
    <row r="12" spans="1:16" ht="25.5">
      <c r="A12" s="6">
        <v>1</v>
      </c>
      <c r="B12" s="6" t="s">
        <v>41</v>
      </c>
      <c r="C12" s="6" t="s">
        <v>42</v>
      </c>
      <c r="D12" s="6" t="s">
        <v>43</v>
      </c>
      <c r="E12" s="6" t="s">
        <v>44</v>
      </c>
      <c r="F12" s="8">
        <v>28.065</v>
      </c>
      <c r="G12" s="11"/>
      <c r="H12" s="10"/>
      <c r="O12">
        <f>rekapitulace!H8</f>
        <v>21</v>
      </c>
      <c r="P12">
        <f>O12/100*H12</f>
        <v>0</v>
      </c>
    </row>
    <row r="13" ht="12.75">
      <c r="D13" s="12" t="s">
        <v>156</v>
      </c>
    </row>
    <row r="14" spans="1:16" ht="25.5">
      <c r="A14" s="6">
        <v>2</v>
      </c>
      <c r="B14" s="6" t="s">
        <v>46</v>
      </c>
      <c r="C14" s="6" t="s">
        <v>42</v>
      </c>
      <c r="D14" s="6" t="s">
        <v>170</v>
      </c>
      <c r="E14" s="6" t="s">
        <v>47</v>
      </c>
      <c r="F14" s="8">
        <v>1</v>
      </c>
      <c r="G14" s="11"/>
      <c r="H14" s="10"/>
      <c r="O14">
        <f>rekapitulace!H8</f>
        <v>21</v>
      </c>
      <c r="P14">
        <f>O14/100*H14</f>
        <v>0</v>
      </c>
    </row>
    <row r="15" spans="1:16" ht="12.75">
      <c r="A15" s="6">
        <v>3</v>
      </c>
      <c r="B15" s="6" t="s">
        <v>48</v>
      </c>
      <c r="C15" s="6" t="s">
        <v>42</v>
      </c>
      <c r="D15" s="6" t="s">
        <v>49</v>
      </c>
      <c r="E15" s="6" t="s">
        <v>50</v>
      </c>
      <c r="F15" s="8">
        <v>1</v>
      </c>
      <c r="G15" s="11"/>
      <c r="H15" s="10"/>
      <c r="O15">
        <f>rekapitulace!H8</f>
        <v>21</v>
      </c>
      <c r="P15">
        <f>O15/100*H15</f>
        <v>0</v>
      </c>
    </row>
    <row r="16" spans="1:16" ht="12.75">
      <c r="A16" s="6">
        <v>4</v>
      </c>
      <c r="B16" s="6" t="s">
        <v>51</v>
      </c>
      <c r="C16" s="6" t="s">
        <v>42</v>
      </c>
      <c r="D16" s="6" t="s">
        <v>52</v>
      </c>
      <c r="E16" s="6" t="s">
        <v>47</v>
      </c>
      <c r="F16" s="8">
        <v>1</v>
      </c>
      <c r="G16" s="11"/>
      <c r="H16" s="10"/>
      <c r="O16">
        <f>rekapitulace!H8</f>
        <v>21</v>
      </c>
      <c r="P16">
        <f>O16/100*H16</f>
        <v>0</v>
      </c>
    </row>
    <row r="17" spans="1:16" ht="12.75">
      <c r="A17" s="6">
        <v>5</v>
      </c>
      <c r="B17" s="6" t="s">
        <v>53</v>
      </c>
      <c r="C17" s="6" t="s">
        <v>42</v>
      </c>
      <c r="D17" s="6" t="s">
        <v>54</v>
      </c>
      <c r="E17" s="6" t="s">
        <v>47</v>
      </c>
      <c r="F17" s="8">
        <v>1</v>
      </c>
      <c r="G17" s="11"/>
      <c r="H17" s="10"/>
      <c r="O17">
        <f>rekapitulace!H8</f>
        <v>21</v>
      </c>
      <c r="P17">
        <f>O17/100*H17</f>
        <v>0</v>
      </c>
    </row>
    <row r="18" spans="1:16" ht="12.75" customHeight="1">
      <c r="A18" s="13"/>
      <c r="B18" s="13"/>
      <c r="C18" s="13" t="s">
        <v>40</v>
      </c>
      <c r="D18" s="13" t="s">
        <v>39</v>
      </c>
      <c r="E18" s="13"/>
      <c r="F18" s="13"/>
      <c r="G18" s="13"/>
      <c r="H18" s="13"/>
      <c r="P18">
        <f>ROUND(SUM(P12:P17),2)</f>
        <v>0</v>
      </c>
    </row>
    <row r="20" spans="1:8" ht="12.75" customHeight="1">
      <c r="A20" s="7"/>
      <c r="B20" s="7"/>
      <c r="C20" s="7" t="s">
        <v>22</v>
      </c>
      <c r="D20" s="7" t="s">
        <v>55</v>
      </c>
      <c r="E20" s="7"/>
      <c r="F20" s="9"/>
      <c r="G20" s="7"/>
      <c r="H20" s="9"/>
    </row>
    <row r="21" spans="1:16" ht="25.5">
      <c r="A21" s="6">
        <v>6</v>
      </c>
      <c r="B21" s="6" t="s">
        <v>59</v>
      </c>
      <c r="C21" s="6" t="s">
        <v>42</v>
      </c>
      <c r="D21" s="6" t="s">
        <v>60</v>
      </c>
      <c r="E21" s="6" t="s">
        <v>61</v>
      </c>
      <c r="F21" s="8">
        <v>4.8</v>
      </c>
      <c r="G21" s="11"/>
      <c r="H21" s="10"/>
      <c r="O21">
        <f>rekapitulace!H8</f>
        <v>21</v>
      </c>
      <c r="P21">
        <f>O21/100*H21</f>
        <v>0</v>
      </c>
    </row>
    <row r="22" spans="1:16" ht="38.25">
      <c r="A22" s="6">
        <v>7</v>
      </c>
      <c r="B22" s="6" t="s">
        <v>64</v>
      </c>
      <c r="C22" s="6" t="s">
        <v>42</v>
      </c>
      <c r="D22" s="6" t="s">
        <v>140</v>
      </c>
      <c r="E22" s="6" t="s">
        <v>61</v>
      </c>
      <c r="F22" s="8">
        <v>10.37</v>
      </c>
      <c r="G22" s="11"/>
      <c r="H22" s="10"/>
      <c r="O22">
        <f>rekapitulace!H8</f>
        <v>21</v>
      </c>
      <c r="P22">
        <f>O22/100*H22</f>
        <v>0</v>
      </c>
    </row>
    <row r="23" spans="1:16" ht="12.75">
      <c r="A23" s="6">
        <v>8</v>
      </c>
      <c r="B23" s="6" t="s">
        <v>66</v>
      </c>
      <c r="C23" s="6" t="s">
        <v>42</v>
      </c>
      <c r="D23" s="6" t="s">
        <v>67</v>
      </c>
      <c r="E23" s="6" t="s">
        <v>68</v>
      </c>
      <c r="F23" s="8">
        <v>288.23</v>
      </c>
      <c r="G23" s="11"/>
      <c r="H23" s="10"/>
      <c r="O23">
        <f>rekapitulace!H8</f>
        <v>21</v>
      </c>
      <c r="P23">
        <f>O23/100*H23</f>
        <v>0</v>
      </c>
    </row>
    <row r="24" ht="25.5">
      <c r="D24" s="12" t="s">
        <v>157</v>
      </c>
    </row>
    <row r="25" spans="1:16" ht="25.5">
      <c r="A25" s="6">
        <v>9</v>
      </c>
      <c r="B25" s="6" t="s">
        <v>70</v>
      </c>
      <c r="C25" s="6" t="s">
        <v>42</v>
      </c>
      <c r="D25" s="6" t="s">
        <v>71</v>
      </c>
      <c r="E25" s="6" t="s">
        <v>58</v>
      </c>
      <c r="F25" s="8">
        <v>18</v>
      </c>
      <c r="G25" s="11"/>
      <c r="H25" s="10"/>
      <c r="O25">
        <f>rekapitulace!H8</f>
        <v>21</v>
      </c>
      <c r="P25">
        <f>O25/100*H25</f>
        <v>0</v>
      </c>
    </row>
    <row r="26" spans="1:16" ht="12.75" customHeight="1">
      <c r="A26" s="13"/>
      <c r="B26" s="13"/>
      <c r="C26" s="13" t="s">
        <v>22</v>
      </c>
      <c r="D26" s="13" t="s">
        <v>55</v>
      </c>
      <c r="E26" s="13"/>
      <c r="F26" s="13"/>
      <c r="G26" s="13"/>
      <c r="H26" s="13"/>
      <c r="P26">
        <f>ROUND(SUM(P21:P25),2)</f>
        <v>0</v>
      </c>
    </row>
    <row r="28" spans="1:8" ht="12.75" customHeight="1">
      <c r="A28" s="7"/>
      <c r="B28" s="7"/>
      <c r="C28" s="7" t="s">
        <v>35</v>
      </c>
      <c r="D28" s="7" t="s">
        <v>72</v>
      </c>
      <c r="E28" s="7"/>
      <c r="F28" s="9"/>
      <c r="G28" s="7"/>
      <c r="H28" s="9"/>
    </row>
    <row r="29" spans="1:16" ht="25.5">
      <c r="A29" s="6">
        <v>10</v>
      </c>
      <c r="B29" s="6" t="s">
        <v>73</v>
      </c>
      <c r="C29" s="6" t="s">
        <v>42</v>
      </c>
      <c r="D29" s="6" t="s">
        <v>74</v>
      </c>
      <c r="E29" s="6" t="s">
        <v>75</v>
      </c>
      <c r="F29" s="8">
        <v>17.2</v>
      </c>
      <c r="G29" s="11"/>
      <c r="H29" s="10"/>
      <c r="O29">
        <f>rekapitulace!H8</f>
        <v>21</v>
      </c>
      <c r="P29">
        <f>O29/100*H29</f>
        <v>0</v>
      </c>
    </row>
    <row r="30" spans="1:16" ht="12.75" customHeight="1">
      <c r="A30" s="13"/>
      <c r="B30" s="13"/>
      <c r="C30" s="13" t="s">
        <v>35</v>
      </c>
      <c r="D30" s="13" t="s">
        <v>72</v>
      </c>
      <c r="E30" s="13"/>
      <c r="F30" s="13"/>
      <c r="G30" s="13"/>
      <c r="H30" s="13"/>
      <c r="P30">
        <f>ROUND(SUM(P29:P29),2)</f>
        <v>0</v>
      </c>
    </row>
    <row r="32" spans="1:8" ht="12.75" customHeight="1">
      <c r="A32" s="7"/>
      <c r="B32" s="7"/>
      <c r="C32" s="7" t="s">
        <v>36</v>
      </c>
      <c r="D32" s="7" t="s">
        <v>76</v>
      </c>
      <c r="E32" s="7"/>
      <c r="F32" s="9"/>
      <c r="G32" s="7"/>
      <c r="H32" s="9"/>
    </row>
    <row r="33" spans="1:16" ht="25.5">
      <c r="A33" s="6">
        <v>11</v>
      </c>
      <c r="B33" s="6" t="s">
        <v>77</v>
      </c>
      <c r="C33" s="6" t="s">
        <v>42</v>
      </c>
      <c r="D33" s="6" t="s">
        <v>78</v>
      </c>
      <c r="E33" s="6" t="s">
        <v>58</v>
      </c>
      <c r="F33" s="8">
        <v>99.5</v>
      </c>
      <c r="G33" s="11"/>
      <c r="H33" s="10"/>
      <c r="O33">
        <f>rekapitulace!H8</f>
        <v>21</v>
      </c>
      <c r="P33">
        <f aca="true" t="shared" si="0" ref="P33:P39">O33/100*H33</f>
        <v>0</v>
      </c>
    </row>
    <row r="34" spans="1:16" ht="25.5">
      <c r="A34" s="6">
        <v>12</v>
      </c>
      <c r="B34" s="6" t="s">
        <v>79</v>
      </c>
      <c r="C34" s="6" t="s">
        <v>42</v>
      </c>
      <c r="D34" s="6" t="s">
        <v>80</v>
      </c>
      <c r="E34" s="6" t="s">
        <v>58</v>
      </c>
      <c r="F34" s="8">
        <v>96</v>
      </c>
      <c r="G34" s="11"/>
      <c r="H34" s="10"/>
      <c r="O34">
        <f>rekapitulace!H8</f>
        <v>21</v>
      </c>
      <c r="P34">
        <f t="shared" si="0"/>
        <v>0</v>
      </c>
    </row>
    <row r="35" spans="1:16" ht="12.75">
      <c r="A35" s="6">
        <v>13</v>
      </c>
      <c r="B35" s="6" t="s">
        <v>81</v>
      </c>
      <c r="C35" s="6" t="s">
        <v>42</v>
      </c>
      <c r="D35" s="6" t="s">
        <v>82</v>
      </c>
      <c r="E35" s="6" t="s">
        <v>58</v>
      </c>
      <c r="F35" s="8">
        <v>35</v>
      </c>
      <c r="G35" s="11"/>
      <c r="H35" s="10"/>
      <c r="O35">
        <f>rekapitulace!H8</f>
        <v>21</v>
      </c>
      <c r="P35">
        <f t="shared" si="0"/>
        <v>0</v>
      </c>
    </row>
    <row r="36" spans="1:16" ht="25.5">
      <c r="A36" s="6">
        <v>14</v>
      </c>
      <c r="B36" s="6" t="s">
        <v>83</v>
      </c>
      <c r="C36" s="6" t="s">
        <v>42</v>
      </c>
      <c r="D36" s="6" t="s">
        <v>84</v>
      </c>
      <c r="E36" s="6" t="s">
        <v>58</v>
      </c>
      <c r="F36" s="8">
        <v>23.2</v>
      </c>
      <c r="G36" s="11"/>
      <c r="H36" s="10"/>
      <c r="O36">
        <f>rekapitulace!H8</f>
        <v>21</v>
      </c>
      <c r="P36">
        <f t="shared" si="0"/>
        <v>0</v>
      </c>
    </row>
    <row r="37" spans="1:16" ht="12.75">
      <c r="A37" s="6">
        <v>15</v>
      </c>
      <c r="B37" s="6" t="s">
        <v>85</v>
      </c>
      <c r="C37" s="6" t="s">
        <v>42</v>
      </c>
      <c r="D37" s="6" t="s">
        <v>86</v>
      </c>
      <c r="E37" s="6" t="s">
        <v>58</v>
      </c>
      <c r="F37" s="8">
        <v>8.9</v>
      </c>
      <c r="G37" s="11"/>
      <c r="H37" s="10"/>
      <c r="O37">
        <f>rekapitulace!H8</f>
        <v>21</v>
      </c>
      <c r="P37">
        <f t="shared" si="0"/>
        <v>0</v>
      </c>
    </row>
    <row r="38" spans="1:16" ht="25.5">
      <c r="A38" s="6">
        <v>16</v>
      </c>
      <c r="B38" s="6" t="s">
        <v>87</v>
      </c>
      <c r="C38" s="6" t="s">
        <v>42</v>
      </c>
      <c r="D38" s="6" t="s">
        <v>88</v>
      </c>
      <c r="E38" s="6" t="s">
        <v>58</v>
      </c>
      <c r="F38" s="8">
        <v>96</v>
      </c>
      <c r="G38" s="11"/>
      <c r="H38" s="10"/>
      <c r="O38">
        <f>rekapitulace!H8</f>
        <v>21</v>
      </c>
      <c r="P38">
        <f t="shared" si="0"/>
        <v>0</v>
      </c>
    </row>
    <row r="39" spans="1:16" ht="25.5">
      <c r="A39" s="6">
        <v>17</v>
      </c>
      <c r="B39" s="6" t="s">
        <v>89</v>
      </c>
      <c r="C39" s="6" t="s">
        <v>42</v>
      </c>
      <c r="D39" s="6" t="s">
        <v>90</v>
      </c>
      <c r="E39" s="6" t="s">
        <v>58</v>
      </c>
      <c r="F39" s="8">
        <v>96</v>
      </c>
      <c r="G39" s="11"/>
      <c r="H39" s="10"/>
      <c r="O39">
        <f>rekapitulace!H8</f>
        <v>21</v>
      </c>
      <c r="P39">
        <f t="shared" si="0"/>
        <v>0</v>
      </c>
    </row>
    <row r="40" spans="1:16" ht="12.75" customHeight="1">
      <c r="A40" s="13"/>
      <c r="B40" s="13"/>
      <c r="C40" s="13" t="s">
        <v>36</v>
      </c>
      <c r="D40" s="13" t="s">
        <v>76</v>
      </c>
      <c r="E40" s="13"/>
      <c r="F40" s="13"/>
      <c r="G40" s="13"/>
      <c r="H40" s="13"/>
      <c r="P40">
        <f>ROUND(SUM(P33:P39),2)</f>
        <v>0</v>
      </c>
    </row>
    <row r="42" spans="1:8" ht="12.75" customHeight="1">
      <c r="A42" s="7"/>
      <c r="B42" s="7"/>
      <c r="C42" s="7" t="s">
        <v>37</v>
      </c>
      <c r="D42" s="7" t="s">
        <v>91</v>
      </c>
      <c r="E42" s="7"/>
      <c r="F42" s="9"/>
      <c r="G42" s="7"/>
      <c r="H42" s="9"/>
    </row>
    <row r="43" spans="1:16" ht="25.5">
      <c r="A43" s="6">
        <v>18</v>
      </c>
      <c r="B43" s="6" t="s">
        <v>92</v>
      </c>
      <c r="C43" s="6" t="s">
        <v>42</v>
      </c>
      <c r="D43" s="6" t="s">
        <v>93</v>
      </c>
      <c r="E43" s="6" t="s">
        <v>58</v>
      </c>
      <c r="F43" s="8">
        <v>18.92</v>
      </c>
      <c r="G43" s="11"/>
      <c r="H43" s="10"/>
      <c r="O43">
        <f>rekapitulace!H8</f>
        <v>21</v>
      </c>
      <c r="P43">
        <f>O43/100*H43</f>
        <v>0</v>
      </c>
    </row>
    <row r="44" spans="1:16" ht="38.25">
      <c r="A44" s="6">
        <v>19</v>
      </c>
      <c r="B44" s="6" t="s">
        <v>94</v>
      </c>
      <c r="C44" s="6" t="s">
        <v>42</v>
      </c>
      <c r="D44" s="6" t="s">
        <v>95</v>
      </c>
      <c r="E44" s="6" t="s">
        <v>58</v>
      </c>
      <c r="F44" s="8">
        <v>24.2</v>
      </c>
      <c r="G44" s="11"/>
      <c r="H44" s="10"/>
      <c r="O44">
        <f>rekapitulace!H8</f>
        <v>21</v>
      </c>
      <c r="P44">
        <f>O44/100*H44</f>
        <v>0</v>
      </c>
    </row>
    <row r="45" spans="1:16" ht="12.75">
      <c r="A45" s="6">
        <v>20</v>
      </c>
      <c r="B45" s="6" t="s">
        <v>96</v>
      </c>
      <c r="C45" s="6" t="s">
        <v>42</v>
      </c>
      <c r="D45" s="6" t="s">
        <v>97</v>
      </c>
      <c r="E45" s="6" t="s">
        <v>58</v>
      </c>
      <c r="F45" s="8">
        <v>94.34</v>
      </c>
      <c r="G45" s="11"/>
      <c r="H45" s="10"/>
      <c r="O45">
        <f>rekapitulace!H8</f>
        <v>21</v>
      </c>
      <c r="P45">
        <f>O45/100*H45</f>
        <v>0</v>
      </c>
    </row>
    <row r="46" spans="1:16" ht="12.75">
      <c r="A46" s="6">
        <v>21</v>
      </c>
      <c r="B46" s="6" t="s">
        <v>131</v>
      </c>
      <c r="C46" s="6" t="s">
        <v>42</v>
      </c>
      <c r="D46" s="6" t="s">
        <v>132</v>
      </c>
      <c r="E46" s="6" t="s">
        <v>58</v>
      </c>
      <c r="F46" s="8">
        <v>5.16</v>
      </c>
      <c r="G46" s="11"/>
      <c r="H46" s="10"/>
      <c r="O46">
        <f>rekapitulace!H8</f>
        <v>21</v>
      </c>
      <c r="P46">
        <f>O46/100*H46</f>
        <v>0</v>
      </c>
    </row>
    <row r="47" spans="1:16" ht="12.75" customHeight="1">
      <c r="A47" s="13"/>
      <c r="B47" s="13"/>
      <c r="C47" s="13" t="s">
        <v>37</v>
      </c>
      <c r="D47" s="13" t="s">
        <v>91</v>
      </c>
      <c r="E47" s="13"/>
      <c r="F47" s="13"/>
      <c r="G47" s="13"/>
      <c r="H47" s="13"/>
      <c r="P47">
        <f>ROUND(SUM(P43:P46),2)</f>
        <v>0</v>
      </c>
    </row>
    <row r="49" spans="1:8" ht="12.75" customHeight="1">
      <c r="A49" s="7"/>
      <c r="B49" s="7"/>
      <c r="C49" s="7" t="s">
        <v>99</v>
      </c>
      <c r="D49" s="7" t="s">
        <v>98</v>
      </c>
      <c r="E49" s="7"/>
      <c r="F49" s="9"/>
      <c r="G49" s="7"/>
      <c r="H49" s="9"/>
    </row>
    <row r="50" spans="1:16" ht="12.75">
      <c r="A50" s="6">
        <v>22</v>
      </c>
      <c r="B50" s="6" t="s">
        <v>106</v>
      </c>
      <c r="C50" s="6" t="s">
        <v>42</v>
      </c>
      <c r="D50" s="6" t="s">
        <v>107</v>
      </c>
      <c r="E50" s="6" t="s">
        <v>75</v>
      </c>
      <c r="F50" s="8">
        <v>17.2</v>
      </c>
      <c r="G50" s="11"/>
      <c r="H50" s="10"/>
      <c r="O50">
        <f>rekapitulace!H8</f>
        <v>21</v>
      </c>
      <c r="P50">
        <f>O50/100*H50</f>
        <v>0</v>
      </c>
    </row>
    <row r="51" spans="1:16" ht="12.75">
      <c r="A51" s="6">
        <v>23</v>
      </c>
      <c r="B51" s="6" t="s">
        <v>158</v>
      </c>
      <c r="C51" s="6" t="s">
        <v>42</v>
      </c>
      <c r="D51" s="6" t="s">
        <v>159</v>
      </c>
      <c r="E51" s="6" t="s">
        <v>50</v>
      </c>
      <c r="F51" s="8">
        <v>4</v>
      </c>
      <c r="G51" s="11"/>
      <c r="H51" s="10"/>
      <c r="O51">
        <f>rekapitulace!H8</f>
        <v>21</v>
      </c>
      <c r="P51">
        <f>O51/100*H51</f>
        <v>0</v>
      </c>
    </row>
    <row r="52" spans="1:16" ht="12.75">
      <c r="A52" s="6">
        <v>24</v>
      </c>
      <c r="B52" s="6" t="s">
        <v>108</v>
      </c>
      <c r="C52" s="6" t="s">
        <v>42</v>
      </c>
      <c r="D52" s="6" t="s">
        <v>109</v>
      </c>
      <c r="E52" s="6" t="s">
        <v>58</v>
      </c>
      <c r="F52" s="8">
        <v>96</v>
      </c>
      <c r="G52" s="11"/>
      <c r="H52" s="10"/>
      <c r="O52">
        <f>rekapitulace!H8</f>
        <v>21</v>
      </c>
      <c r="P52">
        <f>O52/100*H52</f>
        <v>0</v>
      </c>
    </row>
    <row r="53" spans="1:16" ht="12.75">
      <c r="A53" s="6">
        <v>25</v>
      </c>
      <c r="B53" s="6" t="s">
        <v>160</v>
      </c>
      <c r="C53" s="6" t="s">
        <v>42</v>
      </c>
      <c r="D53" s="6" t="s">
        <v>161</v>
      </c>
      <c r="E53" s="6" t="s">
        <v>50</v>
      </c>
      <c r="F53" s="8">
        <v>4</v>
      </c>
      <c r="G53" s="11"/>
      <c r="H53" s="10"/>
      <c r="O53">
        <f>rekapitulace!H8</f>
        <v>21</v>
      </c>
      <c r="P53">
        <f>O53/100*H53</f>
        <v>0</v>
      </c>
    </row>
    <row r="54" spans="1:16" ht="12.75" customHeight="1">
      <c r="A54" s="13"/>
      <c r="B54" s="13"/>
      <c r="C54" s="13" t="s">
        <v>99</v>
      </c>
      <c r="D54" s="13" t="s">
        <v>98</v>
      </c>
      <c r="E54" s="13"/>
      <c r="F54" s="13"/>
      <c r="G54" s="13"/>
      <c r="H54" s="13"/>
      <c r="P54">
        <f>ROUND(SUM(P50:P53),2)</f>
        <v>0</v>
      </c>
    </row>
    <row r="56" spans="1:16" ht="12.75" customHeight="1">
      <c r="A56" s="13"/>
      <c r="B56" s="13"/>
      <c r="C56" s="13"/>
      <c r="D56" s="13" t="s">
        <v>110</v>
      </c>
      <c r="E56" s="13"/>
      <c r="F56" s="13"/>
      <c r="G56" s="13"/>
      <c r="H56" s="13"/>
      <c r="P56">
        <f>+P18+P26+P30+P40+P47+P54</f>
        <v>0</v>
      </c>
    </row>
    <row r="58" spans="1:8" ht="12.75" customHeight="1">
      <c r="A58" s="7" t="s">
        <v>111</v>
      </c>
      <c r="B58" s="7"/>
      <c r="C58" s="7"/>
      <c r="D58" s="7"/>
      <c r="E58" s="7"/>
      <c r="F58" s="7"/>
      <c r="G58" s="7"/>
      <c r="H58" s="7"/>
    </row>
    <row r="59" spans="1:8" ht="12.75" customHeight="1">
      <c r="A59" s="7"/>
      <c r="B59" s="7"/>
      <c r="C59" s="7"/>
      <c r="D59" s="7" t="s">
        <v>112</v>
      </c>
      <c r="E59" s="7"/>
      <c r="F59" s="7"/>
      <c r="G59" s="7"/>
      <c r="H59" s="7"/>
    </row>
    <row r="60" spans="1:16" ht="12.75" customHeight="1">
      <c r="A60" s="13"/>
      <c r="B60" s="13"/>
      <c r="C60" s="13"/>
      <c r="D60" s="13" t="s">
        <v>113</v>
      </c>
      <c r="E60" s="13"/>
      <c r="F60" s="13"/>
      <c r="G60" s="13"/>
      <c r="H60" s="13">
        <v>0</v>
      </c>
      <c r="P60">
        <v>0</v>
      </c>
    </row>
    <row r="61" spans="1:8" ht="12.75" customHeight="1">
      <c r="A61" s="13"/>
      <c r="B61" s="13"/>
      <c r="C61" s="13"/>
      <c r="D61" s="13" t="s">
        <v>114</v>
      </c>
      <c r="E61" s="13"/>
      <c r="F61" s="13"/>
      <c r="G61" s="13"/>
      <c r="H61" s="13"/>
    </row>
    <row r="62" spans="1:16" ht="12.75" customHeight="1">
      <c r="A62" s="13"/>
      <c r="B62" s="13"/>
      <c r="C62" s="13"/>
      <c r="D62" s="13" t="s">
        <v>115</v>
      </c>
      <c r="E62" s="13"/>
      <c r="F62" s="13"/>
      <c r="G62" s="13"/>
      <c r="H62" s="13">
        <v>0</v>
      </c>
      <c r="P62">
        <v>0</v>
      </c>
    </row>
    <row r="63" spans="1:16" ht="12.75" customHeight="1">
      <c r="A63" s="13"/>
      <c r="B63" s="13"/>
      <c r="C63" s="13"/>
      <c r="D63" s="13" t="s">
        <v>116</v>
      </c>
      <c r="E63" s="13"/>
      <c r="F63" s="13"/>
      <c r="G63" s="13"/>
      <c r="H63" s="13">
        <f>H60+H62</f>
        <v>0</v>
      </c>
      <c r="P63">
        <f>P60+P62</f>
        <v>0</v>
      </c>
    </row>
    <row r="65" spans="1:16" ht="12.75" customHeight="1">
      <c r="A65" s="13"/>
      <c r="B65" s="13"/>
      <c r="C65" s="13"/>
      <c r="D65" s="13" t="s">
        <v>116</v>
      </c>
      <c r="E65" s="13"/>
      <c r="F65" s="13"/>
      <c r="G65" s="13"/>
      <c r="H65" s="13">
        <f>H56+H63</f>
        <v>0</v>
      </c>
      <c r="P65">
        <f>P56+P63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79"/>
  <sheetViews>
    <sheetView tabSelected="1" view="pageBreakPreview" zoomScale="60" zoomScalePageLayoutView="0" workbookViewId="0" topLeftCell="A1">
      <pane ySplit="10" topLeftCell="A46" activePane="bottomLeft" state="frozen"/>
      <selection pane="topLeft" activeCell="A1" sqref="A1"/>
      <selection pane="bottomLeft" activeCell="H68" sqref="H68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ht="12.75" customHeight="1">
      <c r="A1" s="5"/>
    </row>
    <row r="2" ht="12.75" customHeight="1">
      <c r="C2" s="1" t="s">
        <v>13</v>
      </c>
    </row>
    <row r="3" ht="12.75" customHeight="1">
      <c r="E3" t="s">
        <v>180</v>
      </c>
    </row>
    <row r="4" spans="1:5" ht="12.75" customHeight="1">
      <c r="A4" t="s">
        <v>14</v>
      </c>
      <c r="C4" s="5" t="s">
        <v>17</v>
      </c>
      <c r="D4" s="5" t="s">
        <v>18</v>
      </c>
      <c r="E4" s="5"/>
    </row>
    <row r="5" spans="1:5" ht="12.75" customHeight="1">
      <c r="A5" t="s">
        <v>15</v>
      </c>
      <c r="C5" s="18" t="s">
        <v>162</v>
      </c>
      <c r="D5" s="18" t="s">
        <v>163</v>
      </c>
      <c r="E5" s="18" t="s">
        <v>180</v>
      </c>
    </row>
    <row r="6" spans="1:5" ht="12.75" customHeight="1">
      <c r="A6" t="s">
        <v>16</v>
      </c>
      <c r="C6" s="18" t="s">
        <v>162</v>
      </c>
      <c r="D6" s="18" t="s">
        <v>163</v>
      </c>
      <c r="E6" s="18"/>
    </row>
    <row r="7" spans="3:5" ht="12.75" customHeight="1">
      <c r="C7" s="18"/>
      <c r="D7" s="18"/>
      <c r="E7" s="18"/>
    </row>
    <row r="8" spans="1:16" ht="12.75" customHeight="1">
      <c r="A8" s="24" t="s">
        <v>21</v>
      </c>
      <c r="B8" s="24" t="s">
        <v>23</v>
      </c>
      <c r="C8" s="24" t="s">
        <v>24</v>
      </c>
      <c r="D8" s="24" t="s">
        <v>25</v>
      </c>
      <c r="E8" s="24" t="s">
        <v>26</v>
      </c>
      <c r="F8" s="24" t="s">
        <v>27</v>
      </c>
      <c r="G8" s="24" t="s">
        <v>28</v>
      </c>
      <c r="H8" s="24"/>
      <c r="O8" t="s">
        <v>31</v>
      </c>
      <c r="P8" t="s">
        <v>11</v>
      </c>
    </row>
    <row r="9" spans="1:15" ht="14.25">
      <c r="A9" s="24"/>
      <c r="B9" s="24"/>
      <c r="C9" s="24"/>
      <c r="D9" s="24"/>
      <c r="E9" s="24"/>
      <c r="F9" s="24"/>
      <c r="G9" s="17" t="s">
        <v>29</v>
      </c>
      <c r="H9" s="17" t="s">
        <v>30</v>
      </c>
      <c r="O9" t="s">
        <v>11</v>
      </c>
    </row>
    <row r="10" spans="1:8" ht="14.25">
      <c r="A10" s="17" t="s">
        <v>22</v>
      </c>
      <c r="B10" s="17" t="s">
        <v>32</v>
      </c>
      <c r="C10" s="17" t="s">
        <v>33</v>
      </c>
      <c r="D10" s="17" t="s">
        <v>34</v>
      </c>
      <c r="E10" s="17" t="s">
        <v>35</v>
      </c>
      <c r="F10" s="17" t="s">
        <v>36</v>
      </c>
      <c r="G10" s="17" t="s">
        <v>37</v>
      </c>
      <c r="H10" s="17" t="s">
        <v>38</v>
      </c>
    </row>
    <row r="11" spans="1:8" ht="12.75" customHeight="1">
      <c r="A11" s="19"/>
      <c r="B11" s="19"/>
      <c r="C11" s="19" t="s">
        <v>40</v>
      </c>
      <c r="D11" s="19" t="s">
        <v>39</v>
      </c>
      <c r="E11" s="19"/>
      <c r="F11" s="20"/>
      <c r="G11" s="19"/>
      <c r="H11" s="20"/>
    </row>
    <row r="12" spans="1:16" ht="25.5">
      <c r="A12" s="6">
        <v>1</v>
      </c>
      <c r="B12" s="6" t="s">
        <v>41</v>
      </c>
      <c r="C12" s="6" t="s">
        <v>42</v>
      </c>
      <c r="D12" s="6" t="s">
        <v>43</v>
      </c>
      <c r="E12" s="6" t="s">
        <v>44</v>
      </c>
      <c r="F12" s="8">
        <v>46.343</v>
      </c>
      <c r="G12" s="11"/>
      <c r="H12" s="10"/>
      <c r="O12">
        <f>rekapitulace!H8</f>
        <v>21</v>
      </c>
      <c r="P12">
        <f>O12/100*H12</f>
        <v>0</v>
      </c>
    </row>
    <row r="13" ht="12.75">
      <c r="D13" s="12" t="s">
        <v>164</v>
      </c>
    </row>
    <row r="14" spans="1:16" ht="25.5">
      <c r="A14" s="6">
        <v>2</v>
      </c>
      <c r="B14" s="6" t="s">
        <v>46</v>
      </c>
      <c r="C14" s="6" t="s">
        <v>42</v>
      </c>
      <c r="D14" s="6" t="s">
        <v>170</v>
      </c>
      <c r="E14" s="6" t="s">
        <v>47</v>
      </c>
      <c r="F14" s="8">
        <v>1</v>
      </c>
      <c r="G14" s="11"/>
      <c r="H14" s="10"/>
      <c r="O14">
        <f>rekapitulace!H8</f>
        <v>21</v>
      </c>
      <c r="P14">
        <f>O14/100*H14</f>
        <v>0</v>
      </c>
    </row>
    <row r="15" spans="1:16" ht="12.75">
      <c r="A15" s="6">
        <v>3</v>
      </c>
      <c r="B15" s="6" t="s">
        <v>48</v>
      </c>
      <c r="C15" s="6" t="s">
        <v>42</v>
      </c>
      <c r="D15" s="6" t="s">
        <v>49</v>
      </c>
      <c r="E15" s="6" t="s">
        <v>50</v>
      </c>
      <c r="F15" s="8">
        <v>1</v>
      </c>
      <c r="G15" s="11"/>
      <c r="H15" s="10"/>
      <c r="O15">
        <f>rekapitulace!H8</f>
        <v>21</v>
      </c>
      <c r="P15">
        <f>O15/100*H15</f>
        <v>0</v>
      </c>
    </row>
    <row r="16" spans="1:16" ht="12.75">
      <c r="A16" s="6">
        <v>4</v>
      </c>
      <c r="B16" s="6" t="s">
        <v>51</v>
      </c>
      <c r="C16" s="6" t="s">
        <v>42</v>
      </c>
      <c r="D16" s="6" t="s">
        <v>52</v>
      </c>
      <c r="E16" s="6" t="s">
        <v>47</v>
      </c>
      <c r="F16" s="8">
        <v>1</v>
      </c>
      <c r="G16" s="11"/>
      <c r="H16" s="10"/>
      <c r="O16">
        <f>rekapitulace!H8</f>
        <v>21</v>
      </c>
      <c r="P16">
        <f>O16/100*H16</f>
        <v>0</v>
      </c>
    </row>
    <row r="17" spans="1:16" ht="12.75">
      <c r="A17" s="6">
        <v>5</v>
      </c>
      <c r="B17" s="6" t="s">
        <v>53</v>
      </c>
      <c r="C17" s="6" t="s">
        <v>42</v>
      </c>
      <c r="D17" s="6" t="s">
        <v>54</v>
      </c>
      <c r="E17" s="6" t="s">
        <v>47</v>
      </c>
      <c r="F17" s="8">
        <v>1</v>
      </c>
      <c r="G17" s="11"/>
      <c r="H17" s="10"/>
      <c r="O17">
        <f>rekapitulace!H8</f>
        <v>21</v>
      </c>
      <c r="P17">
        <f>O17/100*H17</f>
        <v>0</v>
      </c>
    </row>
    <row r="18" spans="1:16" ht="12.75" customHeight="1">
      <c r="A18" s="21"/>
      <c r="B18" s="21"/>
      <c r="C18" s="21" t="s">
        <v>40</v>
      </c>
      <c r="D18" s="21" t="s">
        <v>39</v>
      </c>
      <c r="E18" s="21"/>
      <c r="F18" s="21"/>
      <c r="G18" s="21"/>
      <c r="H18" s="21"/>
      <c r="P18">
        <f>ROUND(SUM(P12:P17),2)</f>
        <v>0</v>
      </c>
    </row>
    <row r="20" spans="1:8" ht="12.75" customHeight="1">
      <c r="A20" s="19"/>
      <c r="B20" s="19"/>
      <c r="C20" s="19" t="s">
        <v>22</v>
      </c>
      <c r="D20" s="19" t="s">
        <v>55</v>
      </c>
      <c r="E20" s="19"/>
      <c r="F20" s="20"/>
      <c r="G20" s="19"/>
      <c r="H20" s="20"/>
    </row>
    <row r="21" spans="1:16" ht="38.25">
      <c r="A21" s="6">
        <v>6</v>
      </c>
      <c r="B21" s="6" t="s">
        <v>56</v>
      </c>
      <c r="C21" s="6" t="s">
        <v>42</v>
      </c>
      <c r="D21" s="6" t="s">
        <v>57</v>
      </c>
      <c r="E21" s="6" t="s">
        <v>58</v>
      </c>
      <c r="F21" s="8">
        <v>15</v>
      </c>
      <c r="G21" s="11"/>
      <c r="H21" s="10"/>
      <c r="O21">
        <f>rekapitulace!H8</f>
        <v>21</v>
      </c>
      <c r="P21">
        <f>O21/100*H21</f>
        <v>0</v>
      </c>
    </row>
    <row r="22" spans="1:16" ht="25.5">
      <c r="A22" s="6">
        <v>7</v>
      </c>
      <c r="B22" s="6" t="s">
        <v>59</v>
      </c>
      <c r="C22" s="6" t="s">
        <v>42</v>
      </c>
      <c r="D22" s="6" t="s">
        <v>60</v>
      </c>
      <c r="E22" s="6" t="s">
        <v>61</v>
      </c>
      <c r="F22" s="8">
        <v>32</v>
      </c>
      <c r="G22" s="11"/>
      <c r="H22" s="10"/>
      <c r="O22">
        <f>rekapitulace!H8</f>
        <v>21</v>
      </c>
      <c r="P22">
        <f>O22/100*H22</f>
        <v>0</v>
      </c>
    </row>
    <row r="23" spans="1:16" ht="12.75">
      <c r="A23" s="6">
        <v>8</v>
      </c>
      <c r="B23" s="6" t="s">
        <v>62</v>
      </c>
      <c r="C23" s="6" t="s">
        <v>42</v>
      </c>
      <c r="D23" s="6" t="s">
        <v>63</v>
      </c>
      <c r="E23" s="6" t="s">
        <v>58</v>
      </c>
      <c r="F23" s="8">
        <v>10</v>
      </c>
      <c r="G23" s="11"/>
      <c r="H23" s="10"/>
      <c r="O23">
        <f>rekapitulace!H8</f>
        <v>21</v>
      </c>
      <c r="P23">
        <f>O23/100*H23</f>
        <v>0</v>
      </c>
    </row>
    <row r="24" spans="1:16" ht="38.25">
      <c r="A24" s="6">
        <v>9</v>
      </c>
      <c r="B24" s="6" t="s">
        <v>64</v>
      </c>
      <c r="C24" s="6" t="s">
        <v>42</v>
      </c>
      <c r="D24" s="6" t="s">
        <v>140</v>
      </c>
      <c r="E24" s="6" t="s">
        <v>61</v>
      </c>
      <c r="F24" s="8">
        <v>15.75</v>
      </c>
      <c r="G24" s="11"/>
      <c r="H24" s="10"/>
      <c r="O24">
        <f>rekapitulace!H8</f>
        <v>21</v>
      </c>
      <c r="P24">
        <f>O24/100*H24</f>
        <v>0</v>
      </c>
    </row>
    <row r="25" spans="1:16" ht="12.75">
      <c r="A25" s="6">
        <v>10</v>
      </c>
      <c r="B25" s="6" t="s">
        <v>66</v>
      </c>
      <c r="C25" s="6" t="s">
        <v>42</v>
      </c>
      <c r="D25" s="6" t="s">
        <v>67</v>
      </c>
      <c r="E25" s="6" t="s">
        <v>68</v>
      </c>
      <c r="F25" s="8">
        <v>551.1</v>
      </c>
      <c r="G25" s="11"/>
      <c r="H25" s="10"/>
      <c r="O25">
        <f>rekapitulace!H8</f>
        <v>21</v>
      </c>
      <c r="P25">
        <f>O25/100*H25</f>
        <v>0</v>
      </c>
    </row>
    <row r="26" ht="25.5">
      <c r="D26" s="12" t="s">
        <v>165</v>
      </c>
    </row>
    <row r="27" spans="1:16" ht="25.5">
      <c r="A27" s="6">
        <v>11</v>
      </c>
      <c r="B27" s="6" t="s">
        <v>70</v>
      </c>
      <c r="C27" s="6" t="s">
        <v>42</v>
      </c>
      <c r="D27" s="6" t="s">
        <v>71</v>
      </c>
      <c r="E27" s="6" t="s">
        <v>58</v>
      </c>
      <c r="F27" s="8">
        <v>35</v>
      </c>
      <c r="G27" s="11"/>
      <c r="H27" s="10"/>
      <c r="O27">
        <f>rekapitulace!H8</f>
        <v>21</v>
      </c>
      <c r="P27">
        <f>O27/100*H27</f>
        <v>0</v>
      </c>
    </row>
    <row r="28" spans="1:16" ht="12.75" customHeight="1">
      <c r="A28" s="21"/>
      <c r="B28" s="21"/>
      <c r="C28" s="21" t="s">
        <v>22</v>
      </c>
      <c r="D28" s="21" t="s">
        <v>55</v>
      </c>
      <c r="E28" s="21"/>
      <c r="F28" s="21"/>
      <c r="G28" s="21"/>
      <c r="H28" s="21"/>
      <c r="P28">
        <f>ROUND(SUM(P21:P27),2)</f>
        <v>0</v>
      </c>
    </row>
    <row r="30" spans="1:8" ht="12.75" customHeight="1">
      <c r="A30" s="19"/>
      <c r="B30" s="19"/>
      <c r="C30" s="19" t="s">
        <v>32</v>
      </c>
      <c r="D30" s="19" t="s">
        <v>166</v>
      </c>
      <c r="E30" s="19"/>
      <c r="F30" s="20"/>
      <c r="G30" s="19"/>
      <c r="H30" s="20"/>
    </row>
    <row r="31" spans="1:16" ht="12.75">
      <c r="A31" s="6">
        <v>12</v>
      </c>
      <c r="B31" s="6" t="s">
        <v>167</v>
      </c>
      <c r="C31" s="6" t="s">
        <v>42</v>
      </c>
      <c r="D31" s="6" t="s">
        <v>168</v>
      </c>
      <c r="E31" s="6" t="s">
        <v>61</v>
      </c>
      <c r="F31" s="8">
        <v>1.9</v>
      </c>
      <c r="G31" s="11"/>
      <c r="H31" s="10"/>
      <c r="O31">
        <f>rekapitulace!H8</f>
        <v>21</v>
      </c>
      <c r="P31">
        <f>O31/100*H31</f>
        <v>0</v>
      </c>
    </row>
    <row r="32" spans="1:16" ht="12.75" customHeight="1">
      <c r="A32" s="21"/>
      <c r="B32" s="21"/>
      <c r="C32" s="21" t="s">
        <v>32</v>
      </c>
      <c r="D32" s="21" t="s">
        <v>166</v>
      </c>
      <c r="E32" s="21"/>
      <c r="F32" s="21"/>
      <c r="G32" s="21"/>
      <c r="H32" s="21"/>
      <c r="P32">
        <f>ROUND(SUM(P31:P31),2)</f>
        <v>0</v>
      </c>
    </row>
    <row r="34" spans="1:8" ht="12.75" customHeight="1">
      <c r="A34" s="19"/>
      <c r="B34" s="19"/>
      <c r="C34" s="19" t="s">
        <v>33</v>
      </c>
      <c r="D34" s="19" t="s">
        <v>142</v>
      </c>
      <c r="E34" s="19"/>
      <c r="F34" s="20"/>
      <c r="G34" s="19"/>
      <c r="H34" s="20"/>
    </row>
    <row r="35" spans="1:8" ht="12.75" customHeight="1">
      <c r="A35" s="6">
        <v>13</v>
      </c>
      <c r="B35" s="6" t="s">
        <v>143</v>
      </c>
      <c r="C35" s="6" t="s">
        <v>42</v>
      </c>
      <c r="D35" s="6" t="s">
        <v>144</v>
      </c>
      <c r="E35" s="6" t="s">
        <v>61</v>
      </c>
      <c r="F35" s="8">
        <v>1.07</v>
      </c>
      <c r="G35" s="11"/>
      <c r="H35" s="10"/>
    </row>
    <row r="36" spans="1:8" ht="12.75" customHeight="1">
      <c r="A36" s="6">
        <v>14</v>
      </c>
      <c r="B36" s="6" t="s">
        <v>178</v>
      </c>
      <c r="C36" s="6" t="s">
        <v>42</v>
      </c>
      <c r="D36" s="6" t="s">
        <v>172</v>
      </c>
      <c r="E36" s="6" t="s">
        <v>44</v>
      </c>
      <c r="F36" s="8">
        <v>0.192</v>
      </c>
      <c r="G36" s="11"/>
      <c r="H36" s="10"/>
    </row>
    <row r="37" spans="1:16" ht="12.75">
      <c r="A37" s="21"/>
      <c r="B37" s="21"/>
      <c r="C37" s="21" t="s">
        <v>33</v>
      </c>
      <c r="D37" s="21" t="s">
        <v>142</v>
      </c>
      <c r="E37" s="21"/>
      <c r="F37" s="21"/>
      <c r="G37" s="21"/>
      <c r="H37" s="21"/>
      <c r="O37">
        <f>rekapitulace!H8</f>
        <v>21</v>
      </c>
      <c r="P37">
        <f>O37/100*H37</f>
        <v>0</v>
      </c>
    </row>
    <row r="38" spans="1:9" ht="12.75">
      <c r="A38" s="6"/>
      <c r="B38" s="22"/>
      <c r="C38" s="22"/>
      <c r="D38" s="22"/>
      <c r="E38" s="22"/>
      <c r="F38" s="22"/>
      <c r="H38" s="22"/>
      <c r="I38" s="22"/>
    </row>
    <row r="39" spans="1:9" ht="12.75">
      <c r="A39" s="19"/>
      <c r="B39" s="19"/>
      <c r="C39" s="19" t="s">
        <v>35</v>
      </c>
      <c r="D39" s="19" t="s">
        <v>72</v>
      </c>
      <c r="E39" s="19"/>
      <c r="F39" s="20"/>
      <c r="H39" s="19"/>
      <c r="I39" s="20"/>
    </row>
    <row r="40" spans="1:9" ht="12.75">
      <c r="A40" s="6">
        <v>15</v>
      </c>
      <c r="B40" s="6" t="s">
        <v>174</v>
      </c>
      <c r="C40" s="6" t="s">
        <v>42</v>
      </c>
      <c r="D40" s="6" t="s">
        <v>175</v>
      </c>
      <c r="E40" s="6" t="s">
        <v>58</v>
      </c>
      <c r="F40" s="8">
        <v>7.12</v>
      </c>
      <c r="H40" s="11"/>
      <c r="I40" s="10"/>
    </row>
    <row r="41" spans="1:9" ht="12.75">
      <c r="A41" s="6">
        <v>16</v>
      </c>
      <c r="B41" s="6" t="s">
        <v>179</v>
      </c>
      <c r="C41" s="6" t="s">
        <v>42</v>
      </c>
      <c r="D41" s="6" t="s">
        <v>176</v>
      </c>
      <c r="E41" s="6" t="s">
        <v>58</v>
      </c>
      <c r="F41" s="8">
        <v>7.12</v>
      </c>
      <c r="H41" s="11"/>
      <c r="I41" s="10"/>
    </row>
    <row r="42" spans="1:9" ht="25.5">
      <c r="A42" s="6">
        <v>17</v>
      </c>
      <c r="B42" s="6" t="s">
        <v>73</v>
      </c>
      <c r="C42" s="6" t="s">
        <v>42</v>
      </c>
      <c r="D42" s="6" t="s">
        <v>74</v>
      </c>
      <c r="E42" s="6" t="s">
        <v>75</v>
      </c>
      <c r="F42" s="8">
        <v>17</v>
      </c>
      <c r="H42" s="11"/>
      <c r="I42" s="10"/>
    </row>
    <row r="43" spans="1:16" ht="12.75" customHeight="1">
      <c r="A43" s="21"/>
      <c r="B43" s="21"/>
      <c r="C43" s="21" t="s">
        <v>35</v>
      </c>
      <c r="D43" s="21" t="s">
        <v>72</v>
      </c>
      <c r="E43" s="21"/>
      <c r="F43" s="21"/>
      <c r="H43" s="21"/>
      <c r="I43" s="21"/>
      <c r="P43">
        <f>ROUND(SUM(P37:P37),2)</f>
        <v>0</v>
      </c>
    </row>
    <row r="44" ht="12.75" customHeight="1">
      <c r="C44" s="16"/>
    </row>
    <row r="45" spans="1:9" ht="12.75" customHeight="1">
      <c r="A45" s="19"/>
      <c r="B45" s="19"/>
      <c r="C45" s="19" t="s">
        <v>36</v>
      </c>
      <c r="D45" s="19" t="s">
        <v>76</v>
      </c>
      <c r="E45" s="19"/>
      <c r="F45" s="20"/>
      <c r="H45" s="19"/>
      <c r="I45" s="20"/>
    </row>
    <row r="46" spans="1:16" ht="25.5">
      <c r="A46" s="6">
        <v>18</v>
      </c>
      <c r="B46" s="6" t="s">
        <v>77</v>
      </c>
      <c r="C46" s="6" t="s">
        <v>42</v>
      </c>
      <c r="D46" s="6" t="s">
        <v>78</v>
      </c>
      <c r="E46" s="6" t="s">
        <v>58</v>
      </c>
      <c r="F46" s="8">
        <v>195.1</v>
      </c>
      <c r="H46" s="11"/>
      <c r="I46" s="10"/>
      <c r="O46">
        <f>rekapitulace!H8</f>
        <v>21</v>
      </c>
      <c r="P46">
        <f>O46/100*I46</f>
        <v>0</v>
      </c>
    </row>
    <row r="47" spans="1:16" ht="25.5">
      <c r="A47" s="6">
        <v>19</v>
      </c>
      <c r="B47" s="6" t="s">
        <v>83</v>
      </c>
      <c r="C47" s="6" t="s">
        <v>42</v>
      </c>
      <c r="D47" s="6" t="s">
        <v>84</v>
      </c>
      <c r="E47" s="6" t="s">
        <v>58</v>
      </c>
      <c r="F47" s="8">
        <v>20.12</v>
      </c>
      <c r="H47" s="11"/>
      <c r="I47" s="10"/>
      <c r="O47">
        <f>rekapitulace!H8</f>
        <v>21</v>
      </c>
      <c r="P47">
        <f>O47/100*I47</f>
        <v>0</v>
      </c>
    </row>
    <row r="48" spans="1:16" ht="12.75">
      <c r="A48" s="6">
        <v>20</v>
      </c>
      <c r="B48" s="6" t="s">
        <v>85</v>
      </c>
      <c r="C48" s="6" t="s">
        <v>42</v>
      </c>
      <c r="D48" s="6" t="s">
        <v>86</v>
      </c>
      <c r="E48" s="6" t="s">
        <v>58</v>
      </c>
      <c r="F48" s="8">
        <v>4.2</v>
      </c>
      <c r="H48" s="11"/>
      <c r="I48" s="10"/>
      <c r="O48">
        <f>rekapitulace!H8</f>
        <v>21</v>
      </c>
      <c r="P48">
        <f>O48/100*I48</f>
        <v>0</v>
      </c>
    </row>
    <row r="49" spans="1:16" ht="25.5">
      <c r="A49" s="6">
        <v>21</v>
      </c>
      <c r="B49" s="6" t="s">
        <v>87</v>
      </c>
      <c r="C49" s="6" t="s">
        <v>42</v>
      </c>
      <c r="D49" s="6" t="s">
        <v>88</v>
      </c>
      <c r="E49" s="6" t="s">
        <v>58</v>
      </c>
      <c r="F49" s="8">
        <v>195.1</v>
      </c>
      <c r="H49" s="11"/>
      <c r="I49" s="10"/>
      <c r="O49">
        <f>rekapitulace!H8</f>
        <v>21</v>
      </c>
      <c r="P49">
        <f>O49/100*I49</f>
        <v>0</v>
      </c>
    </row>
    <row r="50" spans="1:16" ht="25.5">
      <c r="A50" s="6">
        <v>22</v>
      </c>
      <c r="B50" s="6" t="s">
        <v>89</v>
      </c>
      <c r="C50" s="6" t="s">
        <v>42</v>
      </c>
      <c r="D50" s="6" t="s">
        <v>90</v>
      </c>
      <c r="E50" s="6" t="s">
        <v>58</v>
      </c>
      <c r="F50" s="8">
        <v>195.1</v>
      </c>
      <c r="H50" s="11"/>
      <c r="I50" s="10"/>
      <c r="O50">
        <f>rekapitulace!H8</f>
        <v>21</v>
      </c>
      <c r="P50">
        <f>O50/100*I50</f>
        <v>0</v>
      </c>
    </row>
    <row r="51" spans="1:16" ht="12.75" customHeight="1">
      <c r="A51" s="21"/>
      <c r="B51" s="21"/>
      <c r="C51" s="21" t="s">
        <v>36</v>
      </c>
      <c r="D51" s="21" t="s">
        <v>76</v>
      </c>
      <c r="E51" s="21"/>
      <c r="F51" s="21"/>
      <c r="H51" s="21"/>
      <c r="I51" s="21"/>
      <c r="P51">
        <f>ROUND(SUM(P46:P50),2)</f>
        <v>0</v>
      </c>
    </row>
    <row r="53" spans="1:9" ht="12.75" customHeight="1">
      <c r="A53" s="19"/>
      <c r="B53" s="19"/>
      <c r="C53" s="19" t="s">
        <v>37</v>
      </c>
      <c r="D53" s="19" t="s">
        <v>91</v>
      </c>
      <c r="E53" s="19"/>
      <c r="F53" s="20"/>
      <c r="H53" s="19"/>
      <c r="I53" s="20"/>
    </row>
    <row r="54" spans="1:16" ht="25.5">
      <c r="A54" s="6">
        <v>23</v>
      </c>
      <c r="B54" s="6" t="s">
        <v>92</v>
      </c>
      <c r="C54" s="6" t="s">
        <v>42</v>
      </c>
      <c r="D54" s="6" t="s">
        <v>93</v>
      </c>
      <c r="E54" s="6" t="s">
        <v>58</v>
      </c>
      <c r="F54" s="8">
        <v>8.91</v>
      </c>
      <c r="H54" s="11"/>
      <c r="I54" s="10"/>
      <c r="O54">
        <f>rekapitulace!H8</f>
        <v>21</v>
      </c>
      <c r="P54">
        <f>O54/100*I54</f>
        <v>0</v>
      </c>
    </row>
    <row r="55" spans="1:16" ht="38.25">
      <c r="A55" s="6">
        <v>24</v>
      </c>
      <c r="B55" s="6" t="s">
        <v>94</v>
      </c>
      <c r="C55" s="6" t="s">
        <v>42</v>
      </c>
      <c r="D55" s="6" t="s">
        <v>95</v>
      </c>
      <c r="E55" s="6" t="s">
        <v>58</v>
      </c>
      <c r="F55" s="8">
        <v>6.3</v>
      </c>
      <c r="H55" s="11"/>
      <c r="I55" s="10"/>
      <c r="O55">
        <f>rekapitulace!H8</f>
        <v>21</v>
      </c>
      <c r="P55">
        <f>O55/100*I55</f>
        <v>0</v>
      </c>
    </row>
    <row r="56" spans="1:16" ht="12.75">
      <c r="A56" s="6">
        <v>25</v>
      </c>
      <c r="B56" s="6" t="s">
        <v>96</v>
      </c>
      <c r="C56" s="6" t="s">
        <v>42</v>
      </c>
      <c r="D56" s="6" t="s">
        <v>97</v>
      </c>
      <c r="E56" s="6" t="s">
        <v>58</v>
      </c>
      <c r="F56" s="8">
        <v>190</v>
      </c>
      <c r="H56" s="11"/>
      <c r="I56" s="10"/>
      <c r="O56">
        <f>rekapitulace!H8</f>
        <v>21</v>
      </c>
      <c r="P56">
        <f>O56/100*I56</f>
        <v>0</v>
      </c>
    </row>
    <row r="57" spans="1:16" ht="12.75">
      <c r="A57" s="6">
        <v>26</v>
      </c>
      <c r="B57" s="6" t="s">
        <v>131</v>
      </c>
      <c r="C57" s="6" t="s">
        <v>42</v>
      </c>
      <c r="D57" s="6" t="s">
        <v>132</v>
      </c>
      <c r="E57" s="6" t="s">
        <v>58</v>
      </c>
      <c r="F57" s="8">
        <v>5.1</v>
      </c>
      <c r="H57" s="11"/>
      <c r="I57" s="10"/>
      <c r="O57">
        <f>rekapitulace!H8</f>
        <v>21</v>
      </c>
      <c r="P57">
        <f>O57/100*I57</f>
        <v>0</v>
      </c>
    </row>
    <row r="58" spans="1:16" ht="12.75" customHeight="1">
      <c r="A58" s="21"/>
      <c r="B58" s="21"/>
      <c r="C58" s="21" t="s">
        <v>37</v>
      </c>
      <c r="D58" s="21" t="s">
        <v>91</v>
      </c>
      <c r="E58" s="21"/>
      <c r="F58" s="21"/>
      <c r="H58" s="21"/>
      <c r="I58" s="21"/>
      <c r="P58">
        <f>ROUND(SUM(P54:P57),2)</f>
        <v>0</v>
      </c>
    </row>
    <row r="60" spans="1:9" ht="12.75" customHeight="1">
      <c r="A60" s="19"/>
      <c r="B60" s="19"/>
      <c r="C60" s="19" t="s">
        <v>99</v>
      </c>
      <c r="D60" s="19" t="s">
        <v>98</v>
      </c>
      <c r="E60" s="19"/>
      <c r="F60" s="20"/>
      <c r="H60" s="19"/>
      <c r="I60" s="20"/>
    </row>
    <row r="61" spans="1:16" ht="12.75">
      <c r="A61" s="6">
        <v>27</v>
      </c>
      <c r="B61" s="6" t="s">
        <v>145</v>
      </c>
      <c r="C61" s="6" t="s">
        <v>42</v>
      </c>
      <c r="D61" s="6" t="s">
        <v>146</v>
      </c>
      <c r="E61" s="6" t="s">
        <v>75</v>
      </c>
      <c r="F61" s="8">
        <v>8.9</v>
      </c>
      <c r="H61" s="11"/>
      <c r="I61" s="10"/>
      <c r="O61">
        <f>rekapitulace!H8</f>
        <v>21</v>
      </c>
      <c r="P61">
        <f>O61/100*I61</f>
        <v>0</v>
      </c>
    </row>
    <row r="62" spans="1:16" ht="12.75">
      <c r="A62" s="6">
        <v>28</v>
      </c>
      <c r="B62" s="6" t="s">
        <v>100</v>
      </c>
      <c r="C62" s="6" t="s">
        <v>42</v>
      </c>
      <c r="D62" s="6" t="s">
        <v>101</v>
      </c>
      <c r="E62" s="6" t="s">
        <v>75</v>
      </c>
      <c r="F62" s="8">
        <v>8.9</v>
      </c>
      <c r="H62" s="11"/>
      <c r="I62" s="10"/>
      <c r="O62">
        <f>rekapitulace!H8</f>
        <v>21</v>
      </c>
      <c r="P62">
        <f>O62/100*I62</f>
        <v>0</v>
      </c>
    </row>
    <row r="63" spans="1:16" ht="12.75">
      <c r="A63" s="6">
        <v>29</v>
      </c>
      <c r="B63" s="6" t="s">
        <v>147</v>
      </c>
      <c r="C63" s="6" t="s">
        <v>42</v>
      </c>
      <c r="D63" s="6" t="s">
        <v>148</v>
      </c>
      <c r="E63" s="6" t="s">
        <v>75</v>
      </c>
      <c r="F63" s="8">
        <v>8.9</v>
      </c>
      <c r="H63" s="11"/>
      <c r="I63" s="10"/>
      <c r="O63">
        <f>rekapitulace!H8</f>
        <v>21</v>
      </c>
      <c r="P63">
        <f>O63/100*I63</f>
        <v>0</v>
      </c>
    </row>
    <row r="64" spans="1:16" ht="12.75">
      <c r="A64" s="6">
        <v>30</v>
      </c>
      <c r="B64" s="6" t="s">
        <v>102</v>
      </c>
      <c r="C64" s="6" t="s">
        <v>42</v>
      </c>
      <c r="D64" s="6" t="s">
        <v>103</v>
      </c>
      <c r="E64" s="6" t="s">
        <v>50</v>
      </c>
      <c r="F64" s="8">
        <v>2</v>
      </c>
      <c r="H64" s="11"/>
      <c r="I64" s="10"/>
      <c r="O64">
        <f>rekapitulace!H8</f>
        <v>21</v>
      </c>
      <c r="P64">
        <f>O64/100*I64</f>
        <v>0</v>
      </c>
    </row>
    <row r="65" spans="1:16" ht="12.75">
      <c r="A65" s="6">
        <v>31</v>
      </c>
      <c r="B65" s="6" t="s">
        <v>106</v>
      </c>
      <c r="C65" s="6" t="s">
        <v>42</v>
      </c>
      <c r="D65" s="6" t="s">
        <v>107</v>
      </c>
      <c r="E65" s="6" t="s">
        <v>75</v>
      </c>
      <c r="F65" s="8">
        <v>17</v>
      </c>
      <c r="H65" s="11"/>
      <c r="I65" s="10"/>
      <c r="O65">
        <f>rekapitulace!H8</f>
        <v>21</v>
      </c>
      <c r="P65">
        <f>O65/100*I65</f>
        <v>0</v>
      </c>
    </row>
    <row r="66" spans="1:9" ht="12.75">
      <c r="A66" s="6">
        <v>32</v>
      </c>
      <c r="B66" s="6" t="s">
        <v>108</v>
      </c>
      <c r="C66" s="6" t="s">
        <v>42</v>
      </c>
      <c r="D66" s="6" t="s">
        <v>109</v>
      </c>
      <c r="E66" s="6" t="s">
        <v>58</v>
      </c>
      <c r="F66" s="8">
        <v>195.1</v>
      </c>
      <c r="H66" s="11"/>
      <c r="I66" s="10"/>
    </row>
    <row r="67" spans="1:16" ht="12.75">
      <c r="A67" s="6">
        <v>33</v>
      </c>
      <c r="B67" s="6" t="s">
        <v>173</v>
      </c>
      <c r="C67" s="6" t="s">
        <v>42</v>
      </c>
      <c r="D67" s="6" t="s">
        <v>177</v>
      </c>
      <c r="E67" s="6" t="s">
        <v>61</v>
      </c>
      <c r="F67" s="8">
        <v>0.356</v>
      </c>
      <c r="G67" s="11"/>
      <c r="H67" s="10"/>
      <c r="O67">
        <f>rekapitulace!H8</f>
        <v>21</v>
      </c>
      <c r="P67">
        <f>O67/100*H67</f>
        <v>0</v>
      </c>
    </row>
    <row r="68" spans="1:16" ht="12.75" customHeight="1">
      <c r="A68" s="21"/>
      <c r="B68" s="21"/>
      <c r="C68" s="21" t="s">
        <v>99</v>
      </c>
      <c r="D68" s="21" t="s">
        <v>98</v>
      </c>
      <c r="E68" s="21"/>
      <c r="F68" s="21"/>
      <c r="G68" s="21"/>
      <c r="H68" s="21"/>
      <c r="P68">
        <f>ROUND(SUM(P61:P67),2)</f>
        <v>0</v>
      </c>
    </row>
    <row r="70" spans="1:16" ht="12.75" customHeight="1">
      <c r="A70" s="21"/>
      <c r="B70" s="21"/>
      <c r="C70" s="21"/>
      <c r="D70" s="21" t="s">
        <v>110</v>
      </c>
      <c r="E70" s="21"/>
      <c r="F70" s="21"/>
      <c r="G70" s="21"/>
      <c r="H70" s="21"/>
      <c r="P70">
        <f>+P18+P28+P32+P43+P51+P58+P68</f>
        <v>0</v>
      </c>
    </row>
    <row r="72" spans="1:8" ht="12.75" customHeight="1">
      <c r="A72" s="7" t="s">
        <v>111</v>
      </c>
      <c r="B72" s="7"/>
      <c r="C72" s="7"/>
      <c r="D72" s="7"/>
      <c r="E72" s="7"/>
      <c r="F72" s="7"/>
      <c r="G72" s="7"/>
      <c r="H72" s="7"/>
    </row>
    <row r="73" spans="1:8" ht="12.75" customHeight="1">
      <c r="A73" s="7"/>
      <c r="B73" s="7"/>
      <c r="C73" s="7"/>
      <c r="D73" s="7" t="s">
        <v>112</v>
      </c>
      <c r="E73" s="7"/>
      <c r="F73" s="7"/>
      <c r="G73" s="7"/>
      <c r="H73" s="7"/>
    </row>
    <row r="74" spans="1:16" ht="12.75" customHeight="1">
      <c r="A74" s="13"/>
      <c r="B74" s="13"/>
      <c r="C74" s="13"/>
      <c r="D74" s="13" t="s">
        <v>113</v>
      </c>
      <c r="E74" s="13"/>
      <c r="F74" s="13"/>
      <c r="G74" s="13"/>
      <c r="H74" s="13">
        <v>0</v>
      </c>
      <c r="P74">
        <v>0</v>
      </c>
    </row>
    <row r="75" spans="1:8" ht="12.75" customHeight="1">
      <c r="A75" s="13"/>
      <c r="B75" s="13"/>
      <c r="C75" s="13"/>
      <c r="D75" s="13" t="s">
        <v>114</v>
      </c>
      <c r="E75" s="13"/>
      <c r="F75" s="13"/>
      <c r="G75" s="13"/>
      <c r="H75" s="13"/>
    </row>
    <row r="76" spans="1:16" ht="12.75" customHeight="1">
      <c r="A76" s="13"/>
      <c r="B76" s="13"/>
      <c r="C76" s="13"/>
      <c r="D76" s="13" t="s">
        <v>115</v>
      </c>
      <c r="E76" s="13"/>
      <c r="F76" s="13"/>
      <c r="G76" s="13"/>
      <c r="H76" s="13">
        <v>0</v>
      </c>
      <c r="P76">
        <v>0</v>
      </c>
    </row>
    <row r="77" spans="1:16" ht="12.75" customHeight="1">
      <c r="A77" s="13"/>
      <c r="B77" s="13"/>
      <c r="C77" s="13"/>
      <c r="D77" s="13" t="s">
        <v>116</v>
      </c>
      <c r="E77" s="13"/>
      <c r="F77" s="13"/>
      <c r="G77" s="13"/>
      <c r="H77" s="13">
        <f>H74+H76</f>
        <v>0</v>
      </c>
      <c r="P77">
        <f>P74+P76</f>
        <v>0</v>
      </c>
    </row>
    <row r="79" spans="1:16" ht="12.75" customHeight="1">
      <c r="A79" s="13"/>
      <c r="B79" s="13"/>
      <c r="C79" s="13"/>
      <c r="D79" s="13" t="s">
        <v>116</v>
      </c>
      <c r="E79" s="13"/>
      <c r="F79" s="13"/>
      <c r="G79" s="13"/>
      <c r="H79" s="13">
        <f>H70+H77</f>
        <v>0</v>
      </c>
      <c r="P79">
        <f>P70+P77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 scale="52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linda.zamazalova</cp:lastModifiedBy>
  <cp:lastPrinted>2019-05-06T07:13:07Z</cp:lastPrinted>
  <dcterms:created xsi:type="dcterms:W3CDTF">2019-05-06T07:22:17Z</dcterms:created>
  <dcterms:modified xsi:type="dcterms:W3CDTF">2019-06-24T08:22:57Z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