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2"/>
  </bookViews>
  <sheets>
    <sheet name="Krycí list rozpočtu" sheetId="1" r:id="rId1"/>
    <sheet name="Rekapitulace rozpočtu(1)" sheetId="2" r:id="rId2"/>
    <sheet name="Rozpočet" sheetId="3" r:id="rId3"/>
  </sheets>
  <definedNames>
    <definedName name="_xlnm.Print_Titles" localSheetId="0">'Krycí list rozpočtu'!$1:$3</definedName>
    <definedName name="_xlnm.Print_Titles" localSheetId="1">'Rekapitulace rozpočtu(1)'!$10:$12</definedName>
    <definedName name="_xlnm.Print_Titles" localSheetId="2">'Rozpočet'!$1:$12</definedName>
  </definedNames>
  <calcPr fullCalcOnLoad="1"/>
</workbook>
</file>

<file path=xl/sharedStrings.xml><?xml version="1.0" encoding="utf-8"?>
<sst xmlns="http://schemas.openxmlformats.org/spreadsheetml/2006/main" count="251" uniqueCount="179">
  <si>
    <t>KRYCÍ LIST ROZPOČTU</t>
  </si>
  <si>
    <t>Název stavby</t>
  </si>
  <si>
    <t>Střecha haly areálu v Sadské</t>
  </si>
  <si>
    <t>JKSO</t>
  </si>
  <si>
    <t>Název objektu</t>
  </si>
  <si>
    <t>EČO</t>
  </si>
  <si>
    <t xml:space="preserve">   </t>
  </si>
  <si>
    <t>Místo</t>
  </si>
  <si>
    <t>Sadská</t>
  </si>
  <si>
    <t>IČ</t>
  </si>
  <si>
    <t>DIČ</t>
  </si>
  <si>
    <t>Objednatel</t>
  </si>
  <si>
    <t xml:space="preserve">Středočeský kraj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</si>
  <si>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</si>
  <si>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</si>
  <si>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</si>
  <si>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</si>
  <si>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</si>
  <si>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</si>
  <si>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</si>
  <si>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</si>
  <si>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</si>
  <si>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</si>
  <si>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</si>
  <si>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</si>
  <si>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</si>
  <si>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</si>
  <si>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</si>
  <si>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</si>
  <si>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</si>
  <si>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</si>
  <si>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</si>
  <si>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</si>
  <si>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</si>
  <si>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</si>
  <si>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</si>
  <si>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</si>
  <si>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</si>
  <si>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</si>
  <si>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</si>
  <si>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</si>
  <si>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</si>
  <si>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</si>
  <si>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</si>
  <si>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</si>
  <si>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</si>
  <si>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</si>
  <si>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</si>
  <si>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</si>
  <si>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</si>
  <si>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</si>
  <si>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</si>
  <si>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</si>
  <si>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</si>
  <si>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</si>
  <si>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</si>
  <si>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</si>
  <si>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</si>
  <si>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</si>
  <si>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</si>
  <si>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</si>
  <si>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</si>
  <si>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</si>
  <si>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</si>
  <si>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</si>
  <si>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</si>
  <si>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</si>
  <si>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</si>
  <si>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</si>
  <si>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</si>
  <si>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</si>
  <si>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</si>
  <si>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</si>
  <si>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</si>
  <si>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</si>
  <si>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</si>
  <si>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</si>
  <si>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</si>
  <si>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</si>
  <si>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</si>
  <si>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</si>
  <si>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</si>
  <si>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</si>
  <si>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</si>
  <si>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</si>
  <si>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</si>
  <si>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</si>
  <si>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</si>
  <si>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</si>
  <si>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</si>
  <si>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</si>
  <si>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</si>
  <si>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</si>
  <si>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Stavba:   Střecha haly areálu v Sadské</t>
  </si>
  <si>
    <t xml:space="preserve">Objekt:   </t>
  </si>
  <si>
    <t>Objednatel:   Středočeský kraj</t>
  </si>
  <si>
    <t xml:space="preserve">Zhotovitel:   </t>
  </si>
  <si>
    <t xml:space="preserve">Zpracoval:   </t>
  </si>
  <si>
    <t>Místo:   Sadská</t>
  </si>
  <si>
    <t>Kód</t>
  </si>
  <si>
    <t>Popis</t>
  </si>
  <si>
    <t>Cena celkem</t>
  </si>
  <si>
    <t>Hmotnost celkem</t>
  </si>
  <si>
    <t>Suť celkem</t>
  </si>
  <si>
    <t xml:space="preserve">Práce a dodávky PSV   </t>
  </si>
  <si>
    <t>712</t>
  </si>
  <si>
    <t xml:space="preserve">Povlakové krytiny   </t>
  </si>
  <si>
    <t>764</t>
  </si>
  <si>
    <t xml:space="preserve">Konstrukce klempířské   </t>
  </si>
  <si>
    <t>997</t>
  </si>
  <si>
    <t xml:space="preserve">Přesun sutě   </t>
  </si>
  <si>
    <t>VRN9</t>
  </si>
  <si>
    <t xml:space="preserve">Ostatní náklady   </t>
  </si>
  <si>
    <t xml:space="preserve">Celkem   </t>
  </si>
  <si>
    <t>Celková cena s DPH</t>
  </si>
  <si>
    <t>ROZPOČET S VÝKAZEM VÝMĚR</t>
  </si>
  <si>
    <t>Č.</t>
  </si>
  <si>
    <t>KCN</t>
  </si>
  <si>
    <t>Kód položky</t>
  </si>
  <si>
    <t>MJ</t>
  </si>
  <si>
    <t>Množství celkem</t>
  </si>
  <si>
    <t>Cena jednotková</t>
  </si>
  <si>
    <t>014</t>
  </si>
  <si>
    <t>952902501</t>
  </si>
  <si>
    <t xml:space="preserve">Čištění střešních nebo nadstřešních konstrukcí plochých střech budov   </t>
  </si>
  <si>
    <t>m2</t>
  </si>
  <si>
    <t xml:space="preserve">13,2*49,8   </t>
  </si>
  <si>
    <t>629995101</t>
  </si>
  <si>
    <t xml:space="preserve">Očištění vnějších ploch tlakovou vodou   </t>
  </si>
  <si>
    <t>712341559</t>
  </si>
  <si>
    <t xml:space="preserve">Provedení povlakové krytiny střech do 10° pásy NAIP přitavením v plné ploše   </t>
  </si>
  <si>
    <t>628</t>
  </si>
  <si>
    <t>628331590</t>
  </si>
  <si>
    <t xml:space="preserve">pás těžký asfaltovaný SKLOBIT 40 MINERAL G 200 S40   </t>
  </si>
  <si>
    <t xml:space="preserve">657,36 * 1,15   </t>
  </si>
  <si>
    <t>998712102</t>
  </si>
  <si>
    <t xml:space="preserve">Přesun hmot tonážní tonážní pro krytiny povlakové v objektech v do 12 m   </t>
  </si>
  <si>
    <t>t</t>
  </si>
  <si>
    <t>764004801</t>
  </si>
  <si>
    <t xml:space="preserve">Demontáž podokapního žlabu do suti   </t>
  </si>
  <si>
    <t>m</t>
  </si>
  <si>
    <t xml:space="preserve">50,4*2   </t>
  </si>
  <si>
    <t>764212403</t>
  </si>
  <si>
    <t xml:space="preserve">Oprava oplechování štítu závětrnou lištou z Pz plechu rš 250 mm   </t>
  </si>
  <si>
    <t xml:space="preserve">6,6*4   </t>
  </si>
  <si>
    <t>764501103</t>
  </si>
  <si>
    <t xml:space="preserve">Montáž žlabu podokapního půlkulatého   </t>
  </si>
  <si>
    <t>553</t>
  </si>
  <si>
    <t>553441880</t>
  </si>
  <si>
    <t xml:space="preserve">žlab půlkruhový podokapní 333 pozink   </t>
  </si>
  <si>
    <t>553445520</t>
  </si>
  <si>
    <t xml:space="preserve">čelo  půlkulatého žlabu 333 mm pozink   </t>
  </si>
  <si>
    <t>kus</t>
  </si>
  <si>
    <t xml:space="preserve">4   </t>
  </si>
  <si>
    <t>764501108</t>
  </si>
  <si>
    <t xml:space="preserve">Montáž kotlíku oválného (trychtýřového) pro podokapní žlab včetně montáže na stávající svod   </t>
  </si>
  <si>
    <t>553442640</t>
  </si>
  <si>
    <t xml:space="preserve">kotlík závěsný půlkulatý 330/120 pozink   </t>
  </si>
  <si>
    <t>998764102</t>
  </si>
  <si>
    <t xml:space="preserve">Přesun hmot tonážní pro konstrukce klempířské v objektech v do 12 m   </t>
  </si>
  <si>
    <t>013</t>
  </si>
  <si>
    <t>997013113</t>
  </si>
  <si>
    <t xml:space="preserve">Vnitrostaveništní doprava suti a vybouraných hmot pro budovy v do 12 m s použitím mechanizace   </t>
  </si>
  <si>
    <t>997013509</t>
  </si>
  <si>
    <t xml:space="preserve">Příplatek k odvozu suti a vybouraných hmot na skládku ZKD 1 km přes 1 km   </t>
  </si>
  <si>
    <t>997013501</t>
  </si>
  <si>
    <t xml:space="preserve">Odvoz suti a vybouraných hmot na skládku nebo meziskládku do 1 km se složením   </t>
  </si>
  <si>
    <t>997013801</t>
  </si>
  <si>
    <t xml:space="preserve">Poplatek za uložení kovového odpadu na skládce (skládkovné)   </t>
  </si>
  <si>
    <t>000</t>
  </si>
  <si>
    <t>022002000</t>
  </si>
  <si>
    <t xml:space="preserve">Přeložení stávajícího vedení hromosvodu. Vyzvednutí stávajících vodorovných kotev a opětovné vrácení, popřípadě rozpojení hromosvodné soustavy a opětovné spojení.   </t>
  </si>
  <si>
    <t>kpl</t>
  </si>
  <si>
    <t>031002000</t>
  </si>
  <si>
    <t xml:space="preserve">Související práce pro zařízení staveniště - odstranění křovin ze svodů střešních žlabů a hromosvodů   </t>
  </si>
  <si>
    <t>034002000</t>
  </si>
  <si>
    <t xml:space="preserve">Zabezpečení staveniště   </t>
  </si>
  <si>
    <t xml:space="preserve">Datum:   </t>
  </si>
  <si>
    <t>Datum: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</si>
</sst>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</numFmts>
  <fonts count="5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9"/>
      <name val="MS Sans Serif"/>
      <family val="0"/>
    </font>
    <font>
      <sz val="8"/>
      <color indexed="63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14" fillId="0" borderId="0" xfId="47" applyFont="1" applyAlignment="1" applyProtection="1">
      <alignment horizontal="left"/>
      <protection/>
    </xf>
    <xf numFmtId="0" fontId="14" fillId="0" borderId="0" xfId="47" applyFont="1" applyAlignment="1" applyProtection="1">
      <alignment horizontal="left" vertical="center"/>
      <protection/>
    </xf>
    <xf numFmtId="0" fontId="5" fillId="0" borderId="0" xfId="47" applyFont="1" applyAlignment="1" applyProtection="1">
      <alignment horizontal="left"/>
      <protection/>
    </xf>
    <xf numFmtId="0" fontId="7" fillId="0" borderId="0" xfId="47" applyFont="1" applyAlignment="1" applyProtection="1">
      <alignment horizontal="left"/>
      <protection/>
    </xf>
    <xf numFmtId="0" fontId="15" fillId="0" borderId="0" xfId="47" applyFont="1" applyAlignment="1" applyProtection="1">
      <alignment horizontal="left"/>
      <protection/>
    </xf>
    <xf numFmtId="0" fontId="15" fillId="0" borderId="0" xfId="47" applyFont="1" applyAlignment="1" applyProtection="1">
      <alignment horizontal="left" vertical="top"/>
      <protection/>
    </xf>
    <xf numFmtId="0" fontId="5" fillId="33" borderId="59" xfId="47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166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166" fontId="16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6" fontId="5" fillId="0" borderId="59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right"/>
    </xf>
    <xf numFmtId="166" fontId="21" fillId="0" borderId="59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69" fontId="5" fillId="0" borderId="0" xfId="0" applyNumberFormat="1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169" fontId="15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5" fillId="0" borderId="45" xfId="0" applyFont="1" applyBorder="1" applyAlignment="1" applyProtection="1">
      <alignment horizontal="left" vertical="center"/>
      <protection/>
    </xf>
    <xf numFmtId="2" fontId="5" fillId="0" borderId="60" xfId="0" applyNumberFormat="1" applyFont="1" applyBorder="1" applyAlignment="1" applyProtection="1">
      <alignment horizontal="center" vertical="center"/>
      <protection/>
    </xf>
    <xf numFmtId="168" fontId="5" fillId="0" borderId="60" xfId="0" applyNumberFormat="1" applyFont="1" applyBorder="1" applyAlignment="1" applyProtection="1">
      <alignment horizontal="right" vertical="center"/>
      <protection/>
    </xf>
    <xf numFmtId="166" fontId="5" fillId="0" borderId="60" xfId="0" applyNumberFormat="1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horizontal="left" vertical="top"/>
      <protection/>
    </xf>
    <xf numFmtId="0" fontId="5" fillId="0" borderId="52" xfId="0" applyFont="1" applyBorder="1" applyAlignment="1" applyProtection="1">
      <alignment horizontal="left" vertical="center"/>
      <protection/>
    </xf>
    <xf numFmtId="2" fontId="5" fillId="0" borderId="58" xfId="0" applyNumberFormat="1" applyFont="1" applyBorder="1" applyAlignment="1" applyProtection="1">
      <alignment horizontal="center" vertical="center"/>
      <protection/>
    </xf>
    <xf numFmtId="168" fontId="5" fillId="0" borderId="58" xfId="0" applyNumberFormat="1" applyFont="1" applyBorder="1" applyAlignment="1" applyProtection="1">
      <alignment horizontal="right" vertical="center"/>
      <protection/>
    </xf>
    <xf numFmtId="166" fontId="5" fillId="0" borderId="58" xfId="0" applyNumberFormat="1" applyFont="1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12" fillId="0" borderId="40" xfId="0" applyFont="1" applyBorder="1" applyAlignment="1" applyProtection="1">
      <alignment horizontal="lef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168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166" fontId="12" fillId="0" borderId="40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 applyProtection="1">
      <alignment horizontal="left" vertical="top"/>
      <protection/>
    </xf>
    <xf numFmtId="0" fontId="3" fillId="0" borderId="35" xfId="0" applyFont="1" applyBorder="1" applyAlignment="1" applyProtection="1">
      <alignment horizontal="left" vertical="top"/>
      <protection/>
    </xf>
    <xf numFmtId="168" fontId="3" fillId="0" borderId="35" xfId="0" applyNumberFormat="1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left" vertical="top"/>
      <protection/>
    </xf>
    <xf numFmtId="0" fontId="3" fillId="0" borderId="52" xfId="0" applyFont="1" applyBorder="1" applyAlignment="1" applyProtection="1">
      <alignment horizontal="left"/>
      <protection/>
    </xf>
    <xf numFmtId="166" fontId="1" fillId="0" borderId="52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63" xfId="0" applyFont="1" applyBorder="1" applyAlignment="1" applyProtection="1">
      <alignment horizontal="left" vertical="top"/>
      <protection/>
    </xf>
    <xf numFmtId="0" fontId="3" fillId="0" borderId="64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 vertical="top"/>
      <protection/>
    </xf>
    <xf numFmtId="166" fontId="1" fillId="0" borderId="56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 horizontal="left" wrapText="1"/>
      <protection/>
    </xf>
    <xf numFmtId="169" fontId="16" fillId="0" borderId="0" xfId="0" applyNumberFormat="1" applyFont="1" applyAlignment="1" applyProtection="1">
      <alignment horizontal="right"/>
      <protection/>
    </xf>
    <xf numFmtId="165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Alignment="1" applyProtection="1">
      <alignment horizontal="right"/>
      <protection/>
    </xf>
    <xf numFmtId="165" fontId="5" fillId="0" borderId="59" xfId="0" applyNumberFormat="1" applyFont="1" applyBorder="1" applyAlignment="1" applyProtection="1">
      <alignment horizontal="right"/>
      <protection/>
    </xf>
    <xf numFmtId="0" fontId="5" fillId="0" borderId="59" xfId="0" applyFont="1" applyBorder="1" applyAlignment="1" applyProtection="1">
      <alignment horizontal="left" wrapText="1"/>
      <protection/>
    </xf>
    <xf numFmtId="169" fontId="5" fillId="0" borderId="59" xfId="0" applyNumberFormat="1" applyFont="1" applyBorder="1" applyAlignment="1" applyProtection="1">
      <alignment horizontal="right"/>
      <protection/>
    </xf>
    <xf numFmtId="165" fontId="20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 horizontal="left" wrapText="1"/>
      <protection/>
    </xf>
    <xf numFmtId="169" fontId="20" fillId="0" borderId="0" xfId="0" applyNumberFormat="1" applyFont="1" applyAlignment="1" applyProtection="1">
      <alignment horizontal="right"/>
      <protection/>
    </xf>
    <xf numFmtId="165" fontId="21" fillId="0" borderId="59" xfId="0" applyNumberFormat="1" applyFont="1" applyBorder="1" applyAlignment="1" applyProtection="1">
      <alignment horizontal="right"/>
      <protection/>
    </xf>
    <xf numFmtId="0" fontId="21" fillId="0" borderId="59" xfId="0" applyFont="1" applyBorder="1" applyAlignment="1" applyProtection="1">
      <alignment horizontal="left" wrapText="1"/>
      <protection/>
    </xf>
    <xf numFmtId="169" fontId="21" fillId="0" borderId="59" xfId="0" applyNumberFormat="1" applyFont="1" applyBorder="1" applyAlignment="1" applyProtection="1">
      <alignment horizontal="right"/>
      <protection/>
    </xf>
    <xf numFmtId="165" fontId="22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left" wrapText="1"/>
      <protection/>
    </xf>
    <xf numFmtId="169" fontId="22" fillId="0" borderId="0" xfId="0" applyNumberFormat="1" applyFont="1" applyAlignment="1" applyProtection="1">
      <alignment horizontal="right"/>
      <protection/>
    </xf>
    <xf numFmtId="165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 wrapText="1"/>
      <protection/>
    </xf>
    <xf numFmtId="169" fontId="18" fillId="0" borderId="0" xfId="0" applyNumberFormat="1" applyFont="1" applyAlignment="1" applyProtection="1">
      <alignment horizontal="right"/>
      <protection/>
    </xf>
    <xf numFmtId="166" fontId="16" fillId="0" borderId="0" xfId="0" applyNumberFormat="1" applyFont="1" applyAlignment="1" applyProtection="1">
      <alignment horizontal="right"/>
      <protection/>
    </xf>
    <xf numFmtId="166" fontId="17" fillId="0" borderId="0" xfId="0" applyNumberFormat="1" applyFont="1" applyAlignment="1" applyProtection="1">
      <alignment horizontal="right"/>
      <protection/>
    </xf>
    <xf numFmtId="166" fontId="5" fillId="0" borderId="59" xfId="0" applyNumberFormat="1" applyFont="1" applyBorder="1" applyAlignment="1" applyProtection="1">
      <alignment horizontal="right"/>
      <protection/>
    </xf>
    <xf numFmtId="166" fontId="20" fillId="0" borderId="0" xfId="0" applyNumberFormat="1" applyFont="1" applyAlignment="1" applyProtection="1">
      <alignment horizontal="right"/>
      <protection/>
    </xf>
    <xf numFmtId="166" fontId="22" fillId="0" borderId="0" xfId="0" applyNumberFormat="1" applyFont="1" applyAlignment="1" applyProtection="1">
      <alignment horizontal="right"/>
      <protection/>
    </xf>
    <xf numFmtId="166" fontId="18" fillId="0" borderId="0" xfId="0" applyNumberFormat="1" applyFont="1" applyAlignment="1" applyProtection="1">
      <alignment horizontal="right"/>
      <protection/>
    </xf>
    <xf numFmtId="0" fontId="0" fillId="0" borderId="0" xfId="47" applyAlignment="1" applyProtection="1">
      <alignment horizontal="left" vertical="top"/>
      <protection/>
    </xf>
    <xf numFmtId="0" fontId="19" fillId="0" borderId="0" xfId="47" applyFont="1" applyAlignment="1" applyProtection="1">
      <alignment horizontal="left" vertical="top"/>
      <protection/>
    </xf>
    <xf numFmtId="0" fontId="0" fillId="0" borderId="0" xfId="47" applyFont="1" applyAlignment="1" applyProtection="1">
      <alignment horizontal="left" vertical="top"/>
      <protection/>
    </xf>
    <xf numFmtId="0" fontId="3" fillId="33" borderId="59" xfId="47" applyFont="1" applyFill="1" applyBorder="1" applyAlignment="1" applyProtection="1">
      <alignment horizontal="center" vertical="center" wrapText="1"/>
      <protection/>
    </xf>
    <xf numFmtId="0" fontId="16" fillId="0" borderId="0" xfId="47" applyFont="1" applyAlignment="1" applyProtection="1">
      <alignment horizontal="left" wrapText="1"/>
      <protection/>
    </xf>
    <xf numFmtId="166" fontId="16" fillId="0" borderId="0" xfId="47" applyNumberFormat="1" applyFont="1" applyAlignment="1" applyProtection="1">
      <alignment horizontal="right"/>
      <protection/>
    </xf>
    <xf numFmtId="169" fontId="16" fillId="0" borderId="0" xfId="47" applyNumberFormat="1" applyFont="1" applyAlignment="1" applyProtection="1">
      <alignment horizontal="right"/>
      <protection/>
    </xf>
    <xf numFmtId="0" fontId="17" fillId="0" borderId="0" xfId="47" applyFont="1" applyAlignment="1" applyProtection="1">
      <alignment horizontal="left" wrapText="1"/>
      <protection/>
    </xf>
    <xf numFmtId="166" fontId="17" fillId="0" borderId="0" xfId="47" applyNumberFormat="1" applyFont="1" applyAlignment="1" applyProtection="1">
      <alignment horizontal="right"/>
      <protection/>
    </xf>
    <xf numFmtId="169" fontId="17" fillId="0" borderId="0" xfId="47" applyNumberFormat="1" applyFont="1" applyAlignment="1" applyProtection="1">
      <alignment horizontal="right"/>
      <protection/>
    </xf>
    <xf numFmtId="0" fontId="18" fillId="0" borderId="0" xfId="47" applyFont="1" applyAlignment="1" applyProtection="1">
      <alignment horizontal="left" wrapText="1"/>
      <protection/>
    </xf>
    <xf numFmtId="166" fontId="18" fillId="0" borderId="0" xfId="47" applyNumberFormat="1" applyFont="1" applyAlignment="1" applyProtection="1">
      <alignment horizontal="right"/>
      <protection/>
    </xf>
    <xf numFmtId="169" fontId="18" fillId="0" borderId="0" xfId="47" applyNumberFormat="1" applyFont="1" applyAlignment="1" applyProtection="1">
      <alignment horizontal="right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66" fontId="5" fillId="0" borderId="60" xfId="0" applyNumberFormat="1" applyFont="1" applyBorder="1" applyAlignment="1" applyProtection="1">
      <alignment horizontal="right" vertical="center"/>
      <protection/>
    </xf>
    <xf numFmtId="166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47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10.5" defaultRowHeight="12" customHeight="1"/>
  <cols>
    <col min="1" max="1" width="3" style="141" customWidth="1"/>
    <col min="2" max="2" width="2.5" style="141" customWidth="1"/>
    <col min="3" max="3" width="3.83203125" style="141" customWidth="1"/>
    <col min="4" max="4" width="11" style="141" customWidth="1"/>
    <col min="5" max="5" width="15.83203125" style="141" customWidth="1"/>
    <col min="6" max="6" width="0.4921875" style="141" customWidth="1"/>
    <col min="7" max="7" width="3.16015625" style="141" customWidth="1"/>
    <col min="8" max="8" width="3" style="141" customWidth="1"/>
    <col min="9" max="9" width="12.33203125" style="141" customWidth="1"/>
    <col min="10" max="10" width="16.16015625" style="141" customWidth="1"/>
    <col min="11" max="11" width="0.65625" style="141" customWidth="1"/>
    <col min="12" max="13" width="3" style="141" customWidth="1"/>
    <col min="14" max="14" width="5.66015625" style="141" customWidth="1"/>
    <col min="15" max="15" width="6.5" style="141" customWidth="1"/>
    <col min="16" max="16" width="12" style="141" customWidth="1"/>
    <col min="17" max="17" width="7.5" style="141" customWidth="1"/>
    <col min="18" max="18" width="17.83203125" style="141" customWidth="1"/>
    <col min="19" max="19" width="0.4921875" style="141" customWidth="1"/>
    <col min="20" max="16384" width="10.5" style="143" customWidth="1"/>
  </cols>
  <sheetData>
    <row r="1" spans="1:19" s="14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4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4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41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41" customFormat="1" ht="24.75" customHeight="1">
      <c r="A5" s="16"/>
      <c r="B5" s="17" t="s">
        <v>1</v>
      </c>
      <c r="C5" s="17"/>
      <c r="D5" s="17"/>
      <c r="E5" s="226" t="s">
        <v>2</v>
      </c>
      <c r="F5" s="227"/>
      <c r="G5" s="227"/>
      <c r="H5" s="227"/>
      <c r="I5" s="227"/>
      <c r="J5" s="227"/>
      <c r="K5" s="227"/>
      <c r="L5" s="228"/>
      <c r="M5" s="17"/>
      <c r="N5" s="17"/>
      <c r="O5" s="223" t="s">
        <v>3</v>
      </c>
      <c r="P5" s="223"/>
      <c r="Q5" s="18"/>
      <c r="R5" s="19"/>
      <c r="S5" s="20"/>
    </row>
    <row r="6" spans="1:19" s="141" customFormat="1" ht="24.75" customHeight="1">
      <c r="A6" s="16"/>
      <c r="B6" s="17" t="s">
        <v>4</v>
      </c>
      <c r="C6" s="17"/>
      <c r="D6" s="17"/>
      <c r="E6" s="229"/>
      <c r="F6" s="230"/>
      <c r="G6" s="230"/>
      <c r="H6" s="230"/>
      <c r="I6" s="230"/>
      <c r="J6" s="230"/>
      <c r="K6" s="230"/>
      <c r="L6" s="231"/>
      <c r="M6" s="17"/>
      <c r="N6" s="17"/>
      <c r="O6" s="223" t="s">
        <v>5</v>
      </c>
      <c r="P6" s="223"/>
      <c r="Q6" s="21"/>
      <c r="R6" s="20"/>
      <c r="S6" s="20"/>
    </row>
    <row r="7" spans="1:19" s="141" customFormat="1" ht="24.75" customHeight="1">
      <c r="A7" s="16"/>
      <c r="B7" s="17"/>
      <c r="C7" s="17"/>
      <c r="D7" s="17"/>
      <c r="E7" s="232" t="s">
        <v>6</v>
      </c>
      <c r="F7" s="233"/>
      <c r="G7" s="233"/>
      <c r="H7" s="233"/>
      <c r="I7" s="233"/>
      <c r="J7" s="233"/>
      <c r="K7" s="233"/>
      <c r="L7" s="234"/>
      <c r="M7" s="17"/>
      <c r="N7" s="17"/>
      <c r="O7" s="223" t="s">
        <v>7</v>
      </c>
      <c r="P7" s="223"/>
      <c r="Q7" s="22" t="s">
        <v>8</v>
      </c>
      <c r="R7" s="23"/>
      <c r="S7" s="20"/>
    </row>
    <row r="8" spans="1:19" s="141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3" t="s">
        <v>9</v>
      </c>
      <c r="P8" s="223"/>
      <c r="Q8" s="17" t="s">
        <v>10</v>
      </c>
      <c r="R8" s="17"/>
      <c r="S8" s="20"/>
    </row>
    <row r="9" spans="1:19" s="141" customFormat="1" ht="24.75" customHeight="1">
      <c r="A9" s="16"/>
      <c r="B9" s="17" t="s">
        <v>11</v>
      </c>
      <c r="C9" s="17"/>
      <c r="D9" s="17"/>
      <c r="E9" s="235" t="s">
        <v>12</v>
      </c>
      <c r="F9" s="236"/>
      <c r="G9" s="236"/>
      <c r="H9" s="236"/>
      <c r="I9" s="236"/>
      <c r="J9" s="236"/>
      <c r="K9" s="236"/>
      <c r="L9" s="237"/>
      <c r="M9" s="17"/>
      <c r="N9" s="17"/>
      <c r="O9" s="224"/>
      <c r="P9" s="225"/>
      <c r="Q9" s="24"/>
      <c r="R9" s="25"/>
      <c r="S9" s="20"/>
    </row>
    <row r="10" spans="1:19" s="141" customFormat="1" ht="24.75" customHeight="1">
      <c r="A10" s="16"/>
      <c r="B10" s="17" t="s">
        <v>13</v>
      </c>
      <c r="C10" s="17"/>
      <c r="D10" s="17"/>
      <c r="E10" s="238" t="s">
        <v>6</v>
      </c>
      <c r="F10" s="239"/>
      <c r="G10" s="239"/>
      <c r="H10" s="239"/>
      <c r="I10" s="239"/>
      <c r="J10" s="239"/>
      <c r="K10" s="239"/>
      <c r="L10" s="240"/>
      <c r="M10" s="17"/>
      <c r="N10" s="17"/>
      <c r="O10" s="224"/>
      <c r="P10" s="225"/>
      <c r="Q10" s="24"/>
      <c r="R10" s="25"/>
      <c r="S10" s="20"/>
    </row>
    <row r="11" spans="1:19" s="141" customFormat="1" ht="24.75" customHeight="1">
      <c r="A11" s="16"/>
      <c r="B11" s="17" t="s">
        <v>14</v>
      </c>
      <c r="C11" s="17"/>
      <c r="D11" s="17"/>
      <c r="E11" s="238" t="s">
        <v>6</v>
      </c>
      <c r="F11" s="239"/>
      <c r="G11" s="239"/>
      <c r="H11" s="239"/>
      <c r="I11" s="239"/>
      <c r="J11" s="239"/>
      <c r="K11" s="239"/>
      <c r="L11" s="240"/>
      <c r="M11" s="17"/>
      <c r="N11" s="17"/>
      <c r="O11" s="224"/>
      <c r="P11" s="225"/>
      <c r="Q11" s="24"/>
      <c r="R11" s="25"/>
      <c r="S11" s="20"/>
    </row>
    <row r="12" spans="1:19" s="141" customFormat="1" ht="24.75" customHeight="1">
      <c r="A12" s="16"/>
      <c r="B12" s="17" t="s">
        <v>15</v>
      </c>
      <c r="C12" s="17"/>
      <c r="D12" s="17"/>
      <c r="E12" s="220"/>
      <c r="F12" s="221"/>
      <c r="G12" s="221"/>
      <c r="H12" s="221"/>
      <c r="I12" s="221"/>
      <c r="J12" s="221"/>
      <c r="K12" s="221"/>
      <c r="L12" s="222"/>
      <c r="M12" s="17"/>
      <c r="N12" s="17"/>
      <c r="O12" s="216"/>
      <c r="P12" s="217"/>
      <c r="Q12" s="216"/>
      <c r="R12" s="217"/>
      <c r="S12" s="20"/>
    </row>
    <row r="13" spans="1:19" s="141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141" customFormat="1" ht="18.75" customHeight="1">
      <c r="A14" s="16"/>
      <c r="B14" s="17"/>
      <c r="C14" s="17"/>
      <c r="D14" s="17"/>
      <c r="E14" s="31" t="s">
        <v>16</v>
      </c>
      <c r="F14" s="17"/>
      <c r="G14" s="17"/>
      <c r="H14" s="17"/>
      <c r="I14" s="31" t="s">
        <v>17</v>
      </c>
      <c r="J14" s="17"/>
      <c r="K14" s="17"/>
      <c r="L14" s="17"/>
      <c r="M14" s="17"/>
      <c r="N14" s="17"/>
      <c r="O14" s="223" t="s">
        <v>18</v>
      </c>
      <c r="P14" s="223"/>
      <c r="Q14" s="18"/>
      <c r="R14" s="32"/>
      <c r="S14" s="20"/>
    </row>
    <row r="15" spans="1:19" s="141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223" t="s">
        <v>19</v>
      </c>
      <c r="P15" s="223"/>
      <c r="Q15" s="22"/>
      <c r="R15" s="34"/>
      <c r="S15" s="20"/>
    </row>
    <row r="16" spans="1:19" s="141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141" customFormat="1" ht="20.25" customHeight="1">
      <c r="A17" s="38"/>
      <c r="B17" s="39"/>
      <c r="C17" s="39"/>
      <c r="D17" s="39"/>
      <c r="E17" s="40" t="s">
        <v>20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141" customFormat="1" ht="21.75" customHeight="1">
      <c r="A18" s="42" t="s">
        <v>21</v>
      </c>
      <c r="B18" s="43"/>
      <c r="C18" s="43"/>
      <c r="D18" s="44"/>
      <c r="E18" s="45" t="s">
        <v>22</v>
      </c>
      <c r="F18" s="44"/>
      <c r="G18" s="45" t="s">
        <v>23</v>
      </c>
      <c r="H18" s="43"/>
      <c r="I18" s="44"/>
      <c r="J18" s="45" t="s">
        <v>24</v>
      </c>
      <c r="K18" s="43"/>
      <c r="L18" s="45" t="s">
        <v>25</v>
      </c>
      <c r="M18" s="43"/>
      <c r="N18" s="43"/>
      <c r="O18" s="43"/>
      <c r="P18" s="44"/>
      <c r="Q18" s="45" t="s">
        <v>26</v>
      </c>
      <c r="R18" s="43"/>
      <c r="S18" s="46"/>
    </row>
    <row r="19" spans="1:19" s="141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141" customFormat="1" ht="20.25" customHeight="1">
      <c r="A20" s="38"/>
      <c r="B20" s="39"/>
      <c r="C20" s="39"/>
      <c r="D20" s="39"/>
      <c r="E20" s="40" t="s">
        <v>27</v>
      </c>
      <c r="F20" s="39"/>
      <c r="G20" s="39"/>
      <c r="H20" s="39"/>
      <c r="I20" s="39"/>
      <c r="J20" s="57" t="s">
        <v>28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141" customFormat="1" ht="19.5" customHeight="1">
      <c r="A21" s="58" t="s">
        <v>29</v>
      </c>
      <c r="B21" s="59"/>
      <c r="C21" s="60" t="s">
        <v>30</v>
      </c>
      <c r="D21" s="61"/>
      <c r="E21" s="61"/>
      <c r="F21" s="62"/>
      <c r="G21" s="58" t="s">
        <v>31</v>
      </c>
      <c r="H21" s="63"/>
      <c r="I21" s="60" t="s">
        <v>32</v>
      </c>
      <c r="J21" s="61"/>
      <c r="K21" s="61"/>
      <c r="L21" s="58" t="s">
        <v>33</v>
      </c>
      <c r="M21" s="63"/>
      <c r="N21" s="60" t="s">
        <v>34</v>
      </c>
      <c r="O21" s="64"/>
      <c r="P21" s="61"/>
      <c r="Q21" s="61"/>
      <c r="R21" s="61"/>
      <c r="S21" s="62"/>
    </row>
    <row r="22" spans="1:19" s="141" customFormat="1" ht="19.5" customHeight="1">
      <c r="A22" s="65" t="s">
        <v>35</v>
      </c>
      <c r="B22" s="66" t="s">
        <v>36</v>
      </c>
      <c r="C22" s="67"/>
      <c r="D22" s="68" t="s">
        <v>37</v>
      </c>
      <c r="E22" s="69">
        <v>0</v>
      </c>
      <c r="F22" s="70"/>
      <c r="G22" s="65" t="s">
        <v>38</v>
      </c>
      <c r="H22" s="71" t="s">
        <v>39</v>
      </c>
      <c r="I22" s="72"/>
      <c r="J22" s="73">
        <v>0</v>
      </c>
      <c r="K22" s="74"/>
      <c r="L22" s="65" t="s">
        <v>40</v>
      </c>
      <c r="M22" s="75" t="s">
        <v>41</v>
      </c>
      <c r="N22" s="76"/>
      <c r="O22" s="76"/>
      <c r="P22" s="76"/>
      <c r="Q22" s="77"/>
      <c r="R22" s="69">
        <v>0</v>
      </c>
      <c r="S22" s="70"/>
    </row>
    <row r="23" spans="1:19" s="141" customFormat="1" ht="19.5" customHeight="1">
      <c r="A23" s="65" t="s">
        <v>42</v>
      </c>
      <c r="B23" s="78"/>
      <c r="C23" s="79"/>
      <c r="D23" s="68" t="s">
        <v>43</v>
      </c>
      <c r="E23" s="69">
        <v>0</v>
      </c>
      <c r="F23" s="70"/>
      <c r="G23" s="65" t="s">
        <v>44</v>
      </c>
      <c r="H23" s="17" t="s">
        <v>45</v>
      </c>
      <c r="I23" s="72"/>
      <c r="J23" s="73">
        <v>0</v>
      </c>
      <c r="K23" s="74"/>
      <c r="L23" s="65" t="s">
        <v>46</v>
      </c>
      <c r="M23" s="75" t="s">
        <v>47</v>
      </c>
      <c r="N23" s="76"/>
      <c r="O23" s="17"/>
      <c r="P23" s="76"/>
      <c r="Q23" s="77"/>
      <c r="R23" s="69">
        <v>0</v>
      </c>
      <c r="S23" s="70"/>
    </row>
    <row r="24" spans="1:19" s="141" customFormat="1" ht="19.5" customHeight="1">
      <c r="A24" s="65" t="s">
        <v>48</v>
      </c>
      <c r="B24" s="66" t="s">
        <v>49</v>
      </c>
      <c r="C24" s="67"/>
      <c r="D24" s="68" t="s">
        <v>37</v>
      </c>
      <c r="E24" s="69">
        <v>0</v>
      </c>
      <c r="F24" s="70"/>
      <c r="G24" s="65" t="s">
        <v>50</v>
      </c>
      <c r="H24" s="71" t="s">
        <v>51</v>
      </c>
      <c r="I24" s="72"/>
      <c r="J24" s="73">
        <v>0</v>
      </c>
      <c r="K24" s="74"/>
      <c r="L24" s="65" t="s">
        <v>52</v>
      </c>
      <c r="M24" s="75" t="s">
        <v>53</v>
      </c>
      <c r="N24" s="76"/>
      <c r="O24" s="76"/>
      <c r="P24" s="76"/>
      <c r="Q24" s="77"/>
      <c r="R24" s="69">
        <v>0</v>
      </c>
      <c r="S24" s="70"/>
    </row>
    <row r="25" spans="1:19" s="141" customFormat="1" ht="19.5" customHeight="1">
      <c r="A25" s="65" t="s">
        <v>54</v>
      </c>
      <c r="B25" s="78"/>
      <c r="C25" s="79"/>
      <c r="D25" s="68" t="s">
        <v>43</v>
      </c>
      <c r="E25" s="69">
        <v>0</v>
      </c>
      <c r="F25" s="70"/>
      <c r="G25" s="65" t="s">
        <v>55</v>
      </c>
      <c r="H25" s="71"/>
      <c r="I25" s="72"/>
      <c r="J25" s="73">
        <v>0</v>
      </c>
      <c r="K25" s="74"/>
      <c r="L25" s="65" t="s">
        <v>56</v>
      </c>
      <c r="M25" s="75" t="s">
        <v>57</v>
      </c>
      <c r="N25" s="76"/>
      <c r="O25" s="17"/>
      <c r="P25" s="76"/>
      <c r="Q25" s="77"/>
      <c r="R25" s="69">
        <v>0</v>
      </c>
      <c r="S25" s="70"/>
    </row>
    <row r="26" spans="1:19" s="141" customFormat="1" ht="19.5" customHeight="1">
      <c r="A26" s="65" t="s">
        <v>58</v>
      </c>
      <c r="B26" s="66" t="s">
        <v>59</v>
      </c>
      <c r="C26" s="67"/>
      <c r="D26" s="68" t="s">
        <v>37</v>
      </c>
      <c r="E26" s="69">
        <v>0</v>
      </c>
      <c r="F26" s="70"/>
      <c r="G26" s="80"/>
      <c r="H26" s="76"/>
      <c r="I26" s="72"/>
      <c r="J26" s="81"/>
      <c r="K26" s="74"/>
      <c r="L26" s="65" t="s">
        <v>60</v>
      </c>
      <c r="M26" s="75" t="s">
        <v>61</v>
      </c>
      <c r="N26" s="76"/>
      <c r="O26" s="76"/>
      <c r="P26" s="76"/>
      <c r="Q26" s="77"/>
      <c r="R26" s="69">
        <v>0</v>
      </c>
      <c r="S26" s="70"/>
    </row>
    <row r="27" spans="1:19" s="141" customFormat="1" ht="19.5" customHeight="1">
      <c r="A27" s="65" t="s">
        <v>62</v>
      </c>
      <c r="B27" s="78"/>
      <c r="C27" s="79"/>
      <c r="D27" s="68" t="s">
        <v>43</v>
      </c>
      <c r="E27" s="69">
        <v>0</v>
      </c>
      <c r="F27" s="70"/>
      <c r="G27" s="80"/>
      <c r="H27" s="76"/>
      <c r="I27" s="72"/>
      <c r="J27" s="81"/>
      <c r="K27" s="74"/>
      <c r="L27" s="65" t="s">
        <v>63</v>
      </c>
      <c r="M27" s="71" t="s">
        <v>64</v>
      </c>
      <c r="N27" s="76"/>
      <c r="O27" s="17"/>
      <c r="P27" s="76"/>
      <c r="Q27" s="72"/>
      <c r="R27" s="69">
        <f>Rozpočet!H43</f>
        <v>0</v>
      </c>
      <c r="S27" s="70"/>
    </row>
    <row r="28" spans="1:19" s="141" customFormat="1" ht="19.5" customHeight="1">
      <c r="A28" s="65" t="s">
        <v>65</v>
      </c>
      <c r="B28" s="82" t="s">
        <v>66</v>
      </c>
      <c r="C28" s="76"/>
      <c r="D28" s="72"/>
      <c r="E28" s="83">
        <v>0</v>
      </c>
      <c r="F28" s="41"/>
      <c r="G28" s="65" t="s">
        <v>67</v>
      </c>
      <c r="H28" s="82" t="s">
        <v>68</v>
      </c>
      <c r="I28" s="72"/>
      <c r="J28" s="84"/>
      <c r="K28" s="85"/>
      <c r="L28" s="65" t="s">
        <v>69</v>
      </c>
      <c r="M28" s="82" t="s">
        <v>70</v>
      </c>
      <c r="N28" s="76"/>
      <c r="O28" s="76"/>
      <c r="P28" s="76"/>
      <c r="Q28" s="72"/>
      <c r="R28" s="83">
        <f>R27</f>
        <v>0</v>
      </c>
      <c r="S28" s="41"/>
    </row>
    <row r="29" spans="1:19" s="141" customFormat="1" ht="19.5" customHeight="1">
      <c r="A29" s="86" t="s">
        <v>71</v>
      </c>
      <c r="B29" s="87" t="s">
        <v>72</v>
      </c>
      <c r="C29" s="88"/>
      <c r="D29" s="89"/>
      <c r="E29" s="90">
        <v>0</v>
      </c>
      <c r="F29" s="91"/>
      <c r="G29" s="86" t="s">
        <v>73</v>
      </c>
      <c r="H29" s="87" t="s">
        <v>74</v>
      </c>
      <c r="I29" s="89"/>
      <c r="J29" s="92">
        <v>0</v>
      </c>
      <c r="K29" s="93"/>
      <c r="L29" s="86" t="s">
        <v>75</v>
      </c>
      <c r="M29" s="87" t="s">
        <v>76</v>
      </c>
      <c r="N29" s="88"/>
      <c r="O29" s="36"/>
      <c r="P29" s="88"/>
      <c r="Q29" s="89"/>
      <c r="R29" s="90">
        <v>0</v>
      </c>
      <c r="S29" s="91"/>
    </row>
    <row r="30" spans="1:19" s="141" customFormat="1" ht="19.5" customHeight="1">
      <c r="A30" s="94"/>
      <c r="B30" s="95"/>
      <c r="C30" s="96" t="s">
        <v>77</v>
      </c>
      <c r="D30" s="97"/>
      <c r="E30" s="97"/>
      <c r="F30" s="97"/>
      <c r="G30" s="97"/>
      <c r="H30" s="97"/>
      <c r="I30" s="97"/>
      <c r="J30" s="97"/>
      <c r="K30" s="97"/>
      <c r="L30" s="58" t="s">
        <v>78</v>
      </c>
      <c r="M30" s="98"/>
      <c r="N30" s="61" t="s">
        <v>79</v>
      </c>
      <c r="O30" s="99"/>
      <c r="P30" s="99"/>
      <c r="Q30" s="99"/>
      <c r="R30" s="100">
        <f>Rozpočet!H47</f>
        <v>0</v>
      </c>
      <c r="S30" s="101"/>
    </row>
    <row r="31" spans="1:19" s="141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80</v>
      </c>
      <c r="N31" s="104"/>
      <c r="O31" s="105" t="s">
        <v>81</v>
      </c>
      <c r="P31" s="104"/>
      <c r="Q31" s="105" t="s">
        <v>82</v>
      </c>
      <c r="R31" s="105" t="s">
        <v>83</v>
      </c>
      <c r="S31" s="106"/>
    </row>
    <row r="32" spans="1:19" s="141" customFormat="1" ht="12.75" customHeigh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4"/>
      <c r="M32" s="145" t="s">
        <v>84</v>
      </c>
      <c r="N32" s="146"/>
      <c r="O32" s="147">
        <v>15</v>
      </c>
      <c r="P32" s="218">
        <v>0</v>
      </c>
      <c r="Q32" s="218"/>
      <c r="R32" s="148">
        <v>0</v>
      </c>
      <c r="S32" s="149"/>
    </row>
    <row r="33" spans="1:19" s="141" customFormat="1" ht="12.7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4"/>
      <c r="M33" s="150" t="s">
        <v>85</v>
      </c>
      <c r="N33" s="151"/>
      <c r="O33" s="152">
        <v>21</v>
      </c>
      <c r="P33" s="219">
        <f>R30</f>
        <v>0</v>
      </c>
      <c r="Q33" s="219"/>
      <c r="R33" s="153">
        <f>P33*0.21</f>
        <v>0</v>
      </c>
      <c r="S33" s="154"/>
    </row>
    <row r="34" spans="1:19" s="141" customFormat="1" ht="19.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5"/>
      <c r="M34" s="156" t="s">
        <v>86</v>
      </c>
      <c r="N34" s="157"/>
      <c r="O34" s="158"/>
      <c r="P34" s="157"/>
      <c r="Q34" s="159"/>
      <c r="R34" s="160">
        <f>SUM(P33:R33)</f>
        <v>0</v>
      </c>
      <c r="S34" s="161"/>
    </row>
    <row r="35" spans="1:19" s="141" customFormat="1" ht="19.5" customHeight="1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58" t="s">
        <v>87</v>
      </c>
      <c r="M35" s="162"/>
      <c r="N35" s="60" t="s">
        <v>88</v>
      </c>
      <c r="O35" s="163"/>
      <c r="P35" s="162"/>
      <c r="Q35" s="162"/>
      <c r="R35" s="162"/>
      <c r="S35" s="164"/>
    </row>
    <row r="36" spans="1:19" s="141" customFormat="1" ht="14.25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02"/>
      <c r="M36" s="165" t="s">
        <v>89</v>
      </c>
      <c r="N36" s="97"/>
      <c r="O36" s="97"/>
      <c r="P36" s="97"/>
      <c r="Q36" s="97"/>
      <c r="R36" s="166">
        <v>0</v>
      </c>
      <c r="S36" s="167"/>
    </row>
    <row r="37" spans="1:19" s="141" customFormat="1" ht="14.2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02"/>
      <c r="M37" s="165" t="s">
        <v>90</v>
      </c>
      <c r="N37" s="97"/>
      <c r="O37" s="97"/>
      <c r="P37" s="97"/>
      <c r="Q37" s="97"/>
      <c r="R37" s="166">
        <v>0</v>
      </c>
      <c r="S37" s="167"/>
    </row>
    <row r="38" spans="1:19" s="141" customFormat="1" ht="14.25" customHeight="1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M38" s="171" t="s">
        <v>91</v>
      </c>
      <c r="N38" s="172"/>
      <c r="O38" s="172"/>
      <c r="P38" s="172"/>
      <c r="Q38" s="172"/>
      <c r="R38" s="173">
        <v>0</v>
      </c>
      <c r="S38" s="174"/>
    </row>
  </sheetData>
  <sheetProtection password="C6EE" sheet="1"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selection activeCell="D9" sqref="D9"/>
    </sheetView>
  </sheetViews>
  <sheetFormatPr defaultColWidth="10.66015625" defaultRowHeight="12" customHeight="1"/>
  <cols>
    <col min="1" max="1" width="15.5" style="203" customWidth="1"/>
    <col min="2" max="2" width="41.66015625" style="203" customWidth="1"/>
    <col min="3" max="3" width="21" style="203" customWidth="1"/>
    <col min="4" max="4" width="19.16015625" style="203" customWidth="1"/>
    <col min="5" max="5" width="18.16015625" style="203" customWidth="1"/>
    <col min="6" max="16384" width="10.66015625" style="205" customWidth="1"/>
  </cols>
  <sheetData>
    <row r="1" spans="1:5" s="203" customFormat="1" ht="27.75" customHeight="1">
      <c r="A1" s="241" t="s">
        <v>92</v>
      </c>
      <c r="B1" s="241"/>
      <c r="C1" s="241"/>
      <c r="D1" s="241"/>
      <c r="E1" s="241"/>
    </row>
    <row r="2" spans="1:5" s="203" customFormat="1" ht="12.75" customHeight="1">
      <c r="A2" s="107" t="s">
        <v>93</v>
      </c>
      <c r="B2" s="107"/>
      <c r="C2" s="204"/>
      <c r="D2" s="107"/>
      <c r="E2" s="107"/>
    </row>
    <row r="3" spans="1:5" s="203" customFormat="1" ht="12.75" customHeight="1">
      <c r="A3" s="107" t="s">
        <v>94</v>
      </c>
      <c r="B3" s="107"/>
      <c r="C3" s="107"/>
      <c r="D3" s="107"/>
      <c r="E3" s="107"/>
    </row>
    <row r="4" spans="1:5" s="203" customFormat="1" ht="13.5" customHeight="1">
      <c r="A4" s="108"/>
      <c r="B4" s="108"/>
      <c r="C4" s="107"/>
      <c r="D4" s="107"/>
      <c r="E4" s="107"/>
    </row>
    <row r="5" spans="1:5" s="203" customFormat="1" ht="6.75" customHeight="1">
      <c r="A5" s="109"/>
      <c r="B5" s="109"/>
      <c r="C5" s="109"/>
      <c r="D5" s="110"/>
      <c r="E5" s="110"/>
    </row>
    <row r="6" spans="1:5" s="203" customFormat="1" ht="12.75" customHeight="1">
      <c r="A6" s="111" t="s">
        <v>95</v>
      </c>
      <c r="B6" s="112"/>
      <c r="C6" s="112"/>
      <c r="D6" s="112"/>
      <c r="E6" s="112"/>
    </row>
    <row r="7" spans="1:5" s="203" customFormat="1" ht="12.75" customHeight="1">
      <c r="A7" s="111" t="s">
        <v>96</v>
      </c>
      <c r="B7" s="112"/>
      <c r="C7" s="112"/>
      <c r="D7" s="111" t="s">
        <v>97</v>
      </c>
      <c r="E7" s="112"/>
    </row>
    <row r="8" spans="1:5" s="203" customFormat="1" ht="12.75" customHeight="1">
      <c r="A8" s="111" t="s">
        <v>98</v>
      </c>
      <c r="B8" s="112"/>
      <c r="C8" s="112"/>
      <c r="D8" s="111" t="s">
        <v>178</v>
      </c>
      <c r="E8" s="112"/>
    </row>
    <row r="9" spans="1:5" s="203" customFormat="1" ht="6" customHeight="1">
      <c r="A9" s="110"/>
      <c r="B9" s="110"/>
      <c r="C9" s="205"/>
      <c r="D9" s="110"/>
      <c r="E9" s="110"/>
    </row>
    <row r="10" spans="1:5" s="203" customFormat="1" ht="24" customHeight="1">
      <c r="A10" s="113" t="s">
        <v>99</v>
      </c>
      <c r="B10" s="113" t="s">
        <v>100</v>
      </c>
      <c r="C10" s="206" t="s">
        <v>114</v>
      </c>
      <c r="D10" s="113" t="s">
        <v>102</v>
      </c>
      <c r="E10" s="113" t="s">
        <v>103</v>
      </c>
    </row>
    <row r="11" spans="1:5" s="203" customFormat="1" ht="12.75" customHeight="1" hidden="1">
      <c r="A11" s="113" t="s">
        <v>35</v>
      </c>
      <c r="B11" s="113" t="s">
        <v>42</v>
      </c>
      <c r="C11" s="206" t="s">
        <v>48</v>
      </c>
      <c r="D11" s="113" t="s">
        <v>54</v>
      </c>
      <c r="E11" s="113" t="s">
        <v>58</v>
      </c>
    </row>
    <row r="12" spans="1:5" s="203" customFormat="1" ht="4.5" customHeight="1">
      <c r="A12" s="110"/>
      <c r="B12" s="110"/>
      <c r="C12" s="205"/>
      <c r="D12" s="110"/>
      <c r="E12" s="110"/>
    </row>
    <row r="13" spans="1:5" s="203" customFormat="1" ht="30.75" customHeight="1">
      <c r="A13" s="207" t="s">
        <v>49</v>
      </c>
      <c r="B13" s="207" t="s">
        <v>104</v>
      </c>
      <c r="C13" s="208">
        <f>C18</f>
        <v>0</v>
      </c>
      <c r="D13" s="209">
        <v>4.2072268</v>
      </c>
      <c r="E13" s="209">
        <v>0.26208</v>
      </c>
    </row>
    <row r="14" spans="1:5" s="203" customFormat="1" ht="28.5" customHeight="1">
      <c r="A14" s="210" t="s">
        <v>105</v>
      </c>
      <c r="B14" s="210" t="s">
        <v>106</v>
      </c>
      <c r="C14" s="211">
        <f>Rozpočet!H14*1.21</f>
        <v>0</v>
      </c>
      <c r="D14" s="212">
        <v>3.9803148</v>
      </c>
      <c r="E14" s="212">
        <v>0</v>
      </c>
    </row>
    <row r="15" spans="1:5" s="203" customFormat="1" ht="28.5" customHeight="1">
      <c r="A15" s="210" t="s">
        <v>107</v>
      </c>
      <c r="B15" s="210" t="s">
        <v>108</v>
      </c>
      <c r="C15" s="211">
        <f>Rozpočet!H24*1.21</f>
        <v>0</v>
      </c>
      <c r="D15" s="212">
        <v>0.226912</v>
      </c>
      <c r="E15" s="212">
        <v>0.26208</v>
      </c>
    </row>
    <row r="16" spans="1:5" s="203" customFormat="1" ht="28.5" customHeight="1">
      <c r="A16" s="210" t="s">
        <v>109</v>
      </c>
      <c r="B16" s="210" t="s">
        <v>110</v>
      </c>
      <c r="C16" s="211">
        <f>Rozpočet!H38*1.21</f>
        <v>0</v>
      </c>
      <c r="D16" s="212">
        <v>0</v>
      </c>
      <c r="E16" s="212">
        <v>0</v>
      </c>
    </row>
    <row r="17" spans="1:5" s="203" customFormat="1" ht="28.5" customHeight="1">
      <c r="A17" s="210" t="s">
        <v>111</v>
      </c>
      <c r="B17" s="210" t="s">
        <v>112</v>
      </c>
      <c r="C17" s="211">
        <f>Rozpočet!H43*1.21</f>
        <v>0</v>
      </c>
      <c r="D17" s="212">
        <v>0</v>
      </c>
      <c r="E17" s="212">
        <v>0</v>
      </c>
    </row>
    <row r="18" spans="1:5" s="203" customFormat="1" ht="30.75" customHeight="1">
      <c r="A18" s="213"/>
      <c r="B18" s="213" t="s">
        <v>113</v>
      </c>
      <c r="C18" s="214">
        <f>SUM(C17+C16+C15+C14)</f>
        <v>0</v>
      </c>
      <c r="D18" s="215">
        <v>4.2072268</v>
      </c>
      <c r="E18" s="215">
        <v>0.26208</v>
      </c>
    </row>
  </sheetData>
  <sheetProtection password="C6EE" sheet="1"/>
  <mergeCells count="1">
    <mergeCell ref="A1:E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H19" sqref="H19"/>
    </sheetView>
  </sheetViews>
  <sheetFormatPr defaultColWidth="10.5" defaultRowHeight="12" customHeight="1"/>
  <cols>
    <col min="1" max="1" width="7" style="127" customWidth="1"/>
    <col min="2" max="2" width="8.66015625" style="128" customWidth="1"/>
    <col min="3" max="3" width="11.66015625" style="128" customWidth="1"/>
    <col min="4" max="4" width="46.83203125" style="128" customWidth="1"/>
    <col min="5" max="5" width="5.5" style="128" customWidth="1"/>
    <col min="6" max="6" width="11.16015625" style="129" customWidth="1"/>
    <col min="7" max="7" width="13.33203125" style="130" customWidth="1"/>
    <col min="8" max="8" width="21.16015625" style="130" customWidth="1"/>
    <col min="9" max="16384" width="10.5" style="1" customWidth="1"/>
  </cols>
  <sheetData>
    <row r="1" spans="1:8" s="2" customFormat="1" ht="27.75" customHeight="1">
      <c r="A1" s="242" t="s">
        <v>115</v>
      </c>
      <c r="B1" s="242"/>
      <c r="C1" s="242"/>
      <c r="D1" s="242"/>
      <c r="E1" s="242"/>
      <c r="F1" s="242"/>
      <c r="G1" s="242"/>
      <c r="H1" s="242"/>
    </row>
    <row r="2" spans="1:8" s="2" customFormat="1" ht="12.75" customHeight="1">
      <c r="A2" s="131" t="s">
        <v>93</v>
      </c>
      <c r="B2" s="131"/>
      <c r="C2" s="131"/>
      <c r="D2" s="131"/>
      <c r="E2" s="131"/>
      <c r="F2" s="131"/>
      <c r="G2" s="114"/>
      <c r="H2" s="114"/>
    </row>
    <row r="3" spans="1:8" s="2" customFormat="1" ht="12.75" customHeight="1">
      <c r="A3" s="131" t="s">
        <v>94</v>
      </c>
      <c r="B3" s="131"/>
      <c r="C3" s="131"/>
      <c r="D3" s="131"/>
      <c r="E3" s="131"/>
      <c r="F3" s="131"/>
      <c r="G3" s="114"/>
      <c r="H3" s="114"/>
    </row>
    <row r="4" spans="1:8" s="2" customFormat="1" ht="13.5" customHeight="1">
      <c r="A4" s="132"/>
      <c r="B4" s="131"/>
      <c r="C4" s="132"/>
      <c r="D4" s="131"/>
      <c r="E4" s="131"/>
      <c r="F4" s="131"/>
      <c r="G4" s="114"/>
      <c r="H4" s="114"/>
    </row>
    <row r="5" spans="1:8" s="2" customFormat="1" ht="6.75" customHeight="1">
      <c r="A5" s="133"/>
      <c r="B5" s="134"/>
      <c r="C5" s="135"/>
      <c r="D5" s="134"/>
      <c r="E5" s="134"/>
      <c r="F5" s="136"/>
      <c r="G5" s="115"/>
      <c r="H5" s="115"/>
    </row>
    <row r="6" spans="1:8" s="2" customFormat="1" ht="12.75" customHeight="1">
      <c r="A6" s="137" t="s">
        <v>95</v>
      </c>
      <c r="B6" s="137"/>
      <c r="C6" s="137"/>
      <c r="D6" s="137"/>
      <c r="E6" s="137"/>
      <c r="F6" s="137"/>
      <c r="G6" s="116"/>
      <c r="H6" s="116"/>
    </row>
    <row r="7" spans="1:8" s="2" customFormat="1" ht="13.5" customHeight="1">
      <c r="A7" s="137" t="s">
        <v>96</v>
      </c>
      <c r="B7" s="137"/>
      <c r="C7" s="137"/>
      <c r="D7" s="137"/>
      <c r="E7" s="137"/>
      <c r="F7" s="137"/>
      <c r="G7" s="116" t="s">
        <v>97</v>
      </c>
      <c r="H7" s="116"/>
    </row>
    <row r="8" spans="1:8" s="2" customFormat="1" ht="13.5" customHeight="1">
      <c r="A8" s="137" t="s">
        <v>98</v>
      </c>
      <c r="B8" s="138"/>
      <c r="C8" s="138"/>
      <c r="D8" s="138"/>
      <c r="E8" s="138"/>
      <c r="F8" s="139"/>
      <c r="G8" s="175" t="s">
        <v>177</v>
      </c>
      <c r="H8" s="117"/>
    </row>
    <row r="9" spans="1:8" s="2" customFormat="1" ht="6" customHeight="1" thickBot="1">
      <c r="A9" s="140"/>
      <c r="B9" s="140"/>
      <c r="C9" s="140"/>
      <c r="D9" s="140"/>
      <c r="E9" s="140"/>
      <c r="F9" s="140"/>
      <c r="G9" s="118"/>
      <c r="H9" s="118"/>
    </row>
    <row r="10" spans="1:8" s="2" customFormat="1" ht="25.5" customHeight="1" thickBot="1">
      <c r="A10" s="119" t="s">
        <v>116</v>
      </c>
      <c r="B10" s="119" t="s">
        <v>117</v>
      </c>
      <c r="C10" s="119" t="s">
        <v>118</v>
      </c>
      <c r="D10" s="119" t="s">
        <v>100</v>
      </c>
      <c r="E10" s="119" t="s">
        <v>119</v>
      </c>
      <c r="F10" s="119" t="s">
        <v>120</v>
      </c>
      <c r="G10" s="119" t="s">
        <v>121</v>
      </c>
      <c r="H10" s="119" t="s">
        <v>101</v>
      </c>
    </row>
    <row r="11" spans="1:8" s="2" customFormat="1" ht="12.75" customHeight="1" hidden="1">
      <c r="A11" s="119" t="s">
        <v>35</v>
      </c>
      <c r="B11" s="119" t="s">
        <v>42</v>
      </c>
      <c r="C11" s="119" t="s">
        <v>48</v>
      </c>
      <c r="D11" s="119" t="s">
        <v>54</v>
      </c>
      <c r="E11" s="119" t="s">
        <v>58</v>
      </c>
      <c r="F11" s="119" t="s">
        <v>62</v>
      </c>
      <c r="G11" s="119" t="s">
        <v>65</v>
      </c>
      <c r="H11" s="119" t="s">
        <v>38</v>
      </c>
    </row>
    <row r="12" spans="1:8" s="2" customFormat="1" ht="4.5" customHeight="1">
      <c r="A12" s="118"/>
      <c r="B12" s="118"/>
      <c r="C12" s="118"/>
      <c r="D12" s="118"/>
      <c r="E12" s="118"/>
      <c r="F12" s="118"/>
      <c r="G12" s="118"/>
      <c r="H12" s="118"/>
    </row>
    <row r="13" spans="1:8" s="2" customFormat="1" ht="30.75" customHeight="1">
      <c r="A13" s="176"/>
      <c r="B13" s="177"/>
      <c r="C13" s="177" t="s">
        <v>49</v>
      </c>
      <c r="D13" s="177" t="s">
        <v>104</v>
      </c>
      <c r="E13" s="177"/>
      <c r="F13" s="178"/>
      <c r="G13" s="120"/>
      <c r="H13" s="197">
        <f>H47</f>
        <v>0</v>
      </c>
    </row>
    <row r="14" spans="1:8" s="2" customFormat="1" ht="28.5" customHeight="1">
      <c r="A14" s="179"/>
      <c r="B14" s="180"/>
      <c r="C14" s="180" t="s">
        <v>105</v>
      </c>
      <c r="D14" s="180" t="s">
        <v>106</v>
      </c>
      <c r="E14" s="180"/>
      <c r="F14" s="181"/>
      <c r="G14" s="121"/>
      <c r="H14" s="198">
        <f>SUM(H15+H17+H19+H21+H23)</f>
        <v>0</v>
      </c>
    </row>
    <row r="15" spans="1:8" s="2" customFormat="1" ht="24" customHeight="1">
      <c r="A15" s="182">
        <v>1</v>
      </c>
      <c r="B15" s="183" t="s">
        <v>122</v>
      </c>
      <c r="C15" s="183" t="s">
        <v>123</v>
      </c>
      <c r="D15" s="183" t="s">
        <v>124</v>
      </c>
      <c r="E15" s="183" t="s">
        <v>125</v>
      </c>
      <c r="F15" s="184">
        <v>657.36</v>
      </c>
      <c r="G15" s="122"/>
      <c r="H15" s="199">
        <f>F15*G15</f>
        <v>0</v>
      </c>
    </row>
    <row r="16" spans="1:8" s="2" customFormat="1" ht="13.5" customHeight="1">
      <c r="A16" s="185"/>
      <c r="B16" s="186"/>
      <c r="C16" s="186"/>
      <c r="D16" s="186" t="s">
        <v>126</v>
      </c>
      <c r="E16" s="186"/>
      <c r="F16" s="187">
        <v>657.36</v>
      </c>
      <c r="G16" s="123"/>
      <c r="H16" s="200"/>
    </row>
    <row r="17" spans="1:8" s="2" customFormat="1" ht="13.5" customHeight="1">
      <c r="A17" s="182">
        <v>4</v>
      </c>
      <c r="B17" s="183" t="s">
        <v>122</v>
      </c>
      <c r="C17" s="183" t="s">
        <v>127</v>
      </c>
      <c r="D17" s="183" t="s">
        <v>128</v>
      </c>
      <c r="E17" s="183" t="s">
        <v>125</v>
      </c>
      <c r="F17" s="184">
        <v>657.36</v>
      </c>
      <c r="G17" s="122"/>
      <c r="H17" s="199">
        <f>F17*G17</f>
        <v>0</v>
      </c>
    </row>
    <row r="18" spans="1:8" s="2" customFormat="1" ht="13.5" customHeight="1">
      <c r="A18" s="185"/>
      <c r="B18" s="186"/>
      <c r="C18" s="186"/>
      <c r="D18" s="186" t="s">
        <v>126</v>
      </c>
      <c r="E18" s="186"/>
      <c r="F18" s="187">
        <v>657.36</v>
      </c>
      <c r="G18" s="123"/>
      <c r="H18" s="200"/>
    </row>
    <row r="19" spans="1:8" s="2" customFormat="1" ht="24" customHeight="1">
      <c r="A19" s="182">
        <v>2</v>
      </c>
      <c r="B19" s="183" t="s">
        <v>105</v>
      </c>
      <c r="C19" s="183" t="s">
        <v>129</v>
      </c>
      <c r="D19" s="183" t="s">
        <v>130</v>
      </c>
      <c r="E19" s="183" t="s">
        <v>125</v>
      </c>
      <c r="F19" s="184">
        <v>657.36</v>
      </c>
      <c r="G19" s="122"/>
      <c r="H19" s="199">
        <f>F19*G19</f>
        <v>0</v>
      </c>
    </row>
    <row r="20" spans="1:8" s="2" customFormat="1" ht="13.5" customHeight="1">
      <c r="A20" s="185"/>
      <c r="B20" s="186"/>
      <c r="C20" s="186"/>
      <c r="D20" s="186" t="s">
        <v>126</v>
      </c>
      <c r="E20" s="186"/>
      <c r="F20" s="187">
        <v>657.36</v>
      </c>
      <c r="G20" s="123"/>
      <c r="H20" s="200"/>
    </row>
    <row r="21" spans="1:8" s="2" customFormat="1" ht="24" customHeight="1">
      <c r="A21" s="188">
        <v>3</v>
      </c>
      <c r="B21" s="189" t="s">
        <v>131</v>
      </c>
      <c r="C21" s="189" t="s">
        <v>132</v>
      </c>
      <c r="D21" s="189" t="s">
        <v>133</v>
      </c>
      <c r="E21" s="189" t="s">
        <v>125</v>
      </c>
      <c r="F21" s="190">
        <v>755.964</v>
      </c>
      <c r="G21" s="124"/>
      <c r="H21" s="199">
        <f>F21*G21</f>
        <v>0</v>
      </c>
    </row>
    <row r="22" spans="1:8" s="2" customFormat="1" ht="13.5" customHeight="1">
      <c r="A22" s="191"/>
      <c r="B22" s="192"/>
      <c r="C22" s="192"/>
      <c r="D22" s="192" t="s">
        <v>134</v>
      </c>
      <c r="E22" s="192"/>
      <c r="F22" s="193">
        <v>755.964</v>
      </c>
      <c r="G22" s="125"/>
      <c r="H22" s="201"/>
    </row>
    <row r="23" spans="1:8" s="2" customFormat="1" ht="24" customHeight="1">
      <c r="A23" s="182">
        <v>16</v>
      </c>
      <c r="B23" s="183" t="s">
        <v>105</v>
      </c>
      <c r="C23" s="183" t="s">
        <v>135</v>
      </c>
      <c r="D23" s="183" t="s">
        <v>136</v>
      </c>
      <c r="E23" s="183" t="s">
        <v>137</v>
      </c>
      <c r="F23" s="184">
        <v>3.98</v>
      </c>
      <c r="G23" s="122"/>
      <c r="H23" s="199">
        <f>F23*G23</f>
        <v>0</v>
      </c>
    </row>
    <row r="24" spans="1:8" s="2" customFormat="1" ht="28.5" customHeight="1">
      <c r="A24" s="179"/>
      <c r="B24" s="180"/>
      <c r="C24" s="180" t="s">
        <v>107</v>
      </c>
      <c r="D24" s="180" t="s">
        <v>108</v>
      </c>
      <c r="E24" s="180"/>
      <c r="F24" s="181"/>
      <c r="G24" s="121"/>
      <c r="H24" s="198">
        <f>SUM(H25+H27+H29+H31+H32+H34+H35+H37)</f>
        <v>0</v>
      </c>
    </row>
    <row r="25" spans="1:8" s="2" customFormat="1" ht="13.5" customHeight="1">
      <c r="A25" s="182">
        <v>23</v>
      </c>
      <c r="B25" s="183" t="s">
        <v>107</v>
      </c>
      <c r="C25" s="183" t="s">
        <v>138</v>
      </c>
      <c r="D25" s="183" t="s">
        <v>139</v>
      </c>
      <c r="E25" s="183" t="s">
        <v>140</v>
      </c>
      <c r="F25" s="184">
        <v>100.8</v>
      </c>
      <c r="G25" s="122"/>
      <c r="H25" s="199">
        <f>F25*G25</f>
        <v>0</v>
      </c>
    </row>
    <row r="26" spans="1:8" s="2" customFormat="1" ht="13.5" customHeight="1">
      <c r="A26" s="185"/>
      <c r="B26" s="186"/>
      <c r="C26" s="186"/>
      <c r="D26" s="186" t="s">
        <v>141</v>
      </c>
      <c r="E26" s="186"/>
      <c r="F26" s="187">
        <v>100.8</v>
      </c>
      <c r="G26" s="123"/>
      <c r="H26" s="200"/>
    </row>
    <row r="27" spans="1:8" s="2" customFormat="1" ht="24" customHeight="1">
      <c r="A27" s="182">
        <v>13</v>
      </c>
      <c r="B27" s="183" t="s">
        <v>107</v>
      </c>
      <c r="C27" s="183" t="s">
        <v>142</v>
      </c>
      <c r="D27" s="183" t="s">
        <v>143</v>
      </c>
      <c r="E27" s="183" t="s">
        <v>140</v>
      </c>
      <c r="F27" s="184">
        <v>26.4</v>
      </c>
      <c r="G27" s="122"/>
      <c r="H27" s="199">
        <f>F27*G27</f>
        <v>0</v>
      </c>
    </row>
    <row r="28" spans="1:8" s="2" customFormat="1" ht="13.5" customHeight="1">
      <c r="A28" s="185"/>
      <c r="B28" s="186"/>
      <c r="C28" s="186"/>
      <c r="D28" s="186" t="s">
        <v>144</v>
      </c>
      <c r="E28" s="186"/>
      <c r="F28" s="187">
        <v>26.4</v>
      </c>
      <c r="G28" s="123"/>
      <c r="H28" s="200"/>
    </row>
    <row r="29" spans="1:8" s="2" customFormat="1" ht="13.5" customHeight="1">
      <c r="A29" s="182">
        <v>6</v>
      </c>
      <c r="B29" s="183" t="s">
        <v>107</v>
      </c>
      <c r="C29" s="183" t="s">
        <v>145</v>
      </c>
      <c r="D29" s="183" t="s">
        <v>146</v>
      </c>
      <c r="E29" s="183" t="s">
        <v>140</v>
      </c>
      <c r="F29" s="184">
        <v>100.8</v>
      </c>
      <c r="G29" s="122"/>
      <c r="H29" s="199">
        <f>F29*G29</f>
        <v>0</v>
      </c>
    </row>
    <row r="30" spans="1:8" s="2" customFormat="1" ht="13.5" customHeight="1">
      <c r="A30" s="185"/>
      <c r="B30" s="186"/>
      <c r="C30" s="186"/>
      <c r="D30" s="186" t="s">
        <v>141</v>
      </c>
      <c r="E30" s="186"/>
      <c r="F30" s="187">
        <v>100.8</v>
      </c>
      <c r="G30" s="123"/>
      <c r="H30" s="200"/>
    </row>
    <row r="31" spans="1:8" s="2" customFormat="1" ht="13.5" customHeight="1">
      <c r="A31" s="188">
        <v>7</v>
      </c>
      <c r="B31" s="189" t="s">
        <v>147</v>
      </c>
      <c r="C31" s="189" t="s">
        <v>148</v>
      </c>
      <c r="D31" s="189" t="s">
        <v>149</v>
      </c>
      <c r="E31" s="189" t="s">
        <v>140</v>
      </c>
      <c r="F31" s="190">
        <v>100.8</v>
      </c>
      <c r="G31" s="124"/>
      <c r="H31" s="199">
        <f>F31*G31</f>
        <v>0</v>
      </c>
    </row>
    <row r="32" spans="1:8" s="2" customFormat="1" ht="13.5" customHeight="1">
      <c r="A32" s="188">
        <v>8</v>
      </c>
      <c r="B32" s="189" t="s">
        <v>147</v>
      </c>
      <c r="C32" s="189" t="s">
        <v>150</v>
      </c>
      <c r="D32" s="189" t="s">
        <v>151</v>
      </c>
      <c r="E32" s="189" t="s">
        <v>152</v>
      </c>
      <c r="F32" s="190">
        <v>4</v>
      </c>
      <c r="G32" s="124"/>
      <c r="H32" s="199">
        <f>F32*G32</f>
        <v>0</v>
      </c>
    </row>
    <row r="33" spans="1:8" s="2" customFormat="1" ht="13.5" customHeight="1">
      <c r="A33" s="185"/>
      <c r="B33" s="186"/>
      <c r="C33" s="186"/>
      <c r="D33" s="186" t="s">
        <v>153</v>
      </c>
      <c r="E33" s="186"/>
      <c r="F33" s="187">
        <v>4</v>
      </c>
      <c r="G33" s="123"/>
      <c r="H33" s="200"/>
    </row>
    <row r="34" spans="1:8" s="2" customFormat="1" ht="24" customHeight="1">
      <c r="A34" s="182">
        <v>10</v>
      </c>
      <c r="B34" s="183" t="s">
        <v>107</v>
      </c>
      <c r="C34" s="183" t="s">
        <v>154</v>
      </c>
      <c r="D34" s="183" t="s">
        <v>155</v>
      </c>
      <c r="E34" s="183" t="s">
        <v>152</v>
      </c>
      <c r="F34" s="184">
        <v>4</v>
      </c>
      <c r="G34" s="122"/>
      <c r="H34" s="199">
        <f>F34*G34</f>
        <v>0</v>
      </c>
    </row>
    <row r="35" spans="1:8" s="2" customFormat="1" ht="13.5" customHeight="1">
      <c r="A35" s="188">
        <v>9</v>
      </c>
      <c r="B35" s="189" t="s">
        <v>147</v>
      </c>
      <c r="C35" s="189" t="s">
        <v>156</v>
      </c>
      <c r="D35" s="189" t="s">
        <v>157</v>
      </c>
      <c r="E35" s="189" t="s">
        <v>152</v>
      </c>
      <c r="F35" s="190">
        <v>4</v>
      </c>
      <c r="G35" s="124"/>
      <c r="H35" s="199">
        <f>F35*G35</f>
        <v>0</v>
      </c>
    </row>
    <row r="36" spans="1:8" s="2" customFormat="1" ht="13.5" customHeight="1">
      <c r="A36" s="185"/>
      <c r="B36" s="186"/>
      <c r="C36" s="186"/>
      <c r="D36" s="186" t="s">
        <v>153</v>
      </c>
      <c r="E36" s="186"/>
      <c r="F36" s="187">
        <v>4</v>
      </c>
      <c r="G36" s="123"/>
      <c r="H36" s="200"/>
    </row>
    <row r="37" spans="1:8" s="2" customFormat="1" ht="24" customHeight="1">
      <c r="A37" s="182">
        <v>17</v>
      </c>
      <c r="B37" s="183" t="s">
        <v>107</v>
      </c>
      <c r="C37" s="183" t="s">
        <v>158</v>
      </c>
      <c r="D37" s="183" t="s">
        <v>159</v>
      </c>
      <c r="E37" s="183" t="s">
        <v>137</v>
      </c>
      <c r="F37" s="184">
        <v>0.227</v>
      </c>
      <c r="G37" s="122"/>
      <c r="H37" s="199">
        <f>F37*G37</f>
        <v>0</v>
      </c>
    </row>
    <row r="38" spans="1:8" s="2" customFormat="1" ht="28.5" customHeight="1">
      <c r="A38" s="179"/>
      <c r="B38" s="180"/>
      <c r="C38" s="180" t="s">
        <v>109</v>
      </c>
      <c r="D38" s="180" t="s">
        <v>110</v>
      </c>
      <c r="E38" s="180"/>
      <c r="F38" s="181"/>
      <c r="G38" s="121"/>
      <c r="H38" s="198">
        <f>SUM(H39:H42)</f>
        <v>0</v>
      </c>
    </row>
    <row r="39" spans="1:8" s="2" customFormat="1" ht="24" customHeight="1">
      <c r="A39" s="182">
        <v>27</v>
      </c>
      <c r="B39" s="183" t="s">
        <v>160</v>
      </c>
      <c r="C39" s="183" t="s">
        <v>161</v>
      </c>
      <c r="D39" s="183" t="s">
        <v>162</v>
      </c>
      <c r="E39" s="183" t="s">
        <v>137</v>
      </c>
      <c r="F39" s="184">
        <v>0.262</v>
      </c>
      <c r="G39" s="122"/>
      <c r="H39" s="199">
        <f>F39*G39</f>
        <v>0</v>
      </c>
    </row>
    <row r="40" spans="1:8" s="2" customFormat="1" ht="24" customHeight="1">
      <c r="A40" s="182">
        <v>20</v>
      </c>
      <c r="B40" s="183" t="s">
        <v>160</v>
      </c>
      <c r="C40" s="183" t="s">
        <v>163</v>
      </c>
      <c r="D40" s="183" t="s">
        <v>164</v>
      </c>
      <c r="E40" s="183" t="s">
        <v>137</v>
      </c>
      <c r="F40" s="184">
        <v>0.262</v>
      </c>
      <c r="G40" s="122"/>
      <c r="H40" s="199">
        <f>F40*G40</f>
        <v>0</v>
      </c>
    </row>
    <row r="41" spans="1:8" s="2" customFormat="1" ht="24" customHeight="1">
      <c r="A41" s="182">
        <v>19</v>
      </c>
      <c r="B41" s="183" t="s">
        <v>160</v>
      </c>
      <c r="C41" s="183" t="s">
        <v>165</v>
      </c>
      <c r="D41" s="183" t="s">
        <v>166</v>
      </c>
      <c r="E41" s="183" t="s">
        <v>137</v>
      </c>
      <c r="F41" s="184">
        <v>0.262</v>
      </c>
      <c r="G41" s="122"/>
      <c r="H41" s="199">
        <f>F41*G41</f>
        <v>0</v>
      </c>
    </row>
    <row r="42" spans="1:8" s="2" customFormat="1" ht="24" customHeight="1">
      <c r="A42" s="182">
        <v>21</v>
      </c>
      <c r="B42" s="183" t="s">
        <v>160</v>
      </c>
      <c r="C42" s="183" t="s">
        <v>167</v>
      </c>
      <c r="D42" s="183" t="s">
        <v>168</v>
      </c>
      <c r="E42" s="183" t="s">
        <v>137</v>
      </c>
      <c r="F42" s="184">
        <v>0.262</v>
      </c>
      <c r="G42" s="122"/>
      <c r="H42" s="199">
        <f>F42*G42</f>
        <v>0</v>
      </c>
    </row>
    <row r="43" spans="1:8" s="2" customFormat="1" ht="28.5" customHeight="1">
      <c r="A43" s="179"/>
      <c r="B43" s="180"/>
      <c r="C43" s="180" t="s">
        <v>111</v>
      </c>
      <c r="D43" s="180" t="s">
        <v>112</v>
      </c>
      <c r="E43" s="180"/>
      <c r="F43" s="181"/>
      <c r="G43" s="121"/>
      <c r="H43" s="198">
        <f>SUM(H44:H46)</f>
        <v>0</v>
      </c>
    </row>
    <row r="44" spans="1:8" s="2" customFormat="1" ht="45" customHeight="1">
      <c r="A44" s="182">
        <v>26</v>
      </c>
      <c r="B44" s="183" t="s">
        <v>169</v>
      </c>
      <c r="C44" s="183" t="s">
        <v>170</v>
      </c>
      <c r="D44" s="183" t="s">
        <v>171</v>
      </c>
      <c r="E44" s="183" t="s">
        <v>172</v>
      </c>
      <c r="F44" s="184">
        <v>1</v>
      </c>
      <c r="G44" s="122"/>
      <c r="H44" s="199">
        <f>F44*G44</f>
        <v>0</v>
      </c>
    </row>
    <row r="45" spans="1:8" s="2" customFormat="1" ht="24" customHeight="1">
      <c r="A45" s="182">
        <v>25</v>
      </c>
      <c r="B45" s="183" t="s">
        <v>169</v>
      </c>
      <c r="C45" s="183" t="s">
        <v>173</v>
      </c>
      <c r="D45" s="183" t="s">
        <v>174</v>
      </c>
      <c r="E45" s="183" t="s">
        <v>172</v>
      </c>
      <c r="F45" s="184">
        <v>1</v>
      </c>
      <c r="G45" s="122"/>
      <c r="H45" s="199">
        <f>F45*G45</f>
        <v>0</v>
      </c>
    </row>
    <row r="46" spans="1:8" s="2" customFormat="1" ht="13.5" customHeight="1">
      <c r="A46" s="182">
        <v>24</v>
      </c>
      <c r="B46" s="183" t="s">
        <v>169</v>
      </c>
      <c r="C46" s="183" t="s">
        <v>175</v>
      </c>
      <c r="D46" s="183" t="s">
        <v>176</v>
      </c>
      <c r="E46" s="183" t="s">
        <v>172</v>
      </c>
      <c r="F46" s="184">
        <v>1</v>
      </c>
      <c r="G46" s="122"/>
      <c r="H46" s="199">
        <f>F46*G46</f>
        <v>0</v>
      </c>
    </row>
    <row r="47" spans="1:8" s="2" customFormat="1" ht="30.75" customHeight="1">
      <c r="A47" s="194"/>
      <c r="B47" s="195"/>
      <c r="C47" s="195"/>
      <c r="D47" s="195" t="s">
        <v>113</v>
      </c>
      <c r="E47" s="195"/>
      <c r="F47" s="196"/>
      <c r="G47" s="126"/>
      <c r="H47" s="202">
        <f>SUM(H43+H38+H24+H14)</f>
        <v>0</v>
      </c>
    </row>
  </sheetData>
  <sheetProtection password="C6EE" sheet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Kuklíková Jana</dc:creator>
  <cp:keywords/>
  <dc:description/>
  <cp:lastModifiedBy>Administrator</cp:lastModifiedBy>
  <dcterms:created xsi:type="dcterms:W3CDTF">2018-07-31T06:30:49Z</dcterms:created>
  <dcterms:modified xsi:type="dcterms:W3CDTF">2018-10-10T08:34:35Z</dcterms:modified>
  <cp:category/>
  <cp:version/>
  <cp:contentType/>
  <cp:contentStatus/>
</cp:coreProperties>
</file>