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list'!$G$2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'Položky'!$A$1:$G$166</definedName>
    <definedName name="_xlnm.Print_Area" localSheetId="1">'Rekapitulace'!$A$1:$I$38</definedName>
    <definedName name="PocetMJ">'Krycí list'!$G$6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<sst xmlns="http://schemas.openxmlformats.org/spreadsheetml/2006/main" count="487" uniqueCount="298">
  <si>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</si>
  <si>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</si>
  <si>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</si>
  <si>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</si>
  <si>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</si>
  <si>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</si>
  <si>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</si>
  <si>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</si>
  <si>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</si>
  <si>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</si>
  <si>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</si>
  <si>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</si>
  <si>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</si>
  <si>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</si>
  <si>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</si>
  <si>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</si>
  <si>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</si>
  <si>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</si>
  <si>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</si>
  <si>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</si>
  <si>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</si>
  <si>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</si>
  <si>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</si>
  <si>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</si>
  <si>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</si>
  <si>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</si>
  <si>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</si>
  <si>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</si>
  <si>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</si>
  <si>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</si>
  <si>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</si>
  <si>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</si>
  <si>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</si>
  <si>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</si>
  <si>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</si>
  <si>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</si>
  <si>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</si>
  <si>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</si>
  <si>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</si>
  <si>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</si>
  <si>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</si>
  <si>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</si>
  <si>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</si>
  <si>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</si>
  <si>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</si>
  <si>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</si>
  <si>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</si>
  <si>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</si>
  <si>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</si>
  <si>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</si>
  <si>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</si>
  <si>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</si>
  <si>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</si>
  <si>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</si>
  <si>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</si>
  <si>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</si>
  <si>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</si>
  <si>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</si>
  <si>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</si>
  <si>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</si>
  <si>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</si>
  <si>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</si>
  <si>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</si>
  <si>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</si>
  <si>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</si>
  <si>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</si>
  <si>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</si>
  <si>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</si>
  <si>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</si>
  <si>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</si>
  <si>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</si>
  <si>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</si>
  <si>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</si>
  <si>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</si>
  <si>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</si>
  <si>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</si>
  <si>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</si>
  <si>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</si>
  <si>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RPrD1803</t>
  </si>
  <si>
    <t>Oprava vých.fasády čp.87 do Slapské ul. - 2.etapa</t>
  </si>
  <si>
    <t>01</t>
  </si>
  <si>
    <t>3</t>
  </si>
  <si>
    <t>Svislé a kompletní konstrukce</t>
  </si>
  <si>
    <t>310238211R00</t>
  </si>
  <si>
    <t xml:space="preserve">Zazdívka otvorů plochy do 1 m2 cihlami na MVC </t>
  </si>
  <si>
    <t>m3</t>
  </si>
  <si>
    <t>0,563*0,3</t>
  </si>
  <si>
    <t>310239211R00</t>
  </si>
  <si>
    <t xml:space="preserve">Zazdívka otvorů plochy do 4 m2 cihlami na MVC </t>
  </si>
  <si>
    <t>(1,457-0,6*0,95)*0,3*2</t>
  </si>
  <si>
    <t>317941121R00</t>
  </si>
  <si>
    <t xml:space="preserve">Osazení ocelových válcovaných nosníků do č.12 </t>
  </si>
  <si>
    <t>t</t>
  </si>
  <si>
    <t>2*1,2*0,00379</t>
  </si>
  <si>
    <t>13331512</t>
  </si>
  <si>
    <t>Úhelník rovnoramenný L jakost S235  50x50x5 mm</t>
  </si>
  <si>
    <t>2*1,2*0,00379*1,08</t>
  </si>
  <si>
    <t>61</t>
  </si>
  <si>
    <t>Upravy povrchů vnitřní</t>
  </si>
  <si>
    <t>612401391RT2</t>
  </si>
  <si>
    <t>Omítka malých ploch vnitřních stěn do 1 m2 vápennou štukovou omítkou</t>
  </si>
  <si>
    <t>kus</t>
  </si>
  <si>
    <t>0,563</t>
  </si>
  <si>
    <t>(1,457-0,6*0,95)*2</t>
  </si>
  <si>
    <t>612425931R00</t>
  </si>
  <si>
    <t xml:space="preserve">Omítka vápenná vnitřního ostění - štuková </t>
  </si>
  <si>
    <t>m2</t>
  </si>
  <si>
    <t>(0,6+2*0,95)*0,3*2</t>
  </si>
  <si>
    <t>62</t>
  </si>
  <si>
    <t>Úpravy povrchů vnější</t>
  </si>
  <si>
    <t>620991121R00</t>
  </si>
  <si>
    <t xml:space="preserve">Zakrývání výplní vnějších otvorů z lešení </t>
  </si>
  <si>
    <t>(0,93*1,08+0,94*1,08+1,1*1,1+0,84*1,07+0,67*1,06+1,01*1,55+1,06*1,75+1,12*1,62+0,87*1,53+0,86*1,51)</t>
  </si>
  <si>
    <t>(1,241*0,65+0,374*0,374+0,75*0,9)</t>
  </si>
  <si>
    <t>621477225R00</t>
  </si>
  <si>
    <t xml:space="preserve">Oprava vněj.omítky štukové podhledů, II,do 50%,SMS </t>
  </si>
  <si>
    <t>F5:</t>
  </si>
  <si>
    <t>4,396*0,7*3</t>
  </si>
  <si>
    <t>F6:</t>
  </si>
  <si>
    <t>4,71*4,05</t>
  </si>
  <si>
    <t>F7:</t>
  </si>
  <si>
    <t>5,5*7,96</t>
  </si>
  <si>
    <t>622311153RT5</t>
  </si>
  <si>
    <t xml:space="preserve">Zateplovací systém, EPS F tl. 30 mm </t>
  </si>
  <si>
    <t>0,5</t>
  </si>
  <si>
    <t>622412515RT2</t>
  </si>
  <si>
    <t>Nátěr stěn vněj.,slož.1-2,KEIM,vápenný,oprav.omít. barva skupina II</t>
  </si>
  <si>
    <t>72,0871+233,2783+15,645</t>
  </si>
  <si>
    <t>622421725R00</t>
  </si>
  <si>
    <t xml:space="preserve">Oprava vněj.om.vápenné štuk. stěn,sl.II,do 50%,SMS </t>
  </si>
  <si>
    <t>F1:</t>
  </si>
  <si>
    <t>184,42-31,29*0,5-14,3247</t>
  </si>
  <si>
    <t>(0,6+2*0,34)*2,7*3</t>
  </si>
  <si>
    <t>F2, 3, 4:</t>
  </si>
  <si>
    <t>17,82*3</t>
  </si>
  <si>
    <t>2,5*2*3</t>
  </si>
  <si>
    <t>622434153R00</t>
  </si>
  <si>
    <t xml:space="preserve">Omítkový sanační systém,vnější,3vrst. </t>
  </si>
  <si>
    <t>31,29*0,5</t>
  </si>
  <si>
    <t>622904112R00</t>
  </si>
  <si>
    <t xml:space="preserve">Očištění fasád tlakovou vodou složitost 1 - 2 </t>
  </si>
  <si>
    <t>94</t>
  </si>
  <si>
    <t>Lešení a stavební výtahy</t>
  </si>
  <si>
    <t>941941041R00</t>
  </si>
  <si>
    <t xml:space="preserve">Montáž lešení leh.řad.s podlahami,š.1,2 m, H 10 m </t>
  </si>
  <si>
    <t>184,42+28,35*3</t>
  </si>
  <si>
    <t>941941291R00</t>
  </si>
  <si>
    <t xml:space="preserve">Příplatek za každý měsíc použití lešení k pol.1041 </t>
  </si>
  <si>
    <t>269,4700*2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</si>
  <si>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</si>
  <si>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</si>
  <si>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</si>
  <si>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</si>
  <si>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12,07+28,15</t>
  </si>
  <si>
    <t>95</t>
  </si>
  <si>
    <t>Dokončovací konstrukce na pozemních stavbách</t>
  </si>
  <si>
    <t>952901110R00</t>
  </si>
  <si>
    <t xml:space="preserve">Čištění mytím vnějších ploch oken a dveří </t>
  </si>
  <si>
    <t>952902110R00</t>
  </si>
  <si>
    <t xml:space="preserve">Čištění zametáním v místnostech a chodbách </t>
  </si>
  <si>
    <t>úklid chodníku - 1x denně - 2 měsíce:</t>
  </si>
  <si>
    <t>118,35*20*2</t>
  </si>
  <si>
    <t>950 00</t>
  </si>
  <si>
    <t>Plast.trubka (15 mm) v drážce pod omítkou ukončená u chodníku a v patě klenby SL krabicí</t>
  </si>
  <si>
    <t>kpl</t>
  </si>
  <si>
    <t>96</t>
  </si>
  <si>
    <t>Bourání konstrukcí</t>
  </si>
  <si>
    <t>960 00</t>
  </si>
  <si>
    <t xml:space="preserve">Demontáž kovové konzoly </t>
  </si>
  <si>
    <t>97</t>
  </si>
  <si>
    <t>Prorážení otvorů</t>
  </si>
  <si>
    <t>978015261R00</t>
  </si>
  <si>
    <t xml:space="preserve">Otlučení omítek vnějších MVC v složit.1-4 do 50 % </t>
  </si>
  <si>
    <t>72,0871+233,2783</t>
  </si>
  <si>
    <t>978015291R00</t>
  </si>
  <si>
    <t xml:space="preserve">Otlučení omítek vnějších MVC v složit.1-4 do 100 % </t>
  </si>
  <si>
    <t>99</t>
  </si>
  <si>
    <t>Staveništní přesun hmot</t>
  </si>
  <si>
    <t>999281211R00</t>
  </si>
  <si>
    <t xml:space="preserve">Přesun hmot, opravy vněj. plášťů výšky do 25 m </t>
  </si>
  <si>
    <t>764</t>
  </si>
  <si>
    <t>Konstrukce klempířské</t>
  </si>
  <si>
    <t>764454801R00</t>
  </si>
  <si>
    <t xml:space="preserve">Demontáž odpadních trub kruhových,D 75 a 100 mm </t>
  </si>
  <si>
    <t>m</t>
  </si>
  <si>
    <t>pozn. 12:</t>
  </si>
  <si>
    <t>7,5</t>
  </si>
  <si>
    <t>764812240R00</t>
  </si>
  <si>
    <t xml:space="preserve">Oplechování okapů, tvrdá krytina, lak.Pz,rš 500 mm </t>
  </si>
  <si>
    <t>pozn. 11:</t>
  </si>
  <si>
    <t>3,5</t>
  </si>
  <si>
    <t>764815212R00</t>
  </si>
  <si>
    <t xml:space="preserve">Žlab podokapní půlkruh.z lak.Pz plechu, rš 330 mm </t>
  </si>
  <si>
    <t>764816134R00</t>
  </si>
  <si>
    <t xml:space="preserve">Oplechování parapetů, lakovaný Pz plech, rš 345 mm </t>
  </si>
  <si>
    <t>pozn. 8:</t>
  </si>
  <si>
    <t>2*0,6</t>
  </si>
  <si>
    <t>764819212R00</t>
  </si>
  <si>
    <t xml:space="preserve">Odpadní trouby kruhové z lak.Pz plechu, D 100 mm </t>
  </si>
  <si>
    <t>764 00</t>
  </si>
  <si>
    <t>Úprava sousední okapu a svodu (zkrácení a narovnání)</t>
  </si>
  <si>
    <t>998764202R00</t>
  </si>
  <si>
    <t xml:space="preserve">Přesun hmot pro klempířské konstr., výšky do 12 m </t>
  </si>
  <si>
    <t>765</t>
  </si>
  <si>
    <t>Krytiny tvrdé</t>
  </si>
  <si>
    <t>765311534RT1</t>
  </si>
  <si>
    <t>Hřeben bobrovka, hřebenáči č.1 nosovými, do malty s použitím suché maltové směsi</t>
  </si>
  <si>
    <t>pozn. 1 :</t>
  </si>
  <si>
    <t>(3,615+3,515+3,405)</t>
  </si>
  <si>
    <t>765611151R00</t>
  </si>
  <si>
    <t xml:space="preserve">Pokrytí požárních zdí do 15 cm krytinou bobrovkou </t>
  </si>
  <si>
    <t>pozn. 1 (š. 45 cm):</t>
  </si>
  <si>
    <t>2*(3,615+3,515+3,405)</t>
  </si>
  <si>
    <t>765611251R00</t>
  </si>
  <si>
    <t xml:space="preserve">Pokrytí požárních zdí do 30 cm krytinou bobrovkou </t>
  </si>
  <si>
    <t>765718810R00</t>
  </si>
  <si>
    <t xml:space="preserve">Demontáž pálené krytiny zdí š. do 30 cm, do suti </t>
  </si>
  <si>
    <t>2*(3,615+3,515+3,405)*2</t>
  </si>
  <si>
    <t>998765202R00</t>
  </si>
  <si>
    <t xml:space="preserve">Přesun hmot pro krytiny tvrdé, výšky do 12 m </t>
  </si>
  <si>
    <t>766</t>
  </si>
  <si>
    <t>Konstrukce truhlářské</t>
  </si>
  <si>
    <t>766 00</t>
  </si>
  <si>
    <t xml:space="preserve">D+M dřevěné žaluzie 600x950 </t>
  </si>
  <si>
    <t>2</t>
  </si>
  <si>
    <t>998766202R00</t>
  </si>
  <si>
    <t xml:space="preserve">Přesun hmot pro truhlářské konstr., výšky do 12 m </t>
  </si>
  <si>
    <t>767</t>
  </si>
  <si>
    <t>Konstrukce zámečnické</t>
  </si>
  <si>
    <t>767 00</t>
  </si>
  <si>
    <t xml:space="preserve">Repase okenních mříží </t>
  </si>
  <si>
    <t>pozn. 2:</t>
  </si>
  <si>
    <t>(0,93*1,08+0,94*1,08+1,1*1,1+0,84*1,07+0,67*1,06+1,01*1,55+1,06*1,75)</t>
  </si>
  <si>
    <t>767 01</t>
  </si>
  <si>
    <t xml:space="preserve">Repase plechových dvířek </t>
  </si>
  <si>
    <t>pozn. 4:</t>
  </si>
  <si>
    <t>767 02</t>
  </si>
  <si>
    <t>Repase podokenních truhlíkových konzol včetně nátěru</t>
  </si>
  <si>
    <t>pozn. 3:</t>
  </si>
  <si>
    <t>998767202R00</t>
  </si>
  <si>
    <t xml:space="preserve">Přesun hmot pro zámečnické konstr., výšky do 12 m </t>
  </si>
  <si>
    <t>782</t>
  </si>
  <si>
    <t>Konstrukce z přírodního kamene</t>
  </si>
  <si>
    <t>782 00</t>
  </si>
  <si>
    <t>Repase kamenných konzol - očištění, zpevňující nátěr a hydrofobní nátěr</t>
  </si>
  <si>
    <t>pozn. 5:</t>
  </si>
  <si>
    <t>782 01</t>
  </si>
  <si>
    <t>Repase kamenného kolníku - očištění, zpevňující nátěr a hydrofobní nátěr</t>
  </si>
  <si>
    <t>pozn. 6:</t>
  </si>
  <si>
    <t>998782202R00</t>
  </si>
  <si>
    <t xml:space="preserve">Přesun hmot pro obklady z kamene, výšky do 12 m </t>
  </si>
  <si>
    <t>783</t>
  </si>
  <si>
    <t>Nátěry</t>
  </si>
  <si>
    <t>783950010RAB</t>
  </si>
  <si>
    <t>Oprava nátěrů kovových konstrukcí syntet. lakem opálení, odmaštění, 1x krycí + 1x email</t>
  </si>
  <si>
    <t>(0,93*1,08+0,94*1,08+1,1*1,1+0,84*1,07+0,67*1,06+1,01*1,55+1,06*1,75)*2</t>
  </si>
  <si>
    <t>(1,241*0,65+0,374*0,374+0,75*0,9)*2</t>
  </si>
  <si>
    <t>M21</t>
  </si>
  <si>
    <t>Elektromontáže</t>
  </si>
  <si>
    <t>210 00</t>
  </si>
  <si>
    <t>Provedení silnoproudé elektroinstalace - demontáž stávajících strop.svítidel v klenbě krčku</t>
  </si>
  <si>
    <t>pozn. 10:</t>
  </si>
  <si>
    <t>P 021</t>
  </si>
  <si>
    <t xml:space="preserve">Stavební přípomoci </t>
  </si>
  <si>
    <t>M22</t>
  </si>
  <si>
    <t>Montáž sdělovací a zabezp. techniky</t>
  </si>
  <si>
    <t>220 00</t>
  </si>
  <si>
    <t>Provedení sl.proudé elektroinstalace -vydrážkování vytrubkování, přeložka kabelu na fasádě - 10 m</t>
  </si>
  <si>
    <t>P 022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</si>
  <si>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</si>
  <si>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</si>
  <si>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</si>
  <si>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</si>
  <si>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</si>
  <si>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</si>
  <si>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</si>
  <si>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</si>
  <si>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</si>
  <si>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</si>
  <si>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</si>
  <si>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</si>
  <si>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</si>
  <si>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</si>
  <si>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</si>
  <si>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</si>
  <si>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</si>
  <si>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</si>
  <si>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</si>
  <si>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</si>
  <si>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</si>
  <si>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</si>
  <si>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</si>
  <si>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</si>
  <si>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</si>
  <si>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</si>
  <si>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</si>
  <si>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Muzeum Českého Krasu - Beroun, Husovo nám. 87</t>
  </si>
  <si>
    <t>R-Projekt 07 - Dejvice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</si>
</sst>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Oprava vých.fasády čp.87 do Slapské ul. - 2.etapa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297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R-Projekt 07 - Dejvice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296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295</v>
      </c>
      <c r="D11" s="30"/>
      <c r="E11" s="30"/>
      <c r="F11" s="41" t="s">
        <v>16</v>
      </c>
      <c r="G11" s="42" t="s">
        <v>78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Rekapitulace!A29</f>
        <v>Ztížené výrobní podmínky</v>
      </c>
      <c r="E15" s="61"/>
      <c r="F15" s="62"/>
      <c r="G15" s="59">
        <f>Rekapitulace!I29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Rekapitulace!A30</f>
        <v>Oborová přirážka</v>
      </c>
      <c r="E16" s="63"/>
      <c r="F16" s="64"/>
      <c r="G16" s="59">
        <f>Rekapitulace!I30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Rekapitulace!A31</f>
        <v>Přesun stavebních kapacit</v>
      </c>
      <c r="E17" s="63"/>
      <c r="F17" s="64"/>
      <c r="G17" s="59">
        <f>Rekapitulace!I31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Rekapitulace!A32</f>
        <v>Mimostaveništní doprava</v>
      </c>
      <c r="E18" s="63"/>
      <c r="F18" s="64"/>
      <c r="G18" s="59">
        <f>Rekapitulace!I32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Rekapitulace!A33</f>
        <v>Zařízení staveniště</v>
      </c>
      <c r="E19" s="63"/>
      <c r="F19" s="64"/>
      <c r="G19" s="59">
        <f>Rekapitulace!I33</f>
        <v>0</v>
      </c>
    </row>
    <row r="20" spans="1:7" ht="15.95" customHeight="1">
      <c r="A20" s="67"/>
      <c r="B20" s="58"/>
      <c r="C20" s="59"/>
      <c r="D20" s="9" t="str">
        <f>Rekapitulace!A34</f>
        <v>Provoz investora</v>
      </c>
      <c r="E20" s="63"/>
      <c r="F20" s="64"/>
      <c r="G20" s="59">
        <f>Rekapitulace!I34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Rekapitulace!A35</f>
        <v>Kompletační činnost (IČD)</v>
      </c>
      <c r="E21" s="63"/>
      <c r="F21" s="64"/>
      <c r="G21" s="59">
        <f>Rekapitulace!I35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40</v>
      </c>
      <c r="E26" s="82"/>
      <c r="F26" s="83" t="s">
        <v>40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41</v>
      </c>
      <c r="B28" s="69"/>
      <c r="C28" s="81"/>
      <c r="D28" s="83" t="s">
        <v>42</v>
      </c>
      <c r="E28" s="81"/>
      <c r="F28" s="87" t="s">
        <v>42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43</v>
      </c>
      <c r="B30" s="91"/>
      <c r="C30" s="92">
        <v>21</v>
      </c>
      <c r="D30" s="91" t="s">
        <v>44</v>
      </c>
      <c r="E30" s="93"/>
      <c r="F30" s="94">
        <f>C23-F32</f>
        <v>0</v>
      </c>
      <c r="G30" s="95"/>
    </row>
    <row r="31" spans="1:7" ht="12.75">
      <c r="A31" s="90" t="s">
        <v>45</v>
      </c>
      <c r="B31" s="91"/>
      <c r="C31" s="92">
        <f>SazbaDPH1</f>
        <v>21</v>
      </c>
      <c r="D31" s="91" t="s">
        <v>46</v>
      </c>
      <c r="E31" s="93"/>
      <c r="F31" s="94">
        <f>ROUND(PRODUCT(F30,C31/100),0)</f>
        <v>0</v>
      </c>
      <c r="G31" s="95"/>
    </row>
    <row r="32" spans="1:7" ht="12.75">
      <c r="A32" s="90" t="s">
        <v>43</v>
      </c>
      <c r="B32" s="91"/>
      <c r="C32" s="92">
        <v>0</v>
      </c>
      <c r="D32" s="91" t="s">
        <v>46</v>
      </c>
      <c r="E32" s="93"/>
      <c r="F32" s="94">
        <v>0</v>
      </c>
      <c r="G32" s="95"/>
    </row>
    <row r="33" spans="1:7" ht="12.75">
      <c r="A33" s="90" t="s">
        <v>45</v>
      </c>
      <c r="B33" s="96"/>
      <c r="C33" s="97">
        <f>SazbaDPH2</f>
        <v>0</v>
      </c>
      <c r="D33" s="91" t="s">
        <v>46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47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48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workbookViewId="0" topLeftCell="A1">
      <selection activeCell="H37" sqref="H37:I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49</v>
      </c>
      <c r="B1" s="109"/>
      <c r="C1" s="110" t="str">
        <f>CONCATENATE(cislostavby," ",nazevstavby)</f>
        <v>RPrD1803 Oprava vých.fasády čp.87 do Slapské ul. - 2.etapa</v>
      </c>
      <c r="D1" s="111"/>
      <c r="E1" s="112"/>
      <c r="F1" s="111"/>
      <c r="G1" s="113" t="s">
        <v>50</v>
      </c>
      <c r="H1" s="114" t="s">
        <v>80</v>
      </c>
      <c r="I1" s="115"/>
    </row>
    <row r="2" spans="1:9" ht="13.5" thickBot="1">
      <c r="A2" s="116" t="s">
        <v>51</v>
      </c>
      <c r="B2" s="117"/>
      <c r="C2" s="118" t="str">
        <f>CONCATENATE(cisloobjektu," ",nazevobjektu)</f>
        <v>01 Oprava vých.fasády čp.87 do Slapské ul. - 2.etapa</v>
      </c>
      <c r="D2" s="119"/>
      <c r="E2" s="120"/>
      <c r="F2" s="119"/>
      <c r="G2" s="121" t="s">
        <v>79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52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53</v>
      </c>
      <c r="C6" s="128"/>
      <c r="D6" s="129"/>
      <c r="E6" s="130" t="s">
        <v>54</v>
      </c>
      <c r="F6" s="131" t="s">
        <v>55</v>
      </c>
      <c r="G6" s="131" t="s">
        <v>56</v>
      </c>
      <c r="H6" s="131" t="s">
        <v>57</v>
      </c>
      <c r="I6" s="132" t="s">
        <v>30</v>
      </c>
    </row>
    <row r="7" spans="1:9" s="37" customFormat="1" ht="12.75">
      <c r="A7" s="226" t="str">
        <f>Položky!B7</f>
        <v>3</v>
      </c>
      <c r="B7" s="133" t="str">
        <f>Položky!C7</f>
        <v>Svislé a kompletní konstrukce</v>
      </c>
      <c r="C7" s="69"/>
      <c r="D7" s="134"/>
      <c r="E7" s="227">
        <f>Položky!BA16</f>
        <v>0</v>
      </c>
      <c r="F7" s="228">
        <f>Položky!BB16</f>
        <v>0</v>
      </c>
      <c r="G7" s="228">
        <f>Položky!BC16</f>
        <v>0</v>
      </c>
      <c r="H7" s="228">
        <f>Položky!BD16</f>
        <v>0</v>
      </c>
      <c r="I7" s="229">
        <f>Položky!BE16</f>
        <v>0</v>
      </c>
    </row>
    <row r="8" spans="1:9" s="37" customFormat="1" ht="12.75">
      <c r="A8" s="226" t="str">
        <f>Položky!B17</f>
        <v>61</v>
      </c>
      <c r="B8" s="133" t="str">
        <f>Položky!C17</f>
        <v>Upravy povrchů vnitřní</v>
      </c>
      <c r="C8" s="69"/>
      <c r="D8" s="134"/>
      <c r="E8" s="227">
        <f>Položky!BA23</f>
        <v>0</v>
      </c>
      <c r="F8" s="228">
        <f>Položky!BB23</f>
        <v>0</v>
      </c>
      <c r="G8" s="228">
        <f>Položky!BC23</f>
        <v>0</v>
      </c>
      <c r="H8" s="228">
        <f>Položky!BD23</f>
        <v>0</v>
      </c>
      <c r="I8" s="229">
        <f>Položky!BE23</f>
        <v>0</v>
      </c>
    </row>
    <row r="9" spans="1:9" s="37" customFormat="1" ht="12.75">
      <c r="A9" s="226" t="str">
        <f>Položky!B24</f>
        <v>62</v>
      </c>
      <c r="B9" s="133" t="str">
        <f>Položky!C24</f>
        <v>Úpravy povrchů vnější</v>
      </c>
      <c r="C9" s="69"/>
      <c r="D9" s="134"/>
      <c r="E9" s="227">
        <f>Položky!BA51</f>
        <v>0</v>
      </c>
      <c r="F9" s="228">
        <f>Položky!BB51</f>
        <v>0</v>
      </c>
      <c r="G9" s="228">
        <f>Položky!BC51</f>
        <v>0</v>
      </c>
      <c r="H9" s="228">
        <f>Položky!BD51</f>
        <v>0</v>
      </c>
      <c r="I9" s="229">
        <f>Položky!BE51</f>
        <v>0</v>
      </c>
    </row>
    <row r="10" spans="1:9" s="37" customFormat="1" ht="12.75">
      <c r="A10" s="226" t="str">
        <f>Položky!B52</f>
        <v>94</v>
      </c>
      <c r="B10" s="133" t="str">
        <f>Položky!C52</f>
        <v>Lešení a stavební výtahy</v>
      </c>
      <c r="C10" s="69"/>
      <c r="D10" s="134"/>
      <c r="E10" s="227">
        <f>Položky!BA60</f>
        <v>0</v>
      </c>
      <c r="F10" s="228">
        <f>Položky!BB60</f>
        <v>0</v>
      </c>
      <c r="G10" s="228">
        <f>Položky!BC60</f>
        <v>0</v>
      </c>
      <c r="H10" s="228">
        <f>Položky!BD60</f>
        <v>0</v>
      </c>
      <c r="I10" s="229">
        <f>Položky!BE60</f>
        <v>0</v>
      </c>
    </row>
    <row r="11" spans="1:9" s="37" customFormat="1" ht="12.75">
      <c r="A11" s="226" t="str">
        <f>Položky!B61</f>
        <v>95</v>
      </c>
      <c r="B11" s="133" t="str">
        <f>Položky!C61</f>
        <v>Dokončovací konstrukce na pozemních stavbách</v>
      </c>
      <c r="C11" s="69"/>
      <c r="D11" s="134"/>
      <c r="E11" s="227">
        <f>Položky!BA67</f>
        <v>0</v>
      </c>
      <c r="F11" s="228">
        <f>Položky!BB67</f>
        <v>0</v>
      </c>
      <c r="G11" s="228">
        <f>Položky!BC67</f>
        <v>0</v>
      </c>
      <c r="H11" s="228">
        <f>Položky!BD67</f>
        <v>0</v>
      </c>
      <c r="I11" s="229">
        <f>Položky!BE67</f>
        <v>0</v>
      </c>
    </row>
    <row r="12" spans="1:9" s="37" customFormat="1" ht="12.75">
      <c r="A12" s="226" t="str">
        <f>Položky!B68</f>
        <v>96</v>
      </c>
      <c r="B12" s="133" t="str">
        <f>Položky!C68</f>
        <v>Bourání konstrukcí</v>
      </c>
      <c r="C12" s="69"/>
      <c r="D12" s="134"/>
      <c r="E12" s="227">
        <f>Položky!BA70</f>
        <v>0</v>
      </c>
      <c r="F12" s="228">
        <f>Položky!BB70</f>
        <v>0</v>
      </c>
      <c r="G12" s="228">
        <f>Položky!BC70</f>
        <v>0</v>
      </c>
      <c r="H12" s="228">
        <f>Položky!BD70</f>
        <v>0</v>
      </c>
      <c r="I12" s="229">
        <f>Položky!BE70</f>
        <v>0</v>
      </c>
    </row>
    <row r="13" spans="1:9" s="37" customFormat="1" ht="12.75">
      <c r="A13" s="226" t="str">
        <f>Položky!B71</f>
        <v>97</v>
      </c>
      <c r="B13" s="133" t="str">
        <f>Položky!C71</f>
        <v>Prorážení otvorů</v>
      </c>
      <c r="C13" s="69"/>
      <c r="D13" s="134"/>
      <c r="E13" s="227">
        <f>Položky!BA75</f>
        <v>0</v>
      </c>
      <c r="F13" s="228">
        <f>Položky!BB75</f>
        <v>0</v>
      </c>
      <c r="G13" s="228">
        <f>Položky!BC75</f>
        <v>0</v>
      </c>
      <c r="H13" s="228">
        <f>Položky!BD75</f>
        <v>0</v>
      </c>
      <c r="I13" s="229">
        <f>Položky!BE75</f>
        <v>0</v>
      </c>
    </row>
    <row r="14" spans="1:9" s="37" customFormat="1" ht="12.75">
      <c r="A14" s="226" t="str">
        <f>Položky!B76</f>
        <v>99</v>
      </c>
      <c r="B14" s="133" t="str">
        <f>Položky!C76</f>
        <v>Staveništní přesun hmot</v>
      </c>
      <c r="C14" s="69"/>
      <c r="D14" s="134"/>
      <c r="E14" s="227">
        <f>Položky!BA78</f>
        <v>0</v>
      </c>
      <c r="F14" s="228">
        <f>Položky!BB78</f>
        <v>0</v>
      </c>
      <c r="G14" s="228">
        <f>Položky!BC78</f>
        <v>0</v>
      </c>
      <c r="H14" s="228">
        <f>Položky!BD78</f>
        <v>0</v>
      </c>
      <c r="I14" s="229">
        <f>Položky!BE78</f>
        <v>0</v>
      </c>
    </row>
    <row r="15" spans="1:9" s="37" customFormat="1" ht="12.75">
      <c r="A15" s="226" t="str">
        <f>Položky!B79</f>
        <v>764</v>
      </c>
      <c r="B15" s="133" t="str">
        <f>Položky!C79</f>
        <v>Konstrukce klempířské</v>
      </c>
      <c r="C15" s="69"/>
      <c r="D15" s="134"/>
      <c r="E15" s="227">
        <f>Položky!BA97</f>
        <v>0</v>
      </c>
      <c r="F15" s="228">
        <f>Položky!BB97</f>
        <v>0</v>
      </c>
      <c r="G15" s="228">
        <f>Položky!BC97</f>
        <v>0</v>
      </c>
      <c r="H15" s="228">
        <f>Položky!BD97</f>
        <v>0</v>
      </c>
      <c r="I15" s="229">
        <f>Položky!BE97</f>
        <v>0</v>
      </c>
    </row>
    <row r="16" spans="1:9" s="37" customFormat="1" ht="12.75">
      <c r="A16" s="226" t="str">
        <f>Položky!B98</f>
        <v>765</v>
      </c>
      <c r="B16" s="133" t="str">
        <f>Položky!C98</f>
        <v>Krytiny tvrdé</v>
      </c>
      <c r="C16" s="69"/>
      <c r="D16" s="134"/>
      <c r="E16" s="227">
        <f>Položky!BA112</f>
        <v>0</v>
      </c>
      <c r="F16" s="228">
        <f>Položky!BB112</f>
        <v>0</v>
      </c>
      <c r="G16" s="228">
        <f>Položky!BC112</f>
        <v>0</v>
      </c>
      <c r="H16" s="228">
        <f>Položky!BD112</f>
        <v>0</v>
      </c>
      <c r="I16" s="229">
        <f>Položky!BE112</f>
        <v>0</v>
      </c>
    </row>
    <row r="17" spans="1:9" s="37" customFormat="1" ht="12.75">
      <c r="A17" s="226" t="str">
        <f>Položky!B113</f>
        <v>766</v>
      </c>
      <c r="B17" s="133" t="str">
        <f>Položky!C113</f>
        <v>Konstrukce truhlářské</v>
      </c>
      <c r="C17" s="69"/>
      <c r="D17" s="134"/>
      <c r="E17" s="227">
        <f>Položky!BA118</f>
        <v>0</v>
      </c>
      <c r="F17" s="228">
        <f>Položky!BB118</f>
        <v>0</v>
      </c>
      <c r="G17" s="228">
        <f>Položky!BC118</f>
        <v>0</v>
      </c>
      <c r="H17" s="228">
        <f>Položky!BD118</f>
        <v>0</v>
      </c>
      <c r="I17" s="229">
        <f>Položky!BE118</f>
        <v>0</v>
      </c>
    </row>
    <row r="18" spans="1:9" s="37" customFormat="1" ht="12.75">
      <c r="A18" s="226" t="str">
        <f>Položky!B119</f>
        <v>767</v>
      </c>
      <c r="B18" s="133" t="str">
        <f>Položky!C119</f>
        <v>Konstrukce zámečnické</v>
      </c>
      <c r="C18" s="69"/>
      <c r="D18" s="134"/>
      <c r="E18" s="227">
        <f>Položky!BA130</f>
        <v>0</v>
      </c>
      <c r="F18" s="228">
        <f>Položky!BB130</f>
        <v>0</v>
      </c>
      <c r="G18" s="228">
        <f>Položky!BC130</f>
        <v>0</v>
      </c>
      <c r="H18" s="228">
        <f>Položky!BD130</f>
        <v>0</v>
      </c>
      <c r="I18" s="229">
        <f>Položky!BE130</f>
        <v>0</v>
      </c>
    </row>
    <row r="19" spans="1:9" s="37" customFormat="1" ht="12.75">
      <c r="A19" s="226" t="str">
        <f>Položky!B131</f>
        <v>782</v>
      </c>
      <c r="B19" s="133" t="str">
        <f>Položky!C131</f>
        <v>Konstrukce z přírodního kamene</v>
      </c>
      <c r="C19" s="69"/>
      <c r="D19" s="134"/>
      <c r="E19" s="227">
        <f>Položky!BA139</f>
        <v>0</v>
      </c>
      <c r="F19" s="228">
        <f>Položky!BB139</f>
        <v>0</v>
      </c>
      <c r="G19" s="228">
        <f>Položky!BC139</f>
        <v>0</v>
      </c>
      <c r="H19" s="228">
        <f>Položky!BD139</f>
        <v>0</v>
      </c>
      <c r="I19" s="229">
        <f>Položky!BE139</f>
        <v>0</v>
      </c>
    </row>
    <row r="20" spans="1:9" s="37" customFormat="1" ht="12.75">
      <c r="A20" s="226" t="str">
        <f>Položky!B140</f>
        <v>783</v>
      </c>
      <c r="B20" s="133" t="str">
        <f>Položky!C140</f>
        <v>Nátěry</v>
      </c>
      <c r="C20" s="69"/>
      <c r="D20" s="134"/>
      <c r="E20" s="227">
        <f>Položky!BA146</f>
        <v>0</v>
      </c>
      <c r="F20" s="228">
        <f>Položky!BB146</f>
        <v>0</v>
      </c>
      <c r="G20" s="228">
        <f>Položky!BC146</f>
        <v>0</v>
      </c>
      <c r="H20" s="228">
        <f>Položky!BD146</f>
        <v>0</v>
      </c>
      <c r="I20" s="229">
        <f>Položky!BE146</f>
        <v>0</v>
      </c>
    </row>
    <row r="21" spans="1:9" s="37" customFormat="1" ht="12.75">
      <c r="A21" s="226" t="str">
        <f>Položky!B147</f>
        <v>M21</v>
      </c>
      <c r="B21" s="133" t="str">
        <f>Položky!C147</f>
        <v>Elektromontáže</v>
      </c>
      <c r="C21" s="69"/>
      <c r="D21" s="134"/>
      <c r="E21" s="227">
        <f>Položky!BA152</f>
        <v>0</v>
      </c>
      <c r="F21" s="228">
        <f>Položky!BB152</f>
        <v>0</v>
      </c>
      <c r="G21" s="228">
        <f>Položky!BC152</f>
        <v>0</v>
      </c>
      <c r="H21" s="228">
        <f>Položky!BD152</f>
        <v>0</v>
      </c>
      <c r="I21" s="229">
        <f>Položky!BE152</f>
        <v>0</v>
      </c>
    </row>
    <row r="22" spans="1:9" s="37" customFormat="1" ht="12.75">
      <c r="A22" s="226" t="str">
        <f>Položky!B153</f>
        <v>M22</v>
      </c>
      <c r="B22" s="133" t="str">
        <f>Položky!C153</f>
        <v>Montáž sdělovací a zabezp. techniky</v>
      </c>
      <c r="C22" s="69"/>
      <c r="D22" s="134"/>
      <c r="E22" s="227">
        <f>Položky!BA156</f>
        <v>0</v>
      </c>
      <c r="F22" s="228">
        <f>Položky!BB156</f>
        <v>0</v>
      </c>
      <c r="G22" s="228">
        <f>Položky!BC156</f>
        <v>0</v>
      </c>
      <c r="H22" s="228">
        <f>Položky!BD156</f>
        <v>0</v>
      </c>
      <c r="I22" s="229">
        <f>Položky!BE156</f>
        <v>0</v>
      </c>
    </row>
    <row r="23" spans="1:9" s="37" customFormat="1" ht="13.5" thickBot="1">
      <c r="A23" s="226" t="str">
        <f>Položky!B157</f>
        <v>D96</v>
      </c>
      <c r="B23" s="133" t="str">
        <f>Položky!C157</f>
        <v>Přesuny suti a vybouraných hmot</v>
      </c>
      <c r="C23" s="69"/>
      <c r="D23" s="134"/>
      <c r="E23" s="227">
        <f>Položky!BA166</f>
        <v>0</v>
      </c>
      <c r="F23" s="228">
        <f>Položky!BB166</f>
        <v>0</v>
      </c>
      <c r="G23" s="228">
        <f>Položky!BC166</f>
        <v>0</v>
      </c>
      <c r="H23" s="228">
        <f>Položky!BD166</f>
        <v>0</v>
      </c>
      <c r="I23" s="229">
        <f>Položky!BE166</f>
        <v>0</v>
      </c>
    </row>
    <row r="24" spans="1:9" s="141" customFormat="1" ht="13.5" thickBot="1">
      <c r="A24" s="135"/>
      <c r="B24" s="136" t="s">
        <v>58</v>
      </c>
      <c r="C24" s="136"/>
      <c r="D24" s="137"/>
      <c r="E24" s="138">
        <f>SUM(E7:E23)</f>
        <v>0</v>
      </c>
      <c r="F24" s="139">
        <f>SUM(F7:F23)</f>
        <v>0</v>
      </c>
      <c r="G24" s="139">
        <f>SUM(G7:G23)</f>
        <v>0</v>
      </c>
      <c r="H24" s="139">
        <f>SUM(H7:H23)</f>
        <v>0</v>
      </c>
      <c r="I24" s="140">
        <f>SUM(I7:I23)</f>
        <v>0</v>
      </c>
    </row>
    <row r="25" spans="1:9" ht="12.75">
      <c r="A25" s="69"/>
      <c r="B25" s="69"/>
      <c r="C25" s="69"/>
      <c r="D25" s="69"/>
      <c r="E25" s="69"/>
      <c r="F25" s="69"/>
      <c r="G25" s="69"/>
      <c r="H25" s="69"/>
      <c r="I25" s="69"/>
    </row>
    <row r="26" spans="1:57" ht="19.5" customHeight="1">
      <c r="A26" s="125" t="s">
        <v>59</v>
      </c>
      <c r="B26" s="125"/>
      <c r="C26" s="125"/>
      <c r="D26" s="125"/>
      <c r="E26" s="125"/>
      <c r="F26" s="125"/>
      <c r="G26" s="142"/>
      <c r="H26" s="125"/>
      <c r="I26" s="125"/>
      <c r="BA26" s="43"/>
      <c r="BB26" s="43"/>
      <c r="BC26" s="43"/>
      <c r="BD26" s="43"/>
      <c r="BE26" s="43"/>
    </row>
    <row r="27" spans="1:9" ht="13.5" thickBot="1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12.75">
      <c r="A28" s="76" t="s">
        <v>60</v>
      </c>
      <c r="B28" s="77"/>
      <c r="C28" s="77"/>
      <c r="D28" s="143"/>
      <c r="E28" s="144" t="s">
        <v>61</v>
      </c>
      <c r="F28" s="145" t="s">
        <v>62</v>
      </c>
      <c r="G28" s="146" t="s">
        <v>63</v>
      </c>
      <c r="H28" s="147"/>
      <c r="I28" s="148" t="s">
        <v>61</v>
      </c>
    </row>
    <row r="29" spans="1:53" ht="12.75">
      <c r="A29" s="67" t="s">
        <v>287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53" ht="12.75">
      <c r="A30" s="67" t="s">
        <v>288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2</v>
      </c>
    </row>
    <row r="31" spans="1:53" ht="12.75">
      <c r="A31" s="67" t="s">
        <v>289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2</v>
      </c>
    </row>
    <row r="32" spans="1:53" ht="12.75">
      <c r="A32" s="67" t="s">
        <v>290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2</v>
      </c>
    </row>
    <row r="33" spans="1:53" ht="12.75">
      <c r="A33" s="67" t="s">
        <v>291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2</v>
      </c>
    </row>
    <row r="34" spans="1:53" ht="12.75">
      <c r="A34" s="67" t="s">
        <v>292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2</v>
      </c>
    </row>
    <row r="35" spans="1:53" ht="12.75">
      <c r="A35" s="67" t="s">
        <v>293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2</v>
      </c>
    </row>
    <row r="36" spans="1:53" ht="12.75">
      <c r="A36" s="67" t="s">
        <v>294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2</v>
      </c>
    </row>
    <row r="37" spans="1:9" ht="13.5" thickBot="1">
      <c r="A37" s="155"/>
      <c r="B37" s="156" t="s">
        <v>64</v>
      </c>
      <c r="C37" s="157"/>
      <c r="D37" s="158"/>
      <c r="E37" s="159"/>
      <c r="F37" s="160"/>
      <c r="G37" s="160"/>
      <c r="H37" s="161">
        <f>SUM(I29:I36)</f>
        <v>0</v>
      </c>
      <c r="I37" s="162"/>
    </row>
    <row r="39" spans="2:9" ht="12.75">
      <c r="B39" s="141"/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</sheetData>
  <mergeCells count="4">
    <mergeCell ref="A1:B1"/>
    <mergeCell ref="A2:B2"/>
    <mergeCell ref="G2:I2"/>
    <mergeCell ref="H37:I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showGridLines="0" showZeros="0" workbookViewId="0" topLeftCell="A1">
      <selection activeCell="A166" sqref="A166:IV168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0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49</v>
      </c>
      <c r="B3" s="109"/>
      <c r="C3" s="110" t="str">
        <f>CONCATENATE(cislostavby," ",nazevstavby)</f>
        <v>RPrD1803 Oprava vých.fasády čp.87 do Slapské ul. - 2.etapa</v>
      </c>
      <c r="D3" s="172"/>
      <c r="E3" s="173" t="s">
        <v>65</v>
      </c>
      <c r="F3" s="174" t="str">
        <f>Rekapitulace!H1</f>
        <v>01</v>
      </c>
      <c r="G3" s="175"/>
    </row>
    <row r="4" spans="1:7" ht="13.5" thickBot="1">
      <c r="A4" s="176" t="s">
        <v>51</v>
      </c>
      <c r="B4" s="117"/>
      <c r="C4" s="118" t="str">
        <f>CONCATENATE(cisloobjektu," ",nazevobjektu)</f>
        <v>01 Oprava vých.fasády čp.87 do Slapské ul. - 2.etapa</v>
      </c>
      <c r="D4" s="177"/>
      <c r="E4" s="178" t="str">
        <f>Rekapitulace!G2</f>
        <v>Oprava vých.fasády čp.87 do Slapské ul. - 2.etapa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66</v>
      </c>
      <c r="B6" s="185" t="s">
        <v>67</v>
      </c>
      <c r="C6" s="185" t="s">
        <v>68</v>
      </c>
      <c r="D6" s="185" t="s">
        <v>69</v>
      </c>
      <c r="E6" s="186" t="s">
        <v>70</v>
      </c>
      <c r="F6" s="185" t="s">
        <v>71</v>
      </c>
      <c r="G6" s="187" t="s">
        <v>72</v>
      </c>
    </row>
    <row r="7" spans="1:15" ht="12.75">
      <c r="A7" s="188" t="s">
        <v>73</v>
      </c>
      <c r="B7" s="189" t="s">
        <v>81</v>
      </c>
      <c r="C7" s="190" t="s">
        <v>82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83</v>
      </c>
      <c r="C8" s="198" t="s">
        <v>84</v>
      </c>
      <c r="D8" s="199" t="s">
        <v>85</v>
      </c>
      <c r="E8" s="200">
        <v>0.1689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195">
        <v>1</v>
      </c>
      <c r="CB8" s="195">
        <v>1</v>
      </c>
      <c r="CZ8" s="167">
        <v>1.84144</v>
      </c>
    </row>
    <row r="9" spans="1:15" ht="12.75">
      <c r="A9" s="202"/>
      <c r="B9" s="204"/>
      <c r="C9" s="205" t="s">
        <v>86</v>
      </c>
      <c r="D9" s="206"/>
      <c r="E9" s="207">
        <v>0.1689</v>
      </c>
      <c r="F9" s="208"/>
      <c r="G9" s="209"/>
      <c r="M9" s="203" t="s">
        <v>86</v>
      </c>
      <c r="O9" s="195"/>
    </row>
    <row r="10" spans="1:104" ht="12.75">
      <c r="A10" s="196">
        <v>2</v>
      </c>
      <c r="B10" s="197" t="s">
        <v>87</v>
      </c>
      <c r="C10" s="198" t="s">
        <v>88</v>
      </c>
      <c r="D10" s="199" t="s">
        <v>85</v>
      </c>
      <c r="E10" s="200">
        <v>0.5322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195">
        <v>1</v>
      </c>
      <c r="CB10" s="195">
        <v>1</v>
      </c>
      <c r="CZ10" s="167">
        <v>1.84144</v>
      </c>
    </row>
    <row r="11" spans="1:15" ht="12.75">
      <c r="A11" s="202"/>
      <c r="B11" s="204"/>
      <c r="C11" s="205" t="s">
        <v>89</v>
      </c>
      <c r="D11" s="206"/>
      <c r="E11" s="207">
        <v>0.5322</v>
      </c>
      <c r="F11" s="208"/>
      <c r="G11" s="209"/>
      <c r="M11" s="203" t="s">
        <v>89</v>
      </c>
      <c r="O11" s="195"/>
    </row>
    <row r="12" spans="1:104" ht="12.75">
      <c r="A12" s="196">
        <v>3</v>
      </c>
      <c r="B12" s="197" t="s">
        <v>90</v>
      </c>
      <c r="C12" s="198" t="s">
        <v>91</v>
      </c>
      <c r="D12" s="199" t="s">
        <v>92</v>
      </c>
      <c r="E12" s="200">
        <v>0.0091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195">
        <v>1</v>
      </c>
      <c r="CB12" s="195">
        <v>1</v>
      </c>
      <c r="CZ12" s="167">
        <v>0.01954</v>
      </c>
    </row>
    <row r="13" spans="1:15" ht="12.75">
      <c r="A13" s="202"/>
      <c r="B13" s="204"/>
      <c r="C13" s="205" t="s">
        <v>93</v>
      </c>
      <c r="D13" s="206"/>
      <c r="E13" s="207">
        <v>0.0091</v>
      </c>
      <c r="F13" s="208"/>
      <c r="G13" s="209"/>
      <c r="M13" s="203" t="s">
        <v>93</v>
      </c>
      <c r="O13" s="195"/>
    </row>
    <row r="14" spans="1:104" ht="12.75">
      <c r="A14" s="196">
        <v>4</v>
      </c>
      <c r="B14" s="197" t="s">
        <v>94</v>
      </c>
      <c r="C14" s="198" t="s">
        <v>95</v>
      </c>
      <c r="D14" s="199" t="s">
        <v>92</v>
      </c>
      <c r="E14" s="200">
        <v>0.0098</v>
      </c>
      <c r="F14" s="200">
        <v>0</v>
      </c>
      <c r="G14" s="201">
        <f>E14*F14</f>
        <v>0</v>
      </c>
      <c r="O14" s="195">
        <v>2</v>
      </c>
      <c r="AA14" s="167">
        <v>3</v>
      </c>
      <c r="AB14" s="167">
        <v>1</v>
      </c>
      <c r="AC14" s="167">
        <v>13331512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195">
        <v>3</v>
      </c>
      <c r="CB14" s="195">
        <v>1</v>
      </c>
      <c r="CZ14" s="167">
        <v>1</v>
      </c>
    </row>
    <row r="15" spans="1:15" ht="12.75">
      <c r="A15" s="202"/>
      <c r="B15" s="204"/>
      <c r="C15" s="205" t="s">
        <v>96</v>
      </c>
      <c r="D15" s="206"/>
      <c r="E15" s="207">
        <v>0.0098</v>
      </c>
      <c r="F15" s="208"/>
      <c r="G15" s="209"/>
      <c r="M15" s="203" t="s">
        <v>96</v>
      </c>
      <c r="O15" s="195"/>
    </row>
    <row r="16" spans="1:57" ht="12.75">
      <c r="A16" s="210"/>
      <c r="B16" s="211" t="s">
        <v>75</v>
      </c>
      <c r="C16" s="212" t="str">
        <f>CONCATENATE(B7," ",C7)</f>
        <v>3 Svislé a kompletní konstrukce</v>
      </c>
      <c r="D16" s="213"/>
      <c r="E16" s="214"/>
      <c r="F16" s="215"/>
      <c r="G16" s="216">
        <f>SUM(G7:G15)</f>
        <v>0</v>
      </c>
      <c r="O16" s="195">
        <v>4</v>
      </c>
      <c r="BA16" s="217">
        <f>SUM(BA7:BA15)</f>
        <v>0</v>
      </c>
      <c r="BB16" s="217">
        <f>SUM(BB7:BB15)</f>
        <v>0</v>
      </c>
      <c r="BC16" s="217">
        <f>SUM(BC7:BC15)</f>
        <v>0</v>
      </c>
      <c r="BD16" s="217">
        <f>SUM(BD7:BD15)</f>
        <v>0</v>
      </c>
      <c r="BE16" s="217">
        <f>SUM(BE7:BE15)</f>
        <v>0</v>
      </c>
    </row>
    <row r="17" spans="1:15" ht="12.75">
      <c r="A17" s="188" t="s">
        <v>73</v>
      </c>
      <c r="B17" s="189" t="s">
        <v>97</v>
      </c>
      <c r="C17" s="190" t="s">
        <v>98</v>
      </c>
      <c r="D17" s="191"/>
      <c r="E17" s="192"/>
      <c r="F17" s="192"/>
      <c r="G17" s="193"/>
      <c r="H17" s="194"/>
      <c r="I17" s="194"/>
      <c r="O17" s="195">
        <v>1</v>
      </c>
    </row>
    <row r="18" spans="1:104" ht="22.5">
      <c r="A18" s="196">
        <v>5</v>
      </c>
      <c r="B18" s="197" t="s">
        <v>99</v>
      </c>
      <c r="C18" s="198" t="s">
        <v>100</v>
      </c>
      <c r="D18" s="199" t="s">
        <v>101</v>
      </c>
      <c r="E18" s="200">
        <v>2.337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195">
        <v>1</v>
      </c>
      <c r="CB18" s="195">
        <v>1</v>
      </c>
      <c r="CZ18" s="167">
        <v>0.03562</v>
      </c>
    </row>
    <row r="19" spans="1:15" ht="12.75">
      <c r="A19" s="202"/>
      <c r="B19" s="204"/>
      <c r="C19" s="205" t="s">
        <v>102</v>
      </c>
      <c r="D19" s="206"/>
      <c r="E19" s="207">
        <v>0.563</v>
      </c>
      <c r="F19" s="208"/>
      <c r="G19" s="209"/>
      <c r="M19" s="203" t="s">
        <v>102</v>
      </c>
      <c r="O19" s="195"/>
    </row>
    <row r="20" spans="1:15" ht="12.75">
      <c r="A20" s="202"/>
      <c r="B20" s="204"/>
      <c r="C20" s="205" t="s">
        <v>103</v>
      </c>
      <c r="D20" s="206"/>
      <c r="E20" s="207">
        <v>1.774</v>
      </c>
      <c r="F20" s="208"/>
      <c r="G20" s="209"/>
      <c r="M20" s="203" t="s">
        <v>103</v>
      </c>
      <c r="O20" s="195"/>
    </row>
    <row r="21" spans="1:104" ht="12.75">
      <c r="A21" s="196">
        <v>6</v>
      </c>
      <c r="B21" s="197" t="s">
        <v>104</v>
      </c>
      <c r="C21" s="198" t="s">
        <v>105</v>
      </c>
      <c r="D21" s="199" t="s">
        <v>106</v>
      </c>
      <c r="E21" s="200">
        <v>1.5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195">
        <v>1</v>
      </c>
      <c r="CB21" s="195">
        <v>1</v>
      </c>
      <c r="CZ21" s="167">
        <v>0.05369</v>
      </c>
    </row>
    <row r="22" spans="1:15" ht="12.75">
      <c r="A22" s="202"/>
      <c r="B22" s="204"/>
      <c r="C22" s="205" t="s">
        <v>107</v>
      </c>
      <c r="D22" s="206"/>
      <c r="E22" s="207">
        <v>1.5</v>
      </c>
      <c r="F22" s="208"/>
      <c r="G22" s="209"/>
      <c r="M22" s="203" t="s">
        <v>107</v>
      </c>
      <c r="O22" s="195"/>
    </row>
    <row r="23" spans="1:57" ht="12.75">
      <c r="A23" s="210"/>
      <c r="B23" s="211" t="s">
        <v>75</v>
      </c>
      <c r="C23" s="212" t="str">
        <f>CONCATENATE(B17," ",C17)</f>
        <v>61 Upravy povrchů vnitřní</v>
      </c>
      <c r="D23" s="213"/>
      <c r="E23" s="214"/>
      <c r="F23" s="215"/>
      <c r="G23" s="216">
        <f>SUM(G17:G22)</f>
        <v>0</v>
      </c>
      <c r="O23" s="195">
        <v>4</v>
      </c>
      <c r="BA23" s="217">
        <f>SUM(BA17:BA22)</f>
        <v>0</v>
      </c>
      <c r="BB23" s="217">
        <f>SUM(BB17:BB22)</f>
        <v>0</v>
      </c>
      <c r="BC23" s="217">
        <f>SUM(BC17:BC22)</f>
        <v>0</v>
      </c>
      <c r="BD23" s="217">
        <f>SUM(BD17:BD22)</f>
        <v>0</v>
      </c>
      <c r="BE23" s="217">
        <f>SUM(BE17:BE22)</f>
        <v>0</v>
      </c>
    </row>
    <row r="24" spans="1:15" ht="12.75">
      <c r="A24" s="188" t="s">
        <v>73</v>
      </c>
      <c r="B24" s="189" t="s">
        <v>108</v>
      </c>
      <c r="C24" s="190" t="s">
        <v>109</v>
      </c>
      <c r="D24" s="191"/>
      <c r="E24" s="192"/>
      <c r="F24" s="192"/>
      <c r="G24" s="193"/>
      <c r="H24" s="194"/>
      <c r="I24" s="194"/>
      <c r="O24" s="195">
        <v>1</v>
      </c>
    </row>
    <row r="25" spans="1:104" ht="12.75">
      <c r="A25" s="196">
        <v>7</v>
      </c>
      <c r="B25" s="197" t="s">
        <v>110</v>
      </c>
      <c r="C25" s="198" t="s">
        <v>111</v>
      </c>
      <c r="D25" s="199" t="s">
        <v>106</v>
      </c>
      <c r="E25" s="200">
        <v>14.3247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195">
        <v>1</v>
      </c>
      <c r="CB25" s="195">
        <v>1</v>
      </c>
      <c r="CZ25" s="167">
        <v>4E-05</v>
      </c>
    </row>
    <row r="26" spans="1:15" ht="22.5">
      <c r="A26" s="202"/>
      <c r="B26" s="204"/>
      <c r="C26" s="205" t="s">
        <v>112</v>
      </c>
      <c r="D26" s="206"/>
      <c r="E26" s="207">
        <v>12.7032</v>
      </c>
      <c r="F26" s="208"/>
      <c r="G26" s="209"/>
      <c r="M26" s="203" t="s">
        <v>112</v>
      </c>
      <c r="O26" s="195"/>
    </row>
    <row r="27" spans="1:15" ht="12.75">
      <c r="A27" s="202"/>
      <c r="B27" s="204"/>
      <c r="C27" s="205" t="s">
        <v>113</v>
      </c>
      <c r="D27" s="206"/>
      <c r="E27" s="207">
        <v>1.6215</v>
      </c>
      <c r="F27" s="208"/>
      <c r="G27" s="209"/>
      <c r="M27" s="203" t="s">
        <v>113</v>
      </c>
      <c r="O27" s="195"/>
    </row>
    <row r="28" spans="1:104" ht="12.75">
      <c r="A28" s="196">
        <v>8</v>
      </c>
      <c r="B28" s="197" t="s">
        <v>114</v>
      </c>
      <c r="C28" s="198" t="s">
        <v>115</v>
      </c>
      <c r="D28" s="199" t="s">
        <v>106</v>
      </c>
      <c r="E28" s="200">
        <v>72.0871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195">
        <v>1</v>
      </c>
      <c r="CB28" s="195">
        <v>1</v>
      </c>
      <c r="CZ28" s="167">
        <v>0.02114</v>
      </c>
    </row>
    <row r="29" spans="1:15" ht="12.75">
      <c r="A29" s="202"/>
      <c r="B29" s="204"/>
      <c r="C29" s="205" t="s">
        <v>116</v>
      </c>
      <c r="D29" s="206"/>
      <c r="E29" s="207">
        <v>0</v>
      </c>
      <c r="F29" s="208"/>
      <c r="G29" s="209"/>
      <c r="M29" s="203" t="s">
        <v>116</v>
      </c>
      <c r="O29" s="195"/>
    </row>
    <row r="30" spans="1:15" ht="12.75">
      <c r="A30" s="202"/>
      <c r="B30" s="204"/>
      <c r="C30" s="205" t="s">
        <v>117</v>
      </c>
      <c r="D30" s="206"/>
      <c r="E30" s="207">
        <v>9.2316</v>
      </c>
      <c r="F30" s="208"/>
      <c r="G30" s="209"/>
      <c r="M30" s="203" t="s">
        <v>117</v>
      </c>
      <c r="O30" s="195"/>
    </row>
    <row r="31" spans="1:15" ht="12.75">
      <c r="A31" s="202"/>
      <c r="B31" s="204"/>
      <c r="C31" s="205" t="s">
        <v>118</v>
      </c>
      <c r="D31" s="206"/>
      <c r="E31" s="207">
        <v>0</v>
      </c>
      <c r="F31" s="208"/>
      <c r="G31" s="209"/>
      <c r="M31" s="203" t="s">
        <v>118</v>
      </c>
      <c r="O31" s="195"/>
    </row>
    <row r="32" spans="1:15" ht="12.75">
      <c r="A32" s="202"/>
      <c r="B32" s="204"/>
      <c r="C32" s="205" t="s">
        <v>119</v>
      </c>
      <c r="D32" s="206"/>
      <c r="E32" s="207">
        <v>19.0755</v>
      </c>
      <c r="F32" s="208"/>
      <c r="G32" s="209"/>
      <c r="M32" s="203" t="s">
        <v>119</v>
      </c>
      <c r="O32" s="195"/>
    </row>
    <row r="33" spans="1:15" ht="12.75">
      <c r="A33" s="202"/>
      <c r="B33" s="204"/>
      <c r="C33" s="205" t="s">
        <v>120</v>
      </c>
      <c r="D33" s="206"/>
      <c r="E33" s="207">
        <v>0</v>
      </c>
      <c r="F33" s="208"/>
      <c r="G33" s="209"/>
      <c r="M33" s="203" t="s">
        <v>120</v>
      </c>
      <c r="O33" s="195"/>
    </row>
    <row r="34" spans="1:15" ht="12.75">
      <c r="A34" s="202"/>
      <c r="B34" s="204"/>
      <c r="C34" s="205" t="s">
        <v>121</v>
      </c>
      <c r="D34" s="206"/>
      <c r="E34" s="207">
        <v>43.78</v>
      </c>
      <c r="F34" s="208"/>
      <c r="G34" s="209"/>
      <c r="M34" s="203" t="s">
        <v>121</v>
      </c>
      <c r="O34" s="195"/>
    </row>
    <row r="35" spans="1:104" ht="12.75">
      <c r="A35" s="196">
        <v>9</v>
      </c>
      <c r="B35" s="197" t="s">
        <v>122</v>
      </c>
      <c r="C35" s="198" t="s">
        <v>123</v>
      </c>
      <c r="D35" s="199" t="s">
        <v>106</v>
      </c>
      <c r="E35" s="200">
        <v>0.5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195">
        <v>1</v>
      </c>
      <c r="CB35" s="195">
        <v>1</v>
      </c>
      <c r="CZ35" s="167">
        <v>0.01295</v>
      </c>
    </row>
    <row r="36" spans="1:15" ht="12.75">
      <c r="A36" s="202"/>
      <c r="B36" s="204"/>
      <c r="C36" s="205" t="s">
        <v>120</v>
      </c>
      <c r="D36" s="206"/>
      <c r="E36" s="207">
        <v>0</v>
      </c>
      <c r="F36" s="208"/>
      <c r="G36" s="209"/>
      <c r="M36" s="203" t="s">
        <v>120</v>
      </c>
      <c r="O36" s="195"/>
    </row>
    <row r="37" spans="1:15" ht="12.75">
      <c r="A37" s="202"/>
      <c r="B37" s="204"/>
      <c r="C37" s="205" t="s">
        <v>124</v>
      </c>
      <c r="D37" s="206"/>
      <c r="E37" s="207">
        <v>0.5</v>
      </c>
      <c r="F37" s="208"/>
      <c r="G37" s="209"/>
      <c r="M37" s="203" t="s">
        <v>124</v>
      </c>
      <c r="O37" s="195"/>
    </row>
    <row r="38" spans="1:104" ht="22.5">
      <c r="A38" s="196">
        <v>10</v>
      </c>
      <c r="B38" s="197" t="s">
        <v>125</v>
      </c>
      <c r="C38" s="198" t="s">
        <v>126</v>
      </c>
      <c r="D38" s="199" t="s">
        <v>106</v>
      </c>
      <c r="E38" s="200">
        <v>321.0104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195">
        <v>1</v>
      </c>
      <c r="CB38" s="195">
        <v>1</v>
      </c>
      <c r="CZ38" s="167">
        <v>0.00068</v>
      </c>
    </row>
    <row r="39" spans="1:15" ht="12.75">
      <c r="A39" s="202"/>
      <c r="B39" s="204"/>
      <c r="C39" s="205" t="s">
        <v>127</v>
      </c>
      <c r="D39" s="206"/>
      <c r="E39" s="207">
        <v>321.0104</v>
      </c>
      <c r="F39" s="208"/>
      <c r="G39" s="209"/>
      <c r="M39" s="203" t="s">
        <v>127</v>
      </c>
      <c r="O39" s="195"/>
    </row>
    <row r="40" spans="1:104" ht="12.75">
      <c r="A40" s="196">
        <v>11</v>
      </c>
      <c r="B40" s="197" t="s">
        <v>128</v>
      </c>
      <c r="C40" s="198" t="s">
        <v>129</v>
      </c>
      <c r="D40" s="199" t="s">
        <v>106</v>
      </c>
      <c r="E40" s="200">
        <v>233.2783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195">
        <v>1</v>
      </c>
      <c r="CB40" s="195">
        <v>1</v>
      </c>
      <c r="CZ40" s="167">
        <v>0.01575</v>
      </c>
    </row>
    <row r="41" spans="1:15" ht="12.75">
      <c r="A41" s="202"/>
      <c r="B41" s="204"/>
      <c r="C41" s="205" t="s">
        <v>130</v>
      </c>
      <c r="D41" s="206"/>
      <c r="E41" s="207">
        <v>0</v>
      </c>
      <c r="F41" s="208"/>
      <c r="G41" s="209"/>
      <c r="M41" s="203" t="s">
        <v>130</v>
      </c>
      <c r="O41" s="195"/>
    </row>
    <row r="42" spans="1:15" ht="12.75">
      <c r="A42" s="202"/>
      <c r="B42" s="204"/>
      <c r="C42" s="205" t="s">
        <v>131</v>
      </c>
      <c r="D42" s="206"/>
      <c r="E42" s="207">
        <v>154.4503</v>
      </c>
      <c r="F42" s="208"/>
      <c r="G42" s="209"/>
      <c r="M42" s="203" t="s">
        <v>131</v>
      </c>
      <c r="O42" s="195"/>
    </row>
    <row r="43" spans="1:15" ht="12.75">
      <c r="A43" s="202"/>
      <c r="B43" s="204"/>
      <c r="C43" s="205" t="s">
        <v>132</v>
      </c>
      <c r="D43" s="206"/>
      <c r="E43" s="207">
        <v>10.368</v>
      </c>
      <c r="F43" s="208"/>
      <c r="G43" s="209"/>
      <c r="M43" s="203" t="s">
        <v>132</v>
      </c>
      <c r="O43" s="195"/>
    </row>
    <row r="44" spans="1:15" ht="12.75">
      <c r="A44" s="202"/>
      <c r="B44" s="204"/>
      <c r="C44" s="205" t="s">
        <v>133</v>
      </c>
      <c r="D44" s="206"/>
      <c r="E44" s="207">
        <v>0</v>
      </c>
      <c r="F44" s="208"/>
      <c r="G44" s="209"/>
      <c r="M44" s="203" t="s">
        <v>133</v>
      </c>
      <c r="O44" s="195"/>
    </row>
    <row r="45" spans="1:15" ht="12.75">
      <c r="A45" s="202"/>
      <c r="B45" s="204"/>
      <c r="C45" s="205" t="s">
        <v>134</v>
      </c>
      <c r="D45" s="206"/>
      <c r="E45" s="207">
        <v>53.46</v>
      </c>
      <c r="F45" s="208"/>
      <c r="G45" s="209"/>
      <c r="M45" s="203" t="s">
        <v>134</v>
      </c>
      <c r="O45" s="195"/>
    </row>
    <row r="46" spans="1:15" ht="12.75">
      <c r="A46" s="202"/>
      <c r="B46" s="204"/>
      <c r="C46" s="205" t="s">
        <v>116</v>
      </c>
      <c r="D46" s="206"/>
      <c r="E46" s="207">
        <v>0</v>
      </c>
      <c r="F46" s="208"/>
      <c r="G46" s="209"/>
      <c r="M46" s="203" t="s">
        <v>116</v>
      </c>
      <c r="O46" s="195"/>
    </row>
    <row r="47" spans="1:15" ht="12.75">
      <c r="A47" s="202"/>
      <c r="B47" s="204"/>
      <c r="C47" s="205" t="s">
        <v>135</v>
      </c>
      <c r="D47" s="206"/>
      <c r="E47" s="207">
        <v>15</v>
      </c>
      <c r="F47" s="208"/>
      <c r="G47" s="209"/>
      <c r="M47" s="203" t="s">
        <v>135</v>
      </c>
      <c r="O47" s="195"/>
    </row>
    <row r="48" spans="1:104" ht="12.75">
      <c r="A48" s="196">
        <v>12</v>
      </c>
      <c r="B48" s="197" t="s">
        <v>136</v>
      </c>
      <c r="C48" s="198" t="s">
        <v>137</v>
      </c>
      <c r="D48" s="199" t="s">
        <v>106</v>
      </c>
      <c r="E48" s="200">
        <v>15.645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195">
        <v>1</v>
      </c>
      <c r="CB48" s="195">
        <v>1</v>
      </c>
      <c r="CZ48" s="167">
        <v>0.05723</v>
      </c>
    </row>
    <row r="49" spans="1:15" ht="12.75">
      <c r="A49" s="202"/>
      <c r="B49" s="204"/>
      <c r="C49" s="205" t="s">
        <v>138</v>
      </c>
      <c r="D49" s="206"/>
      <c r="E49" s="207">
        <v>15.645</v>
      </c>
      <c r="F49" s="208"/>
      <c r="G49" s="209"/>
      <c r="M49" s="203" t="s">
        <v>138</v>
      </c>
      <c r="O49" s="195"/>
    </row>
    <row r="50" spans="1:104" ht="12.75">
      <c r="A50" s="196">
        <v>13</v>
      </c>
      <c r="B50" s="197" t="s">
        <v>139</v>
      </c>
      <c r="C50" s="198" t="s">
        <v>140</v>
      </c>
      <c r="D50" s="199" t="s">
        <v>106</v>
      </c>
      <c r="E50" s="200">
        <v>321.0104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195">
        <v>1</v>
      </c>
      <c r="CB50" s="195">
        <v>1</v>
      </c>
      <c r="CZ50" s="167">
        <v>2E-05</v>
      </c>
    </row>
    <row r="51" spans="1:57" ht="12.75">
      <c r="A51" s="210"/>
      <c r="B51" s="211" t="s">
        <v>75</v>
      </c>
      <c r="C51" s="212" t="str">
        <f>CONCATENATE(B24," ",C24)</f>
        <v>62 Úpravy povrchů vnější</v>
      </c>
      <c r="D51" s="213"/>
      <c r="E51" s="214"/>
      <c r="F51" s="215"/>
      <c r="G51" s="216">
        <f>SUM(G24:G50)</f>
        <v>0</v>
      </c>
      <c r="O51" s="195">
        <v>4</v>
      </c>
      <c r="BA51" s="217">
        <f>SUM(BA24:BA50)</f>
        <v>0</v>
      </c>
      <c r="BB51" s="217">
        <f>SUM(BB24:BB50)</f>
        <v>0</v>
      </c>
      <c r="BC51" s="217">
        <f>SUM(BC24:BC50)</f>
        <v>0</v>
      </c>
      <c r="BD51" s="217">
        <f>SUM(BD24:BD50)</f>
        <v>0</v>
      </c>
      <c r="BE51" s="217">
        <f>SUM(BE24:BE50)</f>
        <v>0</v>
      </c>
    </row>
    <row r="52" spans="1:15" ht="12.75">
      <c r="A52" s="188" t="s">
        <v>73</v>
      </c>
      <c r="B52" s="189" t="s">
        <v>141</v>
      </c>
      <c r="C52" s="190" t="s">
        <v>142</v>
      </c>
      <c r="D52" s="191"/>
      <c r="E52" s="192"/>
      <c r="F52" s="192"/>
      <c r="G52" s="193"/>
      <c r="H52" s="194"/>
      <c r="I52" s="194"/>
      <c r="O52" s="195">
        <v>1</v>
      </c>
    </row>
    <row r="53" spans="1:104" ht="12.75">
      <c r="A53" s="196">
        <v>14</v>
      </c>
      <c r="B53" s="197" t="s">
        <v>143</v>
      </c>
      <c r="C53" s="198" t="s">
        <v>144</v>
      </c>
      <c r="D53" s="199" t="s">
        <v>106</v>
      </c>
      <c r="E53" s="200">
        <v>269.47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195">
        <v>1</v>
      </c>
      <c r="CB53" s="195">
        <v>1</v>
      </c>
      <c r="CZ53" s="167">
        <v>0.01838</v>
      </c>
    </row>
    <row r="54" spans="1:15" ht="12.75">
      <c r="A54" s="202"/>
      <c r="B54" s="204"/>
      <c r="C54" s="205" t="s">
        <v>145</v>
      </c>
      <c r="D54" s="206"/>
      <c r="E54" s="207">
        <v>269.47</v>
      </c>
      <c r="F54" s="208"/>
      <c r="G54" s="209"/>
      <c r="M54" s="203" t="s">
        <v>145</v>
      </c>
      <c r="O54" s="195"/>
    </row>
    <row r="55" spans="1:104" ht="12.75">
      <c r="A55" s="196">
        <v>15</v>
      </c>
      <c r="B55" s="197" t="s">
        <v>146</v>
      </c>
      <c r="C55" s="198" t="s">
        <v>147</v>
      </c>
      <c r="D55" s="199" t="s">
        <v>106</v>
      </c>
      <c r="E55" s="200">
        <v>538.94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195">
        <v>1</v>
      </c>
      <c r="CB55" s="195">
        <v>1</v>
      </c>
      <c r="CZ55" s="167">
        <v>0.00097</v>
      </c>
    </row>
    <row r="56" spans="1:15" ht="12.75">
      <c r="A56" s="202"/>
      <c r="B56" s="204"/>
      <c r="C56" s="205" t="s">
        <v>148</v>
      </c>
      <c r="D56" s="206"/>
      <c r="E56" s="207">
        <v>538.94</v>
      </c>
      <c r="F56" s="208"/>
      <c r="G56" s="209"/>
      <c r="M56" s="203" t="s">
        <v>148</v>
      </c>
      <c r="O56" s="195"/>
    </row>
    <row r="57" spans="1:104" ht="12.75">
      <c r="A57" s="196">
        <v>16</v>
      </c>
      <c r="B57" s="197" t="s">
        <v>149</v>
      </c>
      <c r="C57" s="198" t="s">
        <v>150</v>
      </c>
      <c r="D57" s="199" t="s">
        <v>106</v>
      </c>
      <c r="E57" s="200">
        <v>269.47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195">
        <v>1</v>
      </c>
      <c r="CB57" s="195">
        <v>1</v>
      </c>
      <c r="CZ57" s="167">
        <v>0</v>
      </c>
    </row>
    <row r="58" spans="1:104" ht="12.75">
      <c r="A58" s="196">
        <v>17</v>
      </c>
      <c r="B58" s="197" t="s">
        <v>151</v>
      </c>
      <c r="C58" s="198" t="s">
        <v>152</v>
      </c>
      <c r="D58" s="199" t="s">
        <v>106</v>
      </c>
      <c r="E58" s="200">
        <v>40.22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195">
        <v>1</v>
      </c>
      <c r="CB58" s="195">
        <v>1</v>
      </c>
      <c r="CZ58" s="167">
        <v>0.00158</v>
      </c>
    </row>
    <row r="59" spans="1:15" ht="12.75">
      <c r="A59" s="202"/>
      <c r="B59" s="204"/>
      <c r="C59" s="205" t="s">
        <v>153</v>
      </c>
      <c r="D59" s="206"/>
      <c r="E59" s="207">
        <v>40.22</v>
      </c>
      <c r="F59" s="208"/>
      <c r="G59" s="209"/>
      <c r="M59" s="203" t="s">
        <v>153</v>
      </c>
      <c r="O59" s="195"/>
    </row>
    <row r="60" spans="1:57" ht="12.75">
      <c r="A60" s="210"/>
      <c r="B60" s="211" t="s">
        <v>75</v>
      </c>
      <c r="C60" s="212" t="str">
        <f>CONCATENATE(B52," ",C52)</f>
        <v>94 Lešení a stavební výtahy</v>
      </c>
      <c r="D60" s="213"/>
      <c r="E60" s="214"/>
      <c r="F60" s="215"/>
      <c r="G60" s="216">
        <f>SUM(G52:G59)</f>
        <v>0</v>
      </c>
      <c r="O60" s="195">
        <v>4</v>
      </c>
      <c r="BA60" s="217">
        <f>SUM(BA52:BA59)</f>
        <v>0</v>
      </c>
      <c r="BB60" s="217">
        <f>SUM(BB52:BB59)</f>
        <v>0</v>
      </c>
      <c r="BC60" s="217">
        <f>SUM(BC52:BC59)</f>
        <v>0</v>
      </c>
      <c r="BD60" s="217">
        <f>SUM(BD52:BD59)</f>
        <v>0</v>
      </c>
      <c r="BE60" s="217">
        <f>SUM(BE52:BE59)</f>
        <v>0</v>
      </c>
    </row>
    <row r="61" spans="1:15" ht="12.75">
      <c r="A61" s="188" t="s">
        <v>73</v>
      </c>
      <c r="B61" s="189" t="s">
        <v>154</v>
      </c>
      <c r="C61" s="190" t="s">
        <v>155</v>
      </c>
      <c r="D61" s="191"/>
      <c r="E61" s="192"/>
      <c r="F61" s="192"/>
      <c r="G61" s="193"/>
      <c r="H61" s="194"/>
      <c r="I61" s="194"/>
      <c r="O61" s="195">
        <v>1</v>
      </c>
    </row>
    <row r="62" spans="1:104" ht="12.75">
      <c r="A62" s="196">
        <v>18</v>
      </c>
      <c r="B62" s="197" t="s">
        <v>156</v>
      </c>
      <c r="C62" s="198" t="s">
        <v>157</v>
      </c>
      <c r="D62" s="199" t="s">
        <v>106</v>
      </c>
      <c r="E62" s="200">
        <v>14.3247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195">
        <v>1</v>
      </c>
      <c r="CB62" s="195">
        <v>1</v>
      </c>
      <c r="CZ62" s="167">
        <v>1E-05</v>
      </c>
    </row>
    <row r="63" spans="1:104" ht="12.75">
      <c r="A63" s="196">
        <v>19</v>
      </c>
      <c r="B63" s="197" t="s">
        <v>158</v>
      </c>
      <c r="C63" s="198" t="s">
        <v>159</v>
      </c>
      <c r="D63" s="199" t="s">
        <v>106</v>
      </c>
      <c r="E63" s="200">
        <v>4734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1</v>
      </c>
      <c r="AC63" s="167">
        <v>1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195">
        <v>1</v>
      </c>
      <c r="CB63" s="195">
        <v>1</v>
      </c>
      <c r="CZ63" s="167">
        <v>0</v>
      </c>
    </row>
    <row r="64" spans="1:15" ht="12.75">
      <c r="A64" s="202"/>
      <c r="B64" s="204"/>
      <c r="C64" s="205" t="s">
        <v>160</v>
      </c>
      <c r="D64" s="206"/>
      <c r="E64" s="207">
        <v>0</v>
      </c>
      <c r="F64" s="208"/>
      <c r="G64" s="209"/>
      <c r="M64" s="203" t="s">
        <v>160</v>
      </c>
      <c r="O64" s="195"/>
    </row>
    <row r="65" spans="1:15" ht="12.75">
      <c r="A65" s="202"/>
      <c r="B65" s="204"/>
      <c r="C65" s="205" t="s">
        <v>161</v>
      </c>
      <c r="D65" s="206"/>
      <c r="E65" s="207">
        <v>4734</v>
      </c>
      <c r="F65" s="208"/>
      <c r="G65" s="209"/>
      <c r="M65" s="203" t="s">
        <v>161</v>
      </c>
      <c r="O65" s="195"/>
    </row>
    <row r="66" spans="1:104" ht="22.5">
      <c r="A66" s="196">
        <v>20</v>
      </c>
      <c r="B66" s="197" t="s">
        <v>162</v>
      </c>
      <c r="C66" s="198" t="s">
        <v>163</v>
      </c>
      <c r="D66" s="199" t="s">
        <v>164</v>
      </c>
      <c r="E66" s="200">
        <v>1</v>
      </c>
      <c r="F66" s="200">
        <v>0</v>
      </c>
      <c r="G66" s="201">
        <f>E66*F66</f>
        <v>0</v>
      </c>
      <c r="O66" s="195">
        <v>2</v>
      </c>
      <c r="AA66" s="167">
        <v>12</v>
      </c>
      <c r="AB66" s="167">
        <v>0</v>
      </c>
      <c r="AC66" s="167">
        <v>45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195">
        <v>12</v>
      </c>
      <c r="CB66" s="195">
        <v>0</v>
      </c>
      <c r="CZ66" s="167">
        <v>0</v>
      </c>
    </row>
    <row r="67" spans="1:57" ht="12.75">
      <c r="A67" s="210"/>
      <c r="B67" s="211" t="s">
        <v>75</v>
      </c>
      <c r="C67" s="212" t="str">
        <f>CONCATENATE(B61," ",C61)</f>
        <v>95 Dokončovací konstrukce na pozemních stavbách</v>
      </c>
      <c r="D67" s="213"/>
      <c r="E67" s="214"/>
      <c r="F67" s="215"/>
      <c r="G67" s="216">
        <f>SUM(G61:G66)</f>
        <v>0</v>
      </c>
      <c r="O67" s="195">
        <v>4</v>
      </c>
      <c r="BA67" s="217">
        <f>SUM(BA61:BA66)</f>
        <v>0</v>
      </c>
      <c r="BB67" s="217">
        <f>SUM(BB61:BB66)</f>
        <v>0</v>
      </c>
      <c r="BC67" s="217">
        <f>SUM(BC61:BC66)</f>
        <v>0</v>
      </c>
      <c r="BD67" s="217">
        <f>SUM(BD61:BD66)</f>
        <v>0</v>
      </c>
      <c r="BE67" s="217">
        <f>SUM(BE61:BE66)</f>
        <v>0</v>
      </c>
    </row>
    <row r="68" spans="1:15" ht="12.75">
      <c r="A68" s="188" t="s">
        <v>73</v>
      </c>
      <c r="B68" s="189" t="s">
        <v>165</v>
      </c>
      <c r="C68" s="190" t="s">
        <v>166</v>
      </c>
      <c r="D68" s="191"/>
      <c r="E68" s="192"/>
      <c r="F68" s="192"/>
      <c r="G68" s="193"/>
      <c r="H68" s="194"/>
      <c r="I68" s="194"/>
      <c r="O68" s="195">
        <v>1</v>
      </c>
    </row>
    <row r="69" spans="1:104" ht="12.75">
      <c r="A69" s="196">
        <v>21</v>
      </c>
      <c r="B69" s="197" t="s">
        <v>167</v>
      </c>
      <c r="C69" s="198" t="s">
        <v>168</v>
      </c>
      <c r="D69" s="199" t="s">
        <v>101</v>
      </c>
      <c r="E69" s="200">
        <v>1</v>
      </c>
      <c r="F69" s="200">
        <v>0</v>
      </c>
      <c r="G69" s="201">
        <f>E69*F69</f>
        <v>0</v>
      </c>
      <c r="O69" s="195">
        <v>2</v>
      </c>
      <c r="AA69" s="167">
        <v>12</v>
      </c>
      <c r="AB69" s="167">
        <v>0</v>
      </c>
      <c r="AC69" s="167">
        <v>33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195">
        <v>12</v>
      </c>
      <c r="CB69" s="195">
        <v>0</v>
      </c>
      <c r="CZ69" s="167">
        <v>0</v>
      </c>
    </row>
    <row r="70" spans="1:57" ht="12.75">
      <c r="A70" s="210"/>
      <c r="B70" s="211" t="s">
        <v>75</v>
      </c>
      <c r="C70" s="212" t="str">
        <f>CONCATENATE(B68," ",C68)</f>
        <v>96 Bourání konstrukcí</v>
      </c>
      <c r="D70" s="213"/>
      <c r="E70" s="214"/>
      <c r="F70" s="215"/>
      <c r="G70" s="216">
        <f>SUM(G68:G69)</f>
        <v>0</v>
      </c>
      <c r="O70" s="195">
        <v>4</v>
      </c>
      <c r="BA70" s="217">
        <f>SUM(BA68:BA69)</f>
        <v>0</v>
      </c>
      <c r="BB70" s="217">
        <f>SUM(BB68:BB69)</f>
        <v>0</v>
      </c>
      <c r="BC70" s="217">
        <f>SUM(BC68:BC69)</f>
        <v>0</v>
      </c>
      <c r="BD70" s="217">
        <f>SUM(BD68:BD69)</f>
        <v>0</v>
      </c>
      <c r="BE70" s="217">
        <f>SUM(BE68:BE69)</f>
        <v>0</v>
      </c>
    </row>
    <row r="71" spans="1:15" ht="12.75">
      <c r="A71" s="188" t="s">
        <v>73</v>
      </c>
      <c r="B71" s="189" t="s">
        <v>169</v>
      </c>
      <c r="C71" s="190" t="s">
        <v>170</v>
      </c>
      <c r="D71" s="191"/>
      <c r="E71" s="192"/>
      <c r="F71" s="192"/>
      <c r="G71" s="193"/>
      <c r="H71" s="194"/>
      <c r="I71" s="194"/>
      <c r="O71" s="195">
        <v>1</v>
      </c>
    </row>
    <row r="72" spans="1:104" ht="12.75">
      <c r="A72" s="196">
        <v>22</v>
      </c>
      <c r="B72" s="197" t="s">
        <v>171</v>
      </c>
      <c r="C72" s="198" t="s">
        <v>172</v>
      </c>
      <c r="D72" s="199" t="s">
        <v>106</v>
      </c>
      <c r="E72" s="200">
        <v>305.3654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1</v>
      </c>
      <c r="AC72" s="167">
        <v>1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195">
        <v>1</v>
      </c>
      <c r="CB72" s="195">
        <v>1</v>
      </c>
      <c r="CZ72" s="167">
        <v>0</v>
      </c>
    </row>
    <row r="73" spans="1:15" ht="12.75">
      <c r="A73" s="202"/>
      <c r="B73" s="204"/>
      <c r="C73" s="205" t="s">
        <v>173</v>
      </c>
      <c r="D73" s="206"/>
      <c r="E73" s="207">
        <v>305.3654</v>
      </c>
      <c r="F73" s="208"/>
      <c r="G73" s="209"/>
      <c r="M73" s="203" t="s">
        <v>173</v>
      </c>
      <c r="O73" s="195"/>
    </row>
    <row r="74" spans="1:104" ht="12.75">
      <c r="A74" s="196">
        <v>23</v>
      </c>
      <c r="B74" s="197" t="s">
        <v>174</v>
      </c>
      <c r="C74" s="198" t="s">
        <v>175</v>
      </c>
      <c r="D74" s="199" t="s">
        <v>106</v>
      </c>
      <c r="E74" s="200">
        <v>15.645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195">
        <v>1</v>
      </c>
      <c r="CB74" s="195">
        <v>1</v>
      </c>
      <c r="CZ74" s="167">
        <v>0</v>
      </c>
    </row>
    <row r="75" spans="1:57" ht="12.75">
      <c r="A75" s="210"/>
      <c r="B75" s="211" t="s">
        <v>75</v>
      </c>
      <c r="C75" s="212" t="str">
        <f>CONCATENATE(B71," ",C71)</f>
        <v>97 Prorážení otvorů</v>
      </c>
      <c r="D75" s="213"/>
      <c r="E75" s="214"/>
      <c r="F75" s="215"/>
      <c r="G75" s="216">
        <f>SUM(G71:G74)</f>
        <v>0</v>
      </c>
      <c r="O75" s="195">
        <v>4</v>
      </c>
      <c r="BA75" s="217">
        <f>SUM(BA71:BA74)</f>
        <v>0</v>
      </c>
      <c r="BB75" s="217">
        <f>SUM(BB71:BB74)</f>
        <v>0</v>
      </c>
      <c r="BC75" s="217">
        <f>SUM(BC71:BC74)</f>
        <v>0</v>
      </c>
      <c r="BD75" s="217">
        <f>SUM(BD71:BD74)</f>
        <v>0</v>
      </c>
      <c r="BE75" s="217">
        <f>SUM(BE71:BE74)</f>
        <v>0</v>
      </c>
    </row>
    <row r="76" spans="1:15" ht="12.75">
      <c r="A76" s="188" t="s">
        <v>73</v>
      </c>
      <c r="B76" s="189" t="s">
        <v>176</v>
      </c>
      <c r="C76" s="190" t="s">
        <v>177</v>
      </c>
      <c r="D76" s="191"/>
      <c r="E76" s="192"/>
      <c r="F76" s="192"/>
      <c r="G76" s="193"/>
      <c r="H76" s="194"/>
      <c r="I76" s="194"/>
      <c r="O76" s="195">
        <v>1</v>
      </c>
    </row>
    <row r="77" spans="1:104" ht="12.75">
      <c r="A77" s="196">
        <v>24</v>
      </c>
      <c r="B77" s="197" t="s">
        <v>178</v>
      </c>
      <c r="C77" s="198" t="s">
        <v>179</v>
      </c>
      <c r="D77" s="199" t="s">
        <v>92</v>
      </c>
      <c r="E77" s="200">
        <v>13.329284722</v>
      </c>
      <c r="F77" s="200">
        <v>0</v>
      </c>
      <c r="G77" s="201">
        <f>E77*F77</f>
        <v>0</v>
      </c>
      <c r="O77" s="195">
        <v>2</v>
      </c>
      <c r="AA77" s="167">
        <v>7</v>
      </c>
      <c r="AB77" s="167">
        <v>1</v>
      </c>
      <c r="AC77" s="167">
        <v>2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195">
        <v>7</v>
      </c>
      <c r="CB77" s="195">
        <v>1</v>
      </c>
      <c r="CZ77" s="167">
        <v>0</v>
      </c>
    </row>
    <row r="78" spans="1:57" ht="12.75">
      <c r="A78" s="210"/>
      <c r="B78" s="211" t="s">
        <v>75</v>
      </c>
      <c r="C78" s="212" t="str">
        <f>CONCATENATE(B76," ",C76)</f>
        <v>99 Staveništní přesun hmot</v>
      </c>
      <c r="D78" s="213"/>
      <c r="E78" s="214"/>
      <c r="F78" s="215"/>
      <c r="G78" s="216">
        <f>SUM(G76:G77)</f>
        <v>0</v>
      </c>
      <c r="O78" s="195">
        <v>4</v>
      </c>
      <c r="BA78" s="217">
        <f>SUM(BA76:BA77)</f>
        <v>0</v>
      </c>
      <c r="BB78" s="217">
        <f>SUM(BB76:BB77)</f>
        <v>0</v>
      </c>
      <c r="BC78" s="217">
        <f>SUM(BC76:BC77)</f>
        <v>0</v>
      </c>
      <c r="BD78" s="217">
        <f>SUM(BD76:BD77)</f>
        <v>0</v>
      </c>
      <c r="BE78" s="217">
        <f>SUM(BE76:BE77)</f>
        <v>0</v>
      </c>
    </row>
    <row r="79" spans="1:15" ht="12.75">
      <c r="A79" s="188" t="s">
        <v>73</v>
      </c>
      <c r="B79" s="189" t="s">
        <v>180</v>
      </c>
      <c r="C79" s="190" t="s">
        <v>181</v>
      </c>
      <c r="D79" s="191"/>
      <c r="E79" s="192"/>
      <c r="F79" s="192"/>
      <c r="G79" s="193"/>
      <c r="H79" s="194"/>
      <c r="I79" s="194"/>
      <c r="O79" s="195">
        <v>1</v>
      </c>
    </row>
    <row r="80" spans="1:104" ht="12.75">
      <c r="A80" s="196">
        <v>25</v>
      </c>
      <c r="B80" s="197" t="s">
        <v>182</v>
      </c>
      <c r="C80" s="198" t="s">
        <v>183</v>
      </c>
      <c r="D80" s="199" t="s">
        <v>184</v>
      </c>
      <c r="E80" s="200">
        <v>7.5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7</v>
      </c>
      <c r="AC80" s="167">
        <v>7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195">
        <v>1</v>
      </c>
      <c r="CB80" s="195">
        <v>7</v>
      </c>
      <c r="CZ80" s="167">
        <v>0</v>
      </c>
    </row>
    <row r="81" spans="1:15" ht="12.75">
      <c r="A81" s="202"/>
      <c r="B81" s="204"/>
      <c r="C81" s="205" t="s">
        <v>185</v>
      </c>
      <c r="D81" s="206"/>
      <c r="E81" s="207">
        <v>0</v>
      </c>
      <c r="F81" s="208"/>
      <c r="G81" s="209"/>
      <c r="M81" s="203" t="s">
        <v>185</v>
      </c>
      <c r="O81" s="195"/>
    </row>
    <row r="82" spans="1:15" ht="12.75">
      <c r="A82" s="202"/>
      <c r="B82" s="204"/>
      <c r="C82" s="205" t="s">
        <v>186</v>
      </c>
      <c r="D82" s="206"/>
      <c r="E82" s="207">
        <v>7.5</v>
      </c>
      <c r="F82" s="208"/>
      <c r="G82" s="209"/>
      <c r="M82" s="203" t="s">
        <v>186</v>
      </c>
      <c r="O82" s="195"/>
    </row>
    <row r="83" spans="1:104" ht="12.75">
      <c r="A83" s="196">
        <v>26</v>
      </c>
      <c r="B83" s="197" t="s">
        <v>187</v>
      </c>
      <c r="C83" s="198" t="s">
        <v>188</v>
      </c>
      <c r="D83" s="199" t="s">
        <v>184</v>
      </c>
      <c r="E83" s="200">
        <v>3.5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7</v>
      </c>
      <c r="AC83" s="167">
        <v>7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195">
        <v>1</v>
      </c>
      <c r="CB83" s="195">
        <v>7</v>
      </c>
      <c r="CZ83" s="167">
        <v>0.00248</v>
      </c>
    </row>
    <row r="84" spans="1:15" ht="12.75">
      <c r="A84" s="202"/>
      <c r="B84" s="204"/>
      <c r="C84" s="205" t="s">
        <v>189</v>
      </c>
      <c r="D84" s="206"/>
      <c r="E84" s="207">
        <v>0</v>
      </c>
      <c r="F84" s="208"/>
      <c r="G84" s="209"/>
      <c r="M84" s="203" t="s">
        <v>189</v>
      </c>
      <c r="O84" s="195"/>
    </row>
    <row r="85" spans="1:15" ht="12.75">
      <c r="A85" s="202"/>
      <c r="B85" s="204"/>
      <c r="C85" s="205" t="s">
        <v>190</v>
      </c>
      <c r="D85" s="206"/>
      <c r="E85" s="207">
        <v>3.5</v>
      </c>
      <c r="F85" s="208"/>
      <c r="G85" s="209"/>
      <c r="M85" s="203" t="s">
        <v>190</v>
      </c>
      <c r="O85" s="195"/>
    </row>
    <row r="86" spans="1:104" ht="12.75">
      <c r="A86" s="196">
        <v>27</v>
      </c>
      <c r="B86" s="197" t="s">
        <v>191</v>
      </c>
      <c r="C86" s="198" t="s">
        <v>192</v>
      </c>
      <c r="D86" s="199" t="s">
        <v>184</v>
      </c>
      <c r="E86" s="200">
        <v>3.5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7</v>
      </c>
      <c r="AC86" s="167">
        <v>7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195">
        <v>1</v>
      </c>
      <c r="CB86" s="195">
        <v>7</v>
      </c>
      <c r="CZ86" s="167">
        <v>0.0024</v>
      </c>
    </row>
    <row r="87" spans="1:15" ht="12.75">
      <c r="A87" s="202"/>
      <c r="B87" s="204"/>
      <c r="C87" s="205" t="s">
        <v>189</v>
      </c>
      <c r="D87" s="206"/>
      <c r="E87" s="207">
        <v>0</v>
      </c>
      <c r="F87" s="208"/>
      <c r="G87" s="209"/>
      <c r="M87" s="203" t="s">
        <v>189</v>
      </c>
      <c r="O87" s="195"/>
    </row>
    <row r="88" spans="1:15" ht="12.75">
      <c r="A88" s="202"/>
      <c r="B88" s="204"/>
      <c r="C88" s="205" t="s">
        <v>190</v>
      </c>
      <c r="D88" s="206"/>
      <c r="E88" s="207">
        <v>3.5</v>
      </c>
      <c r="F88" s="208"/>
      <c r="G88" s="209"/>
      <c r="M88" s="203" t="s">
        <v>190</v>
      </c>
      <c r="O88" s="195"/>
    </row>
    <row r="89" spans="1:104" ht="12.75">
      <c r="A89" s="196">
        <v>28</v>
      </c>
      <c r="B89" s="197" t="s">
        <v>193</v>
      </c>
      <c r="C89" s="198" t="s">
        <v>194</v>
      </c>
      <c r="D89" s="199" t="s">
        <v>184</v>
      </c>
      <c r="E89" s="200">
        <v>1.2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7</v>
      </c>
      <c r="AC89" s="167">
        <v>7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195">
        <v>1</v>
      </c>
      <c r="CB89" s="195">
        <v>7</v>
      </c>
      <c r="CZ89" s="167">
        <v>0.00311</v>
      </c>
    </row>
    <row r="90" spans="1:15" ht="12.75">
      <c r="A90" s="202"/>
      <c r="B90" s="204"/>
      <c r="C90" s="205" t="s">
        <v>195</v>
      </c>
      <c r="D90" s="206"/>
      <c r="E90" s="207">
        <v>0</v>
      </c>
      <c r="F90" s="208"/>
      <c r="G90" s="209"/>
      <c r="M90" s="203" t="s">
        <v>195</v>
      </c>
      <c r="O90" s="195"/>
    </row>
    <row r="91" spans="1:15" ht="12.75">
      <c r="A91" s="202"/>
      <c r="B91" s="204"/>
      <c r="C91" s="205" t="s">
        <v>196</v>
      </c>
      <c r="D91" s="206"/>
      <c r="E91" s="207">
        <v>1.2</v>
      </c>
      <c r="F91" s="208"/>
      <c r="G91" s="209"/>
      <c r="M91" s="203" t="s">
        <v>196</v>
      </c>
      <c r="O91" s="195"/>
    </row>
    <row r="92" spans="1:104" ht="12.75">
      <c r="A92" s="196">
        <v>29</v>
      </c>
      <c r="B92" s="197" t="s">
        <v>197</v>
      </c>
      <c r="C92" s="198" t="s">
        <v>198</v>
      </c>
      <c r="D92" s="199" t="s">
        <v>184</v>
      </c>
      <c r="E92" s="200">
        <v>7.5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7</v>
      </c>
      <c r="AC92" s="167">
        <v>7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195">
        <v>1</v>
      </c>
      <c r="CB92" s="195">
        <v>7</v>
      </c>
      <c r="CZ92" s="167">
        <v>0.00317</v>
      </c>
    </row>
    <row r="93" spans="1:15" ht="12.75">
      <c r="A93" s="202"/>
      <c r="B93" s="204"/>
      <c r="C93" s="205" t="s">
        <v>185</v>
      </c>
      <c r="D93" s="206"/>
      <c r="E93" s="207">
        <v>0</v>
      </c>
      <c r="F93" s="208"/>
      <c r="G93" s="209"/>
      <c r="M93" s="203" t="s">
        <v>185</v>
      </c>
      <c r="O93" s="195"/>
    </row>
    <row r="94" spans="1:15" ht="12.75">
      <c r="A94" s="202"/>
      <c r="B94" s="204"/>
      <c r="C94" s="205" t="s">
        <v>186</v>
      </c>
      <c r="D94" s="206"/>
      <c r="E94" s="207">
        <v>7.5</v>
      </c>
      <c r="F94" s="208"/>
      <c r="G94" s="209"/>
      <c r="M94" s="203" t="s">
        <v>186</v>
      </c>
      <c r="O94" s="195"/>
    </row>
    <row r="95" spans="1:104" ht="12.75">
      <c r="A95" s="196">
        <v>30</v>
      </c>
      <c r="B95" s="197" t="s">
        <v>199</v>
      </c>
      <c r="C95" s="198" t="s">
        <v>200</v>
      </c>
      <c r="D95" s="199" t="s">
        <v>164</v>
      </c>
      <c r="E95" s="200">
        <v>1</v>
      </c>
      <c r="F95" s="200">
        <v>0</v>
      </c>
      <c r="G95" s="201">
        <f>E95*F95</f>
        <v>0</v>
      </c>
      <c r="O95" s="195">
        <v>2</v>
      </c>
      <c r="AA95" s="167">
        <v>12</v>
      </c>
      <c r="AB95" s="167">
        <v>0</v>
      </c>
      <c r="AC95" s="167">
        <v>40</v>
      </c>
      <c r="AZ95" s="167">
        <v>2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195">
        <v>12</v>
      </c>
      <c r="CB95" s="195">
        <v>0</v>
      </c>
      <c r="CZ95" s="167">
        <v>0</v>
      </c>
    </row>
    <row r="96" spans="1:104" ht="12.75">
      <c r="A96" s="196">
        <v>31</v>
      </c>
      <c r="B96" s="197" t="s">
        <v>201</v>
      </c>
      <c r="C96" s="198" t="s">
        <v>202</v>
      </c>
      <c r="D96" s="199" t="s">
        <v>62</v>
      </c>
      <c r="E96" s="200"/>
      <c r="F96" s="200">
        <v>0</v>
      </c>
      <c r="G96" s="201">
        <f>E96*F96</f>
        <v>0</v>
      </c>
      <c r="O96" s="195">
        <v>2</v>
      </c>
      <c r="AA96" s="167">
        <v>7</v>
      </c>
      <c r="AB96" s="167">
        <v>1002</v>
      </c>
      <c r="AC96" s="167">
        <v>5</v>
      </c>
      <c r="AZ96" s="167">
        <v>2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195">
        <v>7</v>
      </c>
      <c r="CB96" s="195">
        <v>1002</v>
      </c>
      <c r="CZ96" s="167">
        <v>0</v>
      </c>
    </row>
    <row r="97" spans="1:57" ht="12.75">
      <c r="A97" s="210"/>
      <c r="B97" s="211" t="s">
        <v>75</v>
      </c>
      <c r="C97" s="212" t="str">
        <f>CONCATENATE(B79," ",C79)</f>
        <v>764 Konstrukce klempířské</v>
      </c>
      <c r="D97" s="213"/>
      <c r="E97" s="214"/>
      <c r="F97" s="215"/>
      <c r="G97" s="216">
        <f>SUM(G79:G96)</f>
        <v>0</v>
      </c>
      <c r="O97" s="195">
        <v>4</v>
      </c>
      <c r="BA97" s="217">
        <f>SUM(BA79:BA96)</f>
        <v>0</v>
      </c>
      <c r="BB97" s="217">
        <f>SUM(BB79:BB96)</f>
        <v>0</v>
      </c>
      <c r="BC97" s="217">
        <f>SUM(BC79:BC96)</f>
        <v>0</v>
      </c>
      <c r="BD97" s="217">
        <f>SUM(BD79:BD96)</f>
        <v>0</v>
      </c>
      <c r="BE97" s="217">
        <f>SUM(BE79:BE96)</f>
        <v>0</v>
      </c>
    </row>
    <row r="98" spans="1:15" ht="12.75">
      <c r="A98" s="188" t="s">
        <v>73</v>
      </c>
      <c r="B98" s="189" t="s">
        <v>203</v>
      </c>
      <c r="C98" s="190" t="s">
        <v>204</v>
      </c>
      <c r="D98" s="191"/>
      <c r="E98" s="192"/>
      <c r="F98" s="192"/>
      <c r="G98" s="193"/>
      <c r="H98" s="194"/>
      <c r="I98" s="194"/>
      <c r="O98" s="195">
        <v>1</v>
      </c>
    </row>
    <row r="99" spans="1:104" ht="22.5">
      <c r="A99" s="196">
        <v>32</v>
      </c>
      <c r="B99" s="197" t="s">
        <v>205</v>
      </c>
      <c r="C99" s="198" t="s">
        <v>206</v>
      </c>
      <c r="D99" s="199" t="s">
        <v>184</v>
      </c>
      <c r="E99" s="200">
        <v>10.535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7</v>
      </c>
      <c r="AC99" s="167">
        <v>7</v>
      </c>
      <c r="AZ99" s="167">
        <v>2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195">
        <v>1</v>
      </c>
      <c r="CB99" s="195">
        <v>7</v>
      </c>
      <c r="CZ99" s="167">
        <v>0.01427</v>
      </c>
    </row>
    <row r="100" spans="1:15" ht="12.75">
      <c r="A100" s="202"/>
      <c r="B100" s="204"/>
      <c r="C100" s="205" t="s">
        <v>207</v>
      </c>
      <c r="D100" s="206"/>
      <c r="E100" s="207">
        <v>0</v>
      </c>
      <c r="F100" s="208"/>
      <c r="G100" s="209"/>
      <c r="M100" s="203" t="s">
        <v>207</v>
      </c>
      <c r="O100" s="195"/>
    </row>
    <row r="101" spans="1:15" ht="12.75">
      <c r="A101" s="202"/>
      <c r="B101" s="204"/>
      <c r="C101" s="205" t="s">
        <v>208</v>
      </c>
      <c r="D101" s="206"/>
      <c r="E101" s="207">
        <v>10.535</v>
      </c>
      <c r="F101" s="208"/>
      <c r="G101" s="209"/>
      <c r="M101" s="203" t="s">
        <v>208</v>
      </c>
      <c r="O101" s="195"/>
    </row>
    <row r="102" spans="1:104" ht="12.75">
      <c r="A102" s="196">
        <v>33</v>
      </c>
      <c r="B102" s="197" t="s">
        <v>209</v>
      </c>
      <c r="C102" s="198" t="s">
        <v>210</v>
      </c>
      <c r="D102" s="199" t="s">
        <v>184</v>
      </c>
      <c r="E102" s="200">
        <v>21.07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7</v>
      </c>
      <c r="AC102" s="167">
        <v>7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195">
        <v>1</v>
      </c>
      <c r="CB102" s="195">
        <v>7</v>
      </c>
      <c r="CZ102" s="167">
        <v>0.0145</v>
      </c>
    </row>
    <row r="103" spans="1:15" ht="12.75">
      <c r="A103" s="202"/>
      <c r="B103" s="204"/>
      <c r="C103" s="205" t="s">
        <v>211</v>
      </c>
      <c r="D103" s="206"/>
      <c r="E103" s="207">
        <v>0</v>
      </c>
      <c r="F103" s="208"/>
      <c r="G103" s="209"/>
      <c r="M103" s="203" t="s">
        <v>211</v>
      </c>
      <c r="O103" s="195"/>
    </row>
    <row r="104" spans="1:15" ht="12.75">
      <c r="A104" s="202"/>
      <c r="B104" s="204"/>
      <c r="C104" s="205" t="s">
        <v>212</v>
      </c>
      <c r="D104" s="206"/>
      <c r="E104" s="207">
        <v>21.07</v>
      </c>
      <c r="F104" s="208"/>
      <c r="G104" s="209"/>
      <c r="M104" s="203" t="s">
        <v>212</v>
      </c>
      <c r="O104" s="195"/>
    </row>
    <row r="105" spans="1:104" ht="12.75">
      <c r="A105" s="196">
        <v>34</v>
      </c>
      <c r="B105" s="197" t="s">
        <v>213</v>
      </c>
      <c r="C105" s="198" t="s">
        <v>214</v>
      </c>
      <c r="D105" s="199" t="s">
        <v>184</v>
      </c>
      <c r="E105" s="200">
        <v>21.07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7</v>
      </c>
      <c r="AC105" s="167">
        <v>7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195">
        <v>1</v>
      </c>
      <c r="CB105" s="195">
        <v>7</v>
      </c>
      <c r="CZ105" s="167">
        <v>0.02285</v>
      </c>
    </row>
    <row r="106" spans="1:15" ht="12.75">
      <c r="A106" s="202"/>
      <c r="B106" s="204"/>
      <c r="C106" s="205" t="s">
        <v>211</v>
      </c>
      <c r="D106" s="206"/>
      <c r="E106" s="207">
        <v>0</v>
      </c>
      <c r="F106" s="208"/>
      <c r="G106" s="209"/>
      <c r="M106" s="203" t="s">
        <v>211</v>
      </c>
      <c r="O106" s="195"/>
    </row>
    <row r="107" spans="1:15" ht="12.75">
      <c r="A107" s="202"/>
      <c r="B107" s="204"/>
      <c r="C107" s="205" t="s">
        <v>212</v>
      </c>
      <c r="D107" s="206"/>
      <c r="E107" s="207">
        <v>21.07</v>
      </c>
      <c r="F107" s="208"/>
      <c r="G107" s="209"/>
      <c r="M107" s="203" t="s">
        <v>212</v>
      </c>
      <c r="O107" s="195"/>
    </row>
    <row r="108" spans="1:104" ht="12.75">
      <c r="A108" s="196">
        <v>35</v>
      </c>
      <c r="B108" s="197" t="s">
        <v>215</v>
      </c>
      <c r="C108" s="198" t="s">
        <v>216</v>
      </c>
      <c r="D108" s="199" t="s">
        <v>184</v>
      </c>
      <c r="E108" s="200">
        <v>42.14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7</v>
      </c>
      <c r="AC108" s="167">
        <v>7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195">
        <v>1</v>
      </c>
      <c r="CB108" s="195">
        <v>7</v>
      </c>
      <c r="CZ108" s="167">
        <v>0</v>
      </c>
    </row>
    <row r="109" spans="1:15" ht="12.75">
      <c r="A109" s="202"/>
      <c r="B109" s="204"/>
      <c r="C109" s="205" t="s">
        <v>211</v>
      </c>
      <c r="D109" s="206"/>
      <c r="E109" s="207">
        <v>0</v>
      </c>
      <c r="F109" s="208"/>
      <c r="G109" s="209"/>
      <c r="M109" s="203" t="s">
        <v>211</v>
      </c>
      <c r="O109" s="195"/>
    </row>
    <row r="110" spans="1:15" ht="12.75">
      <c r="A110" s="202"/>
      <c r="B110" s="204"/>
      <c r="C110" s="205" t="s">
        <v>217</v>
      </c>
      <c r="D110" s="206"/>
      <c r="E110" s="207">
        <v>42.14</v>
      </c>
      <c r="F110" s="208"/>
      <c r="G110" s="209"/>
      <c r="M110" s="203" t="s">
        <v>217</v>
      </c>
      <c r="O110" s="195"/>
    </row>
    <row r="111" spans="1:104" ht="12.75">
      <c r="A111" s="196">
        <v>36</v>
      </c>
      <c r="B111" s="197" t="s">
        <v>218</v>
      </c>
      <c r="C111" s="198" t="s">
        <v>219</v>
      </c>
      <c r="D111" s="199" t="s">
        <v>62</v>
      </c>
      <c r="E111" s="200"/>
      <c r="F111" s="200">
        <v>0</v>
      </c>
      <c r="G111" s="201">
        <f>E111*F111</f>
        <v>0</v>
      </c>
      <c r="O111" s="195">
        <v>2</v>
      </c>
      <c r="AA111" s="167">
        <v>7</v>
      </c>
      <c r="AB111" s="167">
        <v>1002</v>
      </c>
      <c r="AC111" s="167">
        <v>5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195">
        <v>7</v>
      </c>
      <c r="CB111" s="195">
        <v>1002</v>
      </c>
      <c r="CZ111" s="167">
        <v>0</v>
      </c>
    </row>
    <row r="112" spans="1:57" ht="12.75">
      <c r="A112" s="210"/>
      <c r="B112" s="211" t="s">
        <v>75</v>
      </c>
      <c r="C112" s="212" t="str">
        <f>CONCATENATE(B98," ",C98)</f>
        <v>765 Krytiny tvrdé</v>
      </c>
      <c r="D112" s="213"/>
      <c r="E112" s="214"/>
      <c r="F112" s="215"/>
      <c r="G112" s="216">
        <f>SUM(G98:G111)</f>
        <v>0</v>
      </c>
      <c r="O112" s="195">
        <v>4</v>
      </c>
      <c r="BA112" s="217">
        <f>SUM(BA98:BA111)</f>
        <v>0</v>
      </c>
      <c r="BB112" s="217">
        <f>SUM(BB98:BB111)</f>
        <v>0</v>
      </c>
      <c r="BC112" s="217">
        <f>SUM(BC98:BC111)</f>
        <v>0</v>
      </c>
      <c r="BD112" s="217">
        <f>SUM(BD98:BD111)</f>
        <v>0</v>
      </c>
      <c r="BE112" s="217">
        <f>SUM(BE98:BE111)</f>
        <v>0</v>
      </c>
    </row>
    <row r="113" spans="1:15" ht="12.75">
      <c r="A113" s="188" t="s">
        <v>73</v>
      </c>
      <c r="B113" s="189" t="s">
        <v>220</v>
      </c>
      <c r="C113" s="190" t="s">
        <v>221</v>
      </c>
      <c r="D113" s="191"/>
      <c r="E113" s="192"/>
      <c r="F113" s="192"/>
      <c r="G113" s="193"/>
      <c r="H113" s="194"/>
      <c r="I113" s="194"/>
      <c r="O113" s="195">
        <v>1</v>
      </c>
    </row>
    <row r="114" spans="1:104" ht="12.75">
      <c r="A114" s="196">
        <v>37</v>
      </c>
      <c r="B114" s="197" t="s">
        <v>222</v>
      </c>
      <c r="C114" s="198" t="s">
        <v>223</v>
      </c>
      <c r="D114" s="199" t="s">
        <v>101</v>
      </c>
      <c r="E114" s="200">
        <v>2</v>
      </c>
      <c r="F114" s="200">
        <v>0</v>
      </c>
      <c r="G114" s="201">
        <f>E114*F114</f>
        <v>0</v>
      </c>
      <c r="O114" s="195">
        <v>2</v>
      </c>
      <c r="AA114" s="167">
        <v>12</v>
      </c>
      <c r="AB114" s="167">
        <v>0</v>
      </c>
      <c r="AC114" s="167">
        <v>34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195">
        <v>12</v>
      </c>
      <c r="CB114" s="195">
        <v>0</v>
      </c>
      <c r="CZ114" s="167">
        <v>0</v>
      </c>
    </row>
    <row r="115" spans="1:15" ht="12.75">
      <c r="A115" s="202"/>
      <c r="B115" s="204"/>
      <c r="C115" s="205" t="s">
        <v>195</v>
      </c>
      <c r="D115" s="206"/>
      <c r="E115" s="207">
        <v>0</v>
      </c>
      <c r="F115" s="208"/>
      <c r="G115" s="209"/>
      <c r="M115" s="203" t="s">
        <v>195</v>
      </c>
      <c r="O115" s="195"/>
    </row>
    <row r="116" spans="1:15" ht="12.75">
      <c r="A116" s="202"/>
      <c r="B116" s="204"/>
      <c r="C116" s="205" t="s">
        <v>224</v>
      </c>
      <c r="D116" s="206"/>
      <c r="E116" s="207">
        <v>2</v>
      </c>
      <c r="F116" s="208"/>
      <c r="G116" s="209"/>
      <c r="M116" s="203">
        <v>2</v>
      </c>
      <c r="O116" s="195"/>
    </row>
    <row r="117" spans="1:104" ht="12.75">
      <c r="A117" s="196">
        <v>38</v>
      </c>
      <c r="B117" s="197" t="s">
        <v>225</v>
      </c>
      <c r="C117" s="198" t="s">
        <v>226</v>
      </c>
      <c r="D117" s="199" t="s">
        <v>62</v>
      </c>
      <c r="E117" s="200"/>
      <c r="F117" s="200">
        <v>0</v>
      </c>
      <c r="G117" s="201">
        <f>E117*F117</f>
        <v>0</v>
      </c>
      <c r="O117" s="195">
        <v>2</v>
      </c>
      <c r="AA117" s="167">
        <v>7</v>
      </c>
      <c r="AB117" s="167">
        <v>1002</v>
      </c>
      <c r="AC117" s="167">
        <v>5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195">
        <v>7</v>
      </c>
      <c r="CB117" s="195">
        <v>1002</v>
      </c>
      <c r="CZ117" s="167">
        <v>0</v>
      </c>
    </row>
    <row r="118" spans="1:57" ht="12.75">
      <c r="A118" s="210"/>
      <c r="B118" s="211" t="s">
        <v>75</v>
      </c>
      <c r="C118" s="212" t="str">
        <f>CONCATENATE(B113," ",C113)</f>
        <v>766 Konstrukce truhlářské</v>
      </c>
      <c r="D118" s="213"/>
      <c r="E118" s="214"/>
      <c r="F118" s="215"/>
      <c r="G118" s="216">
        <f>SUM(G113:G117)</f>
        <v>0</v>
      </c>
      <c r="O118" s="195">
        <v>4</v>
      </c>
      <c r="BA118" s="217">
        <f>SUM(BA113:BA117)</f>
        <v>0</v>
      </c>
      <c r="BB118" s="217">
        <f>SUM(BB113:BB117)</f>
        <v>0</v>
      </c>
      <c r="BC118" s="217">
        <f>SUM(BC113:BC117)</f>
        <v>0</v>
      </c>
      <c r="BD118" s="217">
        <f>SUM(BD113:BD117)</f>
        <v>0</v>
      </c>
      <c r="BE118" s="217">
        <f>SUM(BE113:BE117)</f>
        <v>0</v>
      </c>
    </row>
    <row r="119" spans="1:15" ht="12.75">
      <c r="A119" s="188" t="s">
        <v>73</v>
      </c>
      <c r="B119" s="189" t="s">
        <v>227</v>
      </c>
      <c r="C119" s="190" t="s">
        <v>228</v>
      </c>
      <c r="D119" s="191"/>
      <c r="E119" s="192"/>
      <c r="F119" s="192"/>
      <c r="G119" s="193"/>
      <c r="H119" s="194"/>
      <c r="I119" s="194"/>
      <c r="O119" s="195">
        <v>1</v>
      </c>
    </row>
    <row r="120" spans="1:104" ht="12.75">
      <c r="A120" s="196">
        <v>39</v>
      </c>
      <c r="B120" s="197" t="s">
        <v>229</v>
      </c>
      <c r="C120" s="198" t="s">
        <v>230</v>
      </c>
      <c r="D120" s="199" t="s">
        <v>106</v>
      </c>
      <c r="E120" s="200">
        <v>8.2591</v>
      </c>
      <c r="F120" s="200">
        <v>0</v>
      </c>
      <c r="G120" s="201">
        <f>E120*F120</f>
        <v>0</v>
      </c>
      <c r="O120" s="195">
        <v>2</v>
      </c>
      <c r="AA120" s="167">
        <v>12</v>
      </c>
      <c r="AB120" s="167">
        <v>0</v>
      </c>
      <c r="AC120" s="167">
        <v>15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195">
        <v>12</v>
      </c>
      <c r="CB120" s="195">
        <v>0</v>
      </c>
      <c r="CZ120" s="167">
        <v>0</v>
      </c>
    </row>
    <row r="121" spans="1:15" ht="12.75">
      <c r="A121" s="202"/>
      <c r="B121" s="204"/>
      <c r="C121" s="205" t="s">
        <v>231</v>
      </c>
      <c r="D121" s="206"/>
      <c r="E121" s="207">
        <v>0</v>
      </c>
      <c r="F121" s="208"/>
      <c r="G121" s="209"/>
      <c r="M121" s="203" t="s">
        <v>231</v>
      </c>
      <c r="O121" s="195"/>
    </row>
    <row r="122" spans="1:15" ht="22.5">
      <c r="A122" s="202"/>
      <c r="B122" s="204"/>
      <c r="C122" s="205" t="s">
        <v>232</v>
      </c>
      <c r="D122" s="206"/>
      <c r="E122" s="207">
        <v>8.2591</v>
      </c>
      <c r="F122" s="208"/>
      <c r="G122" s="209"/>
      <c r="M122" s="203" t="s">
        <v>232</v>
      </c>
      <c r="O122" s="195"/>
    </row>
    <row r="123" spans="1:104" ht="12.75">
      <c r="A123" s="196">
        <v>40</v>
      </c>
      <c r="B123" s="197" t="s">
        <v>233</v>
      </c>
      <c r="C123" s="198" t="s">
        <v>234</v>
      </c>
      <c r="D123" s="199" t="s">
        <v>106</v>
      </c>
      <c r="E123" s="200">
        <v>1.6215</v>
      </c>
      <c r="F123" s="200">
        <v>0</v>
      </c>
      <c r="G123" s="201">
        <f>E123*F123</f>
        <v>0</v>
      </c>
      <c r="O123" s="195">
        <v>2</v>
      </c>
      <c r="AA123" s="167">
        <v>12</v>
      </c>
      <c r="AB123" s="167">
        <v>0</v>
      </c>
      <c r="AC123" s="167">
        <v>17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195">
        <v>12</v>
      </c>
      <c r="CB123" s="195">
        <v>0</v>
      </c>
      <c r="CZ123" s="167">
        <v>0</v>
      </c>
    </row>
    <row r="124" spans="1:15" ht="12.75">
      <c r="A124" s="202"/>
      <c r="B124" s="204"/>
      <c r="C124" s="205" t="s">
        <v>235</v>
      </c>
      <c r="D124" s="206"/>
      <c r="E124" s="207">
        <v>0</v>
      </c>
      <c r="F124" s="208"/>
      <c r="G124" s="209"/>
      <c r="M124" s="203" t="s">
        <v>235</v>
      </c>
      <c r="O124" s="195"/>
    </row>
    <row r="125" spans="1:15" ht="12.75">
      <c r="A125" s="202"/>
      <c r="B125" s="204"/>
      <c r="C125" s="205" t="s">
        <v>113</v>
      </c>
      <c r="D125" s="206"/>
      <c r="E125" s="207">
        <v>1.6215</v>
      </c>
      <c r="F125" s="208"/>
      <c r="G125" s="209"/>
      <c r="M125" s="203" t="s">
        <v>113</v>
      </c>
      <c r="O125" s="195"/>
    </row>
    <row r="126" spans="1:104" ht="12.75">
      <c r="A126" s="196">
        <v>41</v>
      </c>
      <c r="B126" s="197" t="s">
        <v>236</v>
      </c>
      <c r="C126" s="198" t="s">
        <v>237</v>
      </c>
      <c r="D126" s="199" t="s">
        <v>101</v>
      </c>
      <c r="E126" s="200">
        <v>2</v>
      </c>
      <c r="F126" s="200">
        <v>0</v>
      </c>
      <c r="G126" s="201">
        <f>E126*F126</f>
        <v>0</v>
      </c>
      <c r="O126" s="195">
        <v>2</v>
      </c>
      <c r="AA126" s="167">
        <v>12</v>
      </c>
      <c r="AB126" s="167">
        <v>0</v>
      </c>
      <c r="AC126" s="167">
        <v>20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195">
        <v>12</v>
      </c>
      <c r="CB126" s="195">
        <v>0</v>
      </c>
      <c r="CZ126" s="167">
        <v>0</v>
      </c>
    </row>
    <row r="127" spans="1:15" ht="12.75">
      <c r="A127" s="202"/>
      <c r="B127" s="204"/>
      <c r="C127" s="205" t="s">
        <v>238</v>
      </c>
      <c r="D127" s="206"/>
      <c r="E127" s="207">
        <v>0</v>
      </c>
      <c r="F127" s="208"/>
      <c r="G127" s="209"/>
      <c r="M127" s="203" t="s">
        <v>238</v>
      </c>
      <c r="O127" s="195"/>
    </row>
    <row r="128" spans="1:15" ht="12.75">
      <c r="A128" s="202"/>
      <c r="B128" s="204"/>
      <c r="C128" s="205" t="s">
        <v>224</v>
      </c>
      <c r="D128" s="206"/>
      <c r="E128" s="207">
        <v>2</v>
      </c>
      <c r="F128" s="208"/>
      <c r="G128" s="209"/>
      <c r="M128" s="203">
        <v>2</v>
      </c>
      <c r="O128" s="195"/>
    </row>
    <row r="129" spans="1:104" ht="12.75">
      <c r="A129" s="196">
        <v>42</v>
      </c>
      <c r="B129" s="197" t="s">
        <v>239</v>
      </c>
      <c r="C129" s="198" t="s">
        <v>240</v>
      </c>
      <c r="D129" s="199" t="s">
        <v>62</v>
      </c>
      <c r="E129" s="200"/>
      <c r="F129" s="200">
        <v>0</v>
      </c>
      <c r="G129" s="201">
        <f>E129*F129</f>
        <v>0</v>
      </c>
      <c r="O129" s="195">
        <v>2</v>
      </c>
      <c r="AA129" s="167">
        <v>7</v>
      </c>
      <c r="AB129" s="167">
        <v>1002</v>
      </c>
      <c r="AC129" s="167">
        <v>5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195">
        <v>7</v>
      </c>
      <c r="CB129" s="195">
        <v>1002</v>
      </c>
      <c r="CZ129" s="167">
        <v>0</v>
      </c>
    </row>
    <row r="130" spans="1:57" ht="12.75">
      <c r="A130" s="210"/>
      <c r="B130" s="211" t="s">
        <v>75</v>
      </c>
      <c r="C130" s="212" t="str">
        <f>CONCATENATE(B119," ",C119)</f>
        <v>767 Konstrukce zámečnické</v>
      </c>
      <c r="D130" s="213"/>
      <c r="E130" s="214"/>
      <c r="F130" s="215"/>
      <c r="G130" s="216">
        <f>SUM(G119:G129)</f>
        <v>0</v>
      </c>
      <c r="O130" s="195">
        <v>4</v>
      </c>
      <c r="BA130" s="217">
        <f>SUM(BA119:BA129)</f>
        <v>0</v>
      </c>
      <c r="BB130" s="217">
        <f>SUM(BB119:BB129)</f>
        <v>0</v>
      </c>
      <c r="BC130" s="217">
        <f>SUM(BC119:BC129)</f>
        <v>0</v>
      </c>
      <c r="BD130" s="217">
        <f>SUM(BD119:BD129)</f>
        <v>0</v>
      </c>
      <c r="BE130" s="217">
        <f>SUM(BE119:BE129)</f>
        <v>0</v>
      </c>
    </row>
    <row r="131" spans="1:15" ht="12.75">
      <c r="A131" s="188" t="s">
        <v>73</v>
      </c>
      <c r="B131" s="189" t="s">
        <v>241</v>
      </c>
      <c r="C131" s="190" t="s">
        <v>242</v>
      </c>
      <c r="D131" s="191"/>
      <c r="E131" s="192"/>
      <c r="F131" s="192"/>
      <c r="G131" s="193"/>
      <c r="H131" s="194"/>
      <c r="I131" s="194"/>
      <c r="O131" s="195">
        <v>1</v>
      </c>
    </row>
    <row r="132" spans="1:104" ht="22.5">
      <c r="A132" s="196">
        <v>43</v>
      </c>
      <c r="B132" s="197" t="s">
        <v>243</v>
      </c>
      <c r="C132" s="198" t="s">
        <v>244</v>
      </c>
      <c r="D132" s="199" t="s">
        <v>101</v>
      </c>
      <c r="E132" s="200">
        <v>2</v>
      </c>
      <c r="F132" s="200">
        <v>0</v>
      </c>
      <c r="G132" s="201">
        <f>E132*F132</f>
        <v>0</v>
      </c>
      <c r="O132" s="195">
        <v>2</v>
      </c>
      <c r="AA132" s="167">
        <v>12</v>
      </c>
      <c r="AB132" s="167">
        <v>0</v>
      </c>
      <c r="AC132" s="167">
        <v>31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195">
        <v>12</v>
      </c>
      <c r="CB132" s="195">
        <v>0</v>
      </c>
      <c r="CZ132" s="167">
        <v>0</v>
      </c>
    </row>
    <row r="133" spans="1:15" ht="12.75">
      <c r="A133" s="202"/>
      <c r="B133" s="204"/>
      <c r="C133" s="205" t="s">
        <v>245</v>
      </c>
      <c r="D133" s="206"/>
      <c r="E133" s="207">
        <v>0</v>
      </c>
      <c r="F133" s="208"/>
      <c r="G133" s="209"/>
      <c r="M133" s="203" t="s">
        <v>245</v>
      </c>
      <c r="O133" s="195"/>
    </row>
    <row r="134" spans="1:15" ht="12.75">
      <c r="A134" s="202"/>
      <c r="B134" s="204"/>
      <c r="C134" s="205" t="s">
        <v>224</v>
      </c>
      <c r="D134" s="206"/>
      <c r="E134" s="207">
        <v>2</v>
      </c>
      <c r="F134" s="208"/>
      <c r="G134" s="209"/>
      <c r="M134" s="203">
        <v>2</v>
      </c>
      <c r="O134" s="195"/>
    </row>
    <row r="135" spans="1:104" ht="22.5">
      <c r="A135" s="196">
        <v>44</v>
      </c>
      <c r="B135" s="197" t="s">
        <v>246</v>
      </c>
      <c r="C135" s="198" t="s">
        <v>247</v>
      </c>
      <c r="D135" s="199" t="s">
        <v>101</v>
      </c>
      <c r="E135" s="200">
        <v>1</v>
      </c>
      <c r="F135" s="200">
        <v>0</v>
      </c>
      <c r="G135" s="201">
        <f>E135*F135</f>
        <v>0</v>
      </c>
      <c r="O135" s="195">
        <v>2</v>
      </c>
      <c r="AA135" s="167">
        <v>12</v>
      </c>
      <c r="AB135" s="167">
        <v>0</v>
      </c>
      <c r="AC135" s="167">
        <v>32</v>
      </c>
      <c r="AZ135" s="167">
        <v>2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195">
        <v>12</v>
      </c>
      <c r="CB135" s="195">
        <v>0</v>
      </c>
      <c r="CZ135" s="167">
        <v>0</v>
      </c>
    </row>
    <row r="136" spans="1:15" ht="12.75">
      <c r="A136" s="202"/>
      <c r="B136" s="204"/>
      <c r="C136" s="205" t="s">
        <v>248</v>
      </c>
      <c r="D136" s="206"/>
      <c r="E136" s="207">
        <v>0</v>
      </c>
      <c r="F136" s="208"/>
      <c r="G136" s="209"/>
      <c r="M136" s="203" t="s">
        <v>248</v>
      </c>
      <c r="O136" s="195"/>
    </row>
    <row r="137" spans="1:15" ht="12.75">
      <c r="A137" s="202"/>
      <c r="B137" s="204"/>
      <c r="C137" s="205" t="s">
        <v>74</v>
      </c>
      <c r="D137" s="206"/>
      <c r="E137" s="207">
        <v>1</v>
      </c>
      <c r="F137" s="208"/>
      <c r="G137" s="209"/>
      <c r="M137" s="203">
        <v>1</v>
      </c>
      <c r="O137" s="195"/>
    </row>
    <row r="138" spans="1:104" ht="12.75">
      <c r="A138" s="196">
        <v>45</v>
      </c>
      <c r="B138" s="197" t="s">
        <v>249</v>
      </c>
      <c r="C138" s="198" t="s">
        <v>250</v>
      </c>
      <c r="D138" s="199" t="s">
        <v>62</v>
      </c>
      <c r="E138" s="200"/>
      <c r="F138" s="200">
        <v>0</v>
      </c>
      <c r="G138" s="201">
        <f>E138*F138</f>
        <v>0</v>
      </c>
      <c r="O138" s="195">
        <v>2</v>
      </c>
      <c r="AA138" s="167">
        <v>7</v>
      </c>
      <c r="AB138" s="167">
        <v>1002</v>
      </c>
      <c r="AC138" s="167">
        <v>5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195">
        <v>7</v>
      </c>
      <c r="CB138" s="195">
        <v>1002</v>
      </c>
      <c r="CZ138" s="167">
        <v>0</v>
      </c>
    </row>
    <row r="139" spans="1:57" ht="12.75">
      <c r="A139" s="210"/>
      <c r="B139" s="211" t="s">
        <v>75</v>
      </c>
      <c r="C139" s="212" t="str">
        <f>CONCATENATE(B131," ",C131)</f>
        <v>782 Konstrukce z přírodního kamene</v>
      </c>
      <c r="D139" s="213"/>
      <c r="E139" s="214"/>
      <c r="F139" s="215"/>
      <c r="G139" s="216">
        <f>SUM(G131:G138)</f>
        <v>0</v>
      </c>
      <c r="O139" s="195">
        <v>4</v>
      </c>
      <c r="BA139" s="217">
        <f>SUM(BA131:BA138)</f>
        <v>0</v>
      </c>
      <c r="BB139" s="217">
        <f>SUM(BB131:BB138)</f>
        <v>0</v>
      </c>
      <c r="BC139" s="217">
        <f>SUM(BC131:BC138)</f>
        <v>0</v>
      </c>
      <c r="BD139" s="217">
        <f>SUM(BD131:BD138)</f>
        <v>0</v>
      </c>
      <c r="BE139" s="217">
        <f>SUM(BE131:BE138)</f>
        <v>0</v>
      </c>
    </row>
    <row r="140" spans="1:15" ht="12.75">
      <c r="A140" s="188" t="s">
        <v>73</v>
      </c>
      <c r="B140" s="189" t="s">
        <v>251</v>
      </c>
      <c r="C140" s="190" t="s">
        <v>252</v>
      </c>
      <c r="D140" s="191"/>
      <c r="E140" s="192"/>
      <c r="F140" s="192"/>
      <c r="G140" s="193"/>
      <c r="H140" s="194"/>
      <c r="I140" s="194"/>
      <c r="O140" s="195">
        <v>1</v>
      </c>
    </row>
    <row r="141" spans="1:104" ht="22.5">
      <c r="A141" s="196">
        <v>46</v>
      </c>
      <c r="B141" s="197" t="s">
        <v>253</v>
      </c>
      <c r="C141" s="198" t="s">
        <v>254</v>
      </c>
      <c r="D141" s="199" t="s">
        <v>106</v>
      </c>
      <c r="E141" s="200">
        <v>19.7613</v>
      </c>
      <c r="F141" s="200">
        <v>0</v>
      </c>
      <c r="G141" s="201">
        <f>E141*F141</f>
        <v>0</v>
      </c>
      <c r="O141" s="195">
        <v>2</v>
      </c>
      <c r="AA141" s="167">
        <v>2</v>
      </c>
      <c r="AB141" s="167">
        <v>7</v>
      </c>
      <c r="AC141" s="167">
        <v>7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195">
        <v>2</v>
      </c>
      <c r="CB141" s="195">
        <v>7</v>
      </c>
      <c r="CZ141" s="167">
        <v>0.00061</v>
      </c>
    </row>
    <row r="142" spans="1:15" ht="12.75">
      <c r="A142" s="202"/>
      <c r="B142" s="204"/>
      <c r="C142" s="205" t="s">
        <v>231</v>
      </c>
      <c r="D142" s="206"/>
      <c r="E142" s="207">
        <v>0</v>
      </c>
      <c r="F142" s="208"/>
      <c r="G142" s="209"/>
      <c r="M142" s="203" t="s">
        <v>231</v>
      </c>
      <c r="O142" s="195"/>
    </row>
    <row r="143" spans="1:15" ht="22.5">
      <c r="A143" s="202"/>
      <c r="B143" s="204"/>
      <c r="C143" s="205" t="s">
        <v>255</v>
      </c>
      <c r="D143" s="206"/>
      <c r="E143" s="207">
        <v>16.5182</v>
      </c>
      <c r="F143" s="208"/>
      <c r="G143" s="209"/>
      <c r="M143" s="203" t="s">
        <v>255</v>
      </c>
      <c r="O143" s="195"/>
    </row>
    <row r="144" spans="1:15" ht="12.75">
      <c r="A144" s="202"/>
      <c r="B144" s="204"/>
      <c r="C144" s="205" t="s">
        <v>235</v>
      </c>
      <c r="D144" s="206"/>
      <c r="E144" s="207">
        <v>0</v>
      </c>
      <c r="F144" s="208"/>
      <c r="G144" s="209"/>
      <c r="M144" s="203" t="s">
        <v>235</v>
      </c>
      <c r="O144" s="195"/>
    </row>
    <row r="145" spans="1:15" ht="12.75">
      <c r="A145" s="202"/>
      <c r="B145" s="204"/>
      <c r="C145" s="205" t="s">
        <v>256</v>
      </c>
      <c r="D145" s="206"/>
      <c r="E145" s="207">
        <v>3.2431</v>
      </c>
      <c r="F145" s="208"/>
      <c r="G145" s="209"/>
      <c r="M145" s="203" t="s">
        <v>256</v>
      </c>
      <c r="O145" s="195"/>
    </row>
    <row r="146" spans="1:57" ht="12.75">
      <c r="A146" s="210"/>
      <c r="B146" s="211" t="s">
        <v>75</v>
      </c>
      <c r="C146" s="212" t="str">
        <f>CONCATENATE(B140," ",C140)</f>
        <v>783 Nátěry</v>
      </c>
      <c r="D146" s="213"/>
      <c r="E146" s="214"/>
      <c r="F146" s="215"/>
      <c r="G146" s="216">
        <f>SUM(G140:G145)</f>
        <v>0</v>
      </c>
      <c r="O146" s="195">
        <v>4</v>
      </c>
      <c r="BA146" s="217">
        <f>SUM(BA140:BA145)</f>
        <v>0</v>
      </c>
      <c r="BB146" s="217">
        <f>SUM(BB140:BB145)</f>
        <v>0</v>
      </c>
      <c r="BC146" s="217">
        <f>SUM(BC140:BC145)</f>
        <v>0</v>
      </c>
      <c r="BD146" s="217">
        <f>SUM(BD140:BD145)</f>
        <v>0</v>
      </c>
      <c r="BE146" s="217">
        <f>SUM(BE140:BE145)</f>
        <v>0</v>
      </c>
    </row>
    <row r="147" spans="1:15" ht="12.75">
      <c r="A147" s="188" t="s">
        <v>73</v>
      </c>
      <c r="B147" s="189" t="s">
        <v>257</v>
      </c>
      <c r="C147" s="190" t="s">
        <v>258</v>
      </c>
      <c r="D147" s="191"/>
      <c r="E147" s="192"/>
      <c r="F147" s="192"/>
      <c r="G147" s="193"/>
      <c r="H147" s="194"/>
      <c r="I147" s="194"/>
      <c r="O147" s="195">
        <v>1</v>
      </c>
    </row>
    <row r="148" spans="1:104" ht="22.5">
      <c r="A148" s="196">
        <v>47</v>
      </c>
      <c r="B148" s="197" t="s">
        <v>259</v>
      </c>
      <c r="C148" s="198" t="s">
        <v>260</v>
      </c>
      <c r="D148" s="199" t="s">
        <v>164</v>
      </c>
      <c r="E148" s="200">
        <v>2</v>
      </c>
      <c r="F148" s="200">
        <v>0</v>
      </c>
      <c r="G148" s="201">
        <f>E148*F148</f>
        <v>0</v>
      </c>
      <c r="O148" s="195">
        <v>2</v>
      </c>
      <c r="AA148" s="167">
        <v>12</v>
      </c>
      <c r="AB148" s="167">
        <v>0</v>
      </c>
      <c r="AC148" s="167">
        <v>36</v>
      </c>
      <c r="AZ148" s="167">
        <v>4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195">
        <v>12</v>
      </c>
      <c r="CB148" s="195">
        <v>0</v>
      </c>
      <c r="CZ148" s="167">
        <v>0</v>
      </c>
    </row>
    <row r="149" spans="1:15" ht="12.75">
      <c r="A149" s="202"/>
      <c r="B149" s="204"/>
      <c r="C149" s="205" t="s">
        <v>261</v>
      </c>
      <c r="D149" s="206"/>
      <c r="E149" s="207">
        <v>0</v>
      </c>
      <c r="F149" s="208"/>
      <c r="G149" s="209"/>
      <c r="M149" s="203" t="s">
        <v>261</v>
      </c>
      <c r="O149" s="195"/>
    </row>
    <row r="150" spans="1:15" ht="12.75">
      <c r="A150" s="202"/>
      <c r="B150" s="204"/>
      <c r="C150" s="205" t="s">
        <v>224</v>
      </c>
      <c r="D150" s="206"/>
      <c r="E150" s="207">
        <v>2</v>
      </c>
      <c r="F150" s="208"/>
      <c r="G150" s="209"/>
      <c r="M150" s="203">
        <v>2</v>
      </c>
      <c r="O150" s="195"/>
    </row>
    <row r="151" spans="1:104" ht="12.75">
      <c r="A151" s="196">
        <v>48</v>
      </c>
      <c r="B151" s="197" t="s">
        <v>262</v>
      </c>
      <c r="C151" s="198" t="s">
        <v>263</v>
      </c>
      <c r="D151" s="199" t="s">
        <v>62</v>
      </c>
      <c r="E151" s="200">
        <v>5</v>
      </c>
      <c r="F151" s="200">
        <v>0</v>
      </c>
      <c r="G151" s="201">
        <f>E151*F151</f>
        <v>0</v>
      </c>
      <c r="O151" s="195">
        <v>2</v>
      </c>
      <c r="AA151" s="167">
        <v>12</v>
      </c>
      <c r="AB151" s="167">
        <v>0</v>
      </c>
      <c r="AC151" s="167">
        <v>37</v>
      </c>
      <c r="AZ151" s="167">
        <v>4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195">
        <v>12</v>
      </c>
      <c r="CB151" s="195">
        <v>0</v>
      </c>
      <c r="CZ151" s="167">
        <v>0</v>
      </c>
    </row>
    <row r="152" spans="1:57" ht="12.75">
      <c r="A152" s="210"/>
      <c r="B152" s="211" t="s">
        <v>75</v>
      </c>
      <c r="C152" s="212" t="str">
        <f>CONCATENATE(B147," ",C147)</f>
        <v>M21 Elektromontáže</v>
      </c>
      <c r="D152" s="213"/>
      <c r="E152" s="214"/>
      <c r="F152" s="215"/>
      <c r="G152" s="216">
        <f>SUM(G147:G151)</f>
        <v>0</v>
      </c>
      <c r="O152" s="195">
        <v>4</v>
      </c>
      <c r="BA152" s="217">
        <f>SUM(BA147:BA151)</f>
        <v>0</v>
      </c>
      <c r="BB152" s="217">
        <f>SUM(BB147:BB151)</f>
        <v>0</v>
      </c>
      <c r="BC152" s="217">
        <f>SUM(BC147:BC151)</f>
        <v>0</v>
      </c>
      <c r="BD152" s="217">
        <f>SUM(BD147:BD151)</f>
        <v>0</v>
      </c>
      <c r="BE152" s="217">
        <f>SUM(BE147:BE151)</f>
        <v>0</v>
      </c>
    </row>
    <row r="153" spans="1:15" ht="12.75">
      <c r="A153" s="188" t="s">
        <v>73</v>
      </c>
      <c r="B153" s="189" t="s">
        <v>264</v>
      </c>
      <c r="C153" s="190" t="s">
        <v>265</v>
      </c>
      <c r="D153" s="191"/>
      <c r="E153" s="192"/>
      <c r="F153" s="192"/>
      <c r="G153" s="193"/>
      <c r="H153" s="194"/>
      <c r="I153" s="194"/>
      <c r="O153" s="195">
        <v>1</v>
      </c>
    </row>
    <row r="154" spans="1:104" ht="22.5">
      <c r="A154" s="196">
        <v>49</v>
      </c>
      <c r="B154" s="197" t="s">
        <v>266</v>
      </c>
      <c r="C154" s="198" t="s">
        <v>267</v>
      </c>
      <c r="D154" s="199" t="s">
        <v>164</v>
      </c>
      <c r="E154" s="200">
        <v>1</v>
      </c>
      <c r="F154" s="200">
        <v>0</v>
      </c>
      <c r="G154" s="201">
        <f>E154*F154</f>
        <v>0</v>
      </c>
      <c r="O154" s="195">
        <v>2</v>
      </c>
      <c r="AA154" s="167">
        <v>12</v>
      </c>
      <c r="AB154" s="167">
        <v>0</v>
      </c>
      <c r="AC154" s="167">
        <v>38</v>
      </c>
      <c r="AZ154" s="167">
        <v>4</v>
      </c>
      <c r="BA154" s="167">
        <f>IF(AZ154=1,G154,0)</f>
        <v>0</v>
      </c>
      <c r="BB154" s="167">
        <f>IF(AZ154=2,G154,0)</f>
        <v>0</v>
      </c>
      <c r="BC154" s="167">
        <f>IF(AZ154=3,G154,0)</f>
        <v>0</v>
      </c>
      <c r="BD154" s="167">
        <f>IF(AZ154=4,G154,0)</f>
        <v>0</v>
      </c>
      <c r="BE154" s="167">
        <f>IF(AZ154=5,G154,0)</f>
        <v>0</v>
      </c>
      <c r="CA154" s="195">
        <v>12</v>
      </c>
      <c r="CB154" s="195">
        <v>0</v>
      </c>
      <c r="CZ154" s="167">
        <v>0</v>
      </c>
    </row>
    <row r="155" spans="1:104" ht="12.75">
      <c r="A155" s="196">
        <v>50</v>
      </c>
      <c r="B155" s="197" t="s">
        <v>268</v>
      </c>
      <c r="C155" s="198" t="s">
        <v>263</v>
      </c>
      <c r="D155" s="199" t="s">
        <v>62</v>
      </c>
      <c r="E155" s="200">
        <v>5</v>
      </c>
      <c r="F155" s="200">
        <v>0</v>
      </c>
      <c r="G155" s="201">
        <f>E155*F155</f>
        <v>0</v>
      </c>
      <c r="O155" s="195">
        <v>2</v>
      </c>
      <c r="AA155" s="167">
        <v>12</v>
      </c>
      <c r="AB155" s="167">
        <v>0</v>
      </c>
      <c r="AC155" s="167">
        <v>39</v>
      </c>
      <c r="AZ155" s="167">
        <v>4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195">
        <v>12</v>
      </c>
      <c r="CB155" s="195">
        <v>0</v>
      </c>
      <c r="CZ155" s="167">
        <v>0</v>
      </c>
    </row>
    <row r="156" spans="1:57" ht="12.75">
      <c r="A156" s="210"/>
      <c r="B156" s="211" t="s">
        <v>75</v>
      </c>
      <c r="C156" s="212" t="str">
        <f>CONCATENATE(B153," ",C153)</f>
        <v>M22 Montáž sdělovací a zabezp. techniky</v>
      </c>
      <c r="D156" s="213"/>
      <c r="E156" s="214"/>
      <c r="F156" s="215"/>
      <c r="G156" s="216">
        <f>SUM(G153:G155)</f>
        <v>0</v>
      </c>
      <c r="O156" s="195">
        <v>4</v>
      </c>
      <c r="BA156" s="217">
        <f>SUM(BA153:BA155)</f>
        <v>0</v>
      </c>
      <c r="BB156" s="217">
        <f>SUM(BB153:BB155)</f>
        <v>0</v>
      </c>
      <c r="BC156" s="217">
        <f>SUM(BC153:BC155)</f>
        <v>0</v>
      </c>
      <c r="BD156" s="217">
        <f>SUM(BD153:BD155)</f>
        <v>0</v>
      </c>
      <c r="BE156" s="217">
        <f>SUM(BE153:BE155)</f>
        <v>0</v>
      </c>
    </row>
    <row r="157" spans="1:15" ht="12.75">
      <c r="A157" s="188" t="s">
        <v>73</v>
      </c>
      <c r="B157" s="189" t="s">
        <v>269</v>
      </c>
      <c r="C157" s="190" t="s">
        <v>270</v>
      </c>
      <c r="D157" s="191"/>
      <c r="E157" s="192"/>
      <c r="F157" s="192"/>
      <c r="G157" s="193"/>
      <c r="H157" s="194"/>
      <c r="I157" s="194"/>
      <c r="O157" s="195">
        <v>1</v>
      </c>
    </row>
    <row r="158" spans="1:104" ht="12.75">
      <c r="A158" s="196">
        <v>51</v>
      </c>
      <c r="B158" s="197" t="s">
        <v>271</v>
      </c>
      <c r="C158" s="198" t="s">
        <v>272</v>
      </c>
      <c r="D158" s="199" t="s">
        <v>92</v>
      </c>
      <c r="E158" s="200">
        <v>10.4698416</v>
      </c>
      <c r="F158" s="200">
        <v>0</v>
      </c>
      <c r="G158" s="201">
        <f>E158*F158</f>
        <v>0</v>
      </c>
      <c r="O158" s="195">
        <v>2</v>
      </c>
      <c r="AA158" s="167">
        <v>8</v>
      </c>
      <c r="AB158" s="167">
        <v>0</v>
      </c>
      <c r="AC158" s="167">
        <v>3</v>
      </c>
      <c r="AZ158" s="167">
        <v>1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195">
        <v>8</v>
      </c>
      <c r="CB158" s="195">
        <v>0</v>
      </c>
      <c r="CZ158" s="167">
        <v>0</v>
      </c>
    </row>
    <row r="159" spans="1:104" ht="12.75">
      <c r="A159" s="196">
        <v>52</v>
      </c>
      <c r="B159" s="197" t="s">
        <v>273</v>
      </c>
      <c r="C159" s="198" t="s">
        <v>274</v>
      </c>
      <c r="D159" s="199" t="s">
        <v>92</v>
      </c>
      <c r="E159" s="200">
        <v>10.4698416</v>
      </c>
      <c r="F159" s="200">
        <v>0</v>
      </c>
      <c r="G159" s="201">
        <f>E159*F159</f>
        <v>0</v>
      </c>
      <c r="O159" s="195">
        <v>2</v>
      </c>
      <c r="AA159" s="167">
        <v>8</v>
      </c>
      <c r="AB159" s="167">
        <v>0</v>
      </c>
      <c r="AC159" s="167">
        <v>3</v>
      </c>
      <c r="AZ159" s="167">
        <v>1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195">
        <v>8</v>
      </c>
      <c r="CB159" s="195">
        <v>0</v>
      </c>
      <c r="CZ159" s="167">
        <v>0</v>
      </c>
    </row>
    <row r="160" spans="1:104" ht="12.75">
      <c r="A160" s="196">
        <v>53</v>
      </c>
      <c r="B160" s="197" t="s">
        <v>275</v>
      </c>
      <c r="C160" s="198" t="s">
        <v>276</v>
      </c>
      <c r="D160" s="199" t="s">
        <v>92</v>
      </c>
      <c r="E160" s="200">
        <v>94.2285744</v>
      </c>
      <c r="F160" s="200">
        <v>0</v>
      </c>
      <c r="G160" s="201">
        <f>E160*F160</f>
        <v>0</v>
      </c>
      <c r="O160" s="195">
        <v>2</v>
      </c>
      <c r="AA160" s="167">
        <v>8</v>
      </c>
      <c r="AB160" s="167">
        <v>0</v>
      </c>
      <c r="AC160" s="167">
        <v>3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195">
        <v>8</v>
      </c>
      <c r="CB160" s="195">
        <v>0</v>
      </c>
      <c r="CZ160" s="167">
        <v>0</v>
      </c>
    </row>
    <row r="161" spans="1:104" ht="12.75">
      <c r="A161" s="196">
        <v>54</v>
      </c>
      <c r="B161" s="197" t="s">
        <v>277</v>
      </c>
      <c r="C161" s="198" t="s">
        <v>278</v>
      </c>
      <c r="D161" s="199" t="s">
        <v>92</v>
      </c>
      <c r="E161" s="200">
        <v>10.4698416</v>
      </c>
      <c r="F161" s="200">
        <v>0</v>
      </c>
      <c r="G161" s="201">
        <f>E161*F161</f>
        <v>0</v>
      </c>
      <c r="O161" s="195">
        <v>2</v>
      </c>
      <c r="AA161" s="167">
        <v>8</v>
      </c>
      <c r="AB161" s="167">
        <v>0</v>
      </c>
      <c r="AC161" s="167">
        <v>3</v>
      </c>
      <c r="AZ161" s="167">
        <v>1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195">
        <v>8</v>
      </c>
      <c r="CB161" s="195">
        <v>0</v>
      </c>
      <c r="CZ161" s="167">
        <v>0</v>
      </c>
    </row>
    <row r="162" spans="1:104" ht="12.75">
      <c r="A162" s="196">
        <v>55</v>
      </c>
      <c r="B162" s="197" t="s">
        <v>279</v>
      </c>
      <c r="C162" s="198" t="s">
        <v>280</v>
      </c>
      <c r="D162" s="199" t="s">
        <v>92</v>
      </c>
      <c r="E162" s="200">
        <v>41.8793664</v>
      </c>
      <c r="F162" s="200">
        <v>0</v>
      </c>
      <c r="G162" s="201">
        <f>E162*F162</f>
        <v>0</v>
      </c>
      <c r="O162" s="195">
        <v>2</v>
      </c>
      <c r="AA162" s="167">
        <v>8</v>
      </c>
      <c r="AB162" s="167">
        <v>0</v>
      </c>
      <c r="AC162" s="167">
        <v>3</v>
      </c>
      <c r="AZ162" s="167">
        <v>1</v>
      </c>
      <c r="BA162" s="167">
        <f>IF(AZ162=1,G162,0)</f>
        <v>0</v>
      </c>
      <c r="BB162" s="167">
        <f>IF(AZ162=2,G162,0)</f>
        <v>0</v>
      </c>
      <c r="BC162" s="167">
        <f>IF(AZ162=3,G162,0)</f>
        <v>0</v>
      </c>
      <c r="BD162" s="167">
        <f>IF(AZ162=4,G162,0)</f>
        <v>0</v>
      </c>
      <c r="BE162" s="167">
        <f>IF(AZ162=5,G162,0)</f>
        <v>0</v>
      </c>
      <c r="CA162" s="195">
        <v>8</v>
      </c>
      <c r="CB162" s="195">
        <v>0</v>
      </c>
      <c r="CZ162" s="167">
        <v>0</v>
      </c>
    </row>
    <row r="163" spans="1:104" ht="12.75">
      <c r="A163" s="196">
        <v>56</v>
      </c>
      <c r="B163" s="197" t="s">
        <v>281</v>
      </c>
      <c r="C163" s="198" t="s">
        <v>282</v>
      </c>
      <c r="D163" s="199" t="s">
        <v>92</v>
      </c>
      <c r="E163" s="200">
        <v>10.4698416</v>
      </c>
      <c r="F163" s="200">
        <v>0</v>
      </c>
      <c r="G163" s="201">
        <f>E163*F163</f>
        <v>0</v>
      </c>
      <c r="O163" s="195">
        <v>2</v>
      </c>
      <c r="AA163" s="167">
        <v>8</v>
      </c>
      <c r="AB163" s="167">
        <v>0</v>
      </c>
      <c r="AC163" s="167">
        <v>3</v>
      </c>
      <c r="AZ163" s="167">
        <v>1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195">
        <v>8</v>
      </c>
      <c r="CB163" s="195">
        <v>0</v>
      </c>
      <c r="CZ163" s="167">
        <v>0</v>
      </c>
    </row>
    <row r="164" spans="1:104" ht="12.75">
      <c r="A164" s="196">
        <v>57</v>
      </c>
      <c r="B164" s="197" t="s">
        <v>283</v>
      </c>
      <c r="C164" s="198" t="s">
        <v>284</v>
      </c>
      <c r="D164" s="199" t="s">
        <v>92</v>
      </c>
      <c r="E164" s="200">
        <v>10.4698416</v>
      </c>
      <c r="F164" s="200">
        <v>0</v>
      </c>
      <c r="G164" s="201">
        <f>E164*F164</f>
        <v>0</v>
      </c>
      <c r="O164" s="195">
        <v>2</v>
      </c>
      <c r="AA164" s="167">
        <v>8</v>
      </c>
      <c r="AB164" s="167">
        <v>0</v>
      </c>
      <c r="AC164" s="167">
        <v>3</v>
      </c>
      <c r="AZ164" s="167">
        <v>1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195">
        <v>8</v>
      </c>
      <c r="CB164" s="195">
        <v>0</v>
      </c>
      <c r="CZ164" s="167">
        <v>0</v>
      </c>
    </row>
    <row r="165" spans="1:104" ht="12.75">
      <c r="A165" s="196">
        <v>58</v>
      </c>
      <c r="B165" s="197" t="s">
        <v>285</v>
      </c>
      <c r="C165" s="198" t="s">
        <v>286</v>
      </c>
      <c r="D165" s="199" t="s">
        <v>92</v>
      </c>
      <c r="E165" s="200">
        <v>10.4698416</v>
      </c>
      <c r="F165" s="200">
        <v>0</v>
      </c>
      <c r="G165" s="201">
        <f>E165*F165</f>
        <v>0</v>
      </c>
      <c r="O165" s="195">
        <v>2</v>
      </c>
      <c r="AA165" s="167">
        <v>8</v>
      </c>
      <c r="AB165" s="167">
        <v>0</v>
      </c>
      <c r="AC165" s="167">
        <v>3</v>
      </c>
      <c r="AZ165" s="167">
        <v>1</v>
      </c>
      <c r="BA165" s="167">
        <f>IF(AZ165=1,G165,0)</f>
        <v>0</v>
      </c>
      <c r="BB165" s="167">
        <f>IF(AZ165=2,G165,0)</f>
        <v>0</v>
      </c>
      <c r="BC165" s="167">
        <f>IF(AZ165=3,G165,0)</f>
        <v>0</v>
      </c>
      <c r="BD165" s="167">
        <f>IF(AZ165=4,G165,0)</f>
        <v>0</v>
      </c>
      <c r="BE165" s="167">
        <f>IF(AZ165=5,G165,0)</f>
        <v>0</v>
      </c>
      <c r="CA165" s="195">
        <v>8</v>
      </c>
      <c r="CB165" s="195">
        <v>0</v>
      </c>
      <c r="CZ165" s="167">
        <v>0</v>
      </c>
    </row>
    <row r="166" spans="1:57" ht="12.75">
      <c r="A166" s="210"/>
      <c r="B166" s="211" t="s">
        <v>75</v>
      </c>
      <c r="C166" s="212" t="str">
        <f>CONCATENATE(B157," ",C157)</f>
        <v>D96 Přesuny suti a vybouraných hmot</v>
      </c>
      <c r="D166" s="213"/>
      <c r="E166" s="214"/>
      <c r="F166" s="215"/>
      <c r="G166" s="216">
        <f>SUM(G157:G165)</f>
        <v>0</v>
      </c>
      <c r="O166" s="195">
        <v>4</v>
      </c>
      <c r="BA166" s="217">
        <f>SUM(BA157:BA165)</f>
        <v>0</v>
      </c>
      <c r="BB166" s="217">
        <f>SUM(BB157:BB165)</f>
        <v>0</v>
      </c>
      <c r="BC166" s="217">
        <f>SUM(BC157:BC165)</f>
        <v>0</v>
      </c>
      <c r="BD166" s="217">
        <f>SUM(BD157:BD165)</f>
        <v>0</v>
      </c>
      <c r="BE166" s="217">
        <f>SUM(BE157:BE165)</f>
        <v>0</v>
      </c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spans="1:7" ht="12.75">
      <c r="A190" s="218"/>
      <c r="B190" s="218"/>
      <c r="C190" s="218"/>
      <c r="D190" s="218"/>
      <c r="E190" s="218"/>
      <c r="F190" s="218"/>
      <c r="G190" s="218"/>
    </row>
    <row r="191" spans="1:7" ht="12.75">
      <c r="A191" s="218"/>
      <c r="B191" s="218"/>
      <c r="C191" s="218"/>
      <c r="D191" s="218"/>
      <c r="E191" s="218"/>
      <c r="F191" s="218"/>
      <c r="G191" s="218"/>
    </row>
    <row r="192" spans="1:7" ht="12.75">
      <c r="A192" s="218"/>
      <c r="B192" s="218"/>
      <c r="C192" s="218"/>
      <c r="D192" s="218"/>
      <c r="E192" s="218"/>
      <c r="F192" s="218"/>
      <c r="G192" s="218"/>
    </row>
    <row r="193" spans="1:7" ht="12.75">
      <c r="A193" s="218"/>
      <c r="B193" s="218"/>
      <c r="C193" s="218"/>
      <c r="D193" s="218"/>
      <c r="E193" s="218"/>
      <c r="F193" s="218"/>
      <c r="G193" s="218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ht="12.75">
      <c r="E218" s="167"/>
    </row>
    <row r="219" ht="12.75">
      <c r="E219" s="167"/>
    </row>
    <row r="220" ht="12.75">
      <c r="E220" s="167"/>
    </row>
    <row r="221" ht="12.75">
      <c r="E221" s="167"/>
    </row>
    <row r="222" ht="12.75">
      <c r="E222" s="167"/>
    </row>
    <row r="223" ht="12.75">
      <c r="E223" s="167"/>
    </row>
    <row r="224" ht="12.75">
      <c r="E224" s="167"/>
    </row>
    <row r="225" spans="1:2" ht="12.75">
      <c r="A225" s="219"/>
      <c r="B225" s="219"/>
    </row>
    <row r="226" spans="1:7" ht="12.75">
      <c r="A226" s="218"/>
      <c r="B226" s="218"/>
      <c r="C226" s="221"/>
      <c r="D226" s="221"/>
      <c r="E226" s="222"/>
      <c r="F226" s="221"/>
      <c r="G226" s="223"/>
    </row>
    <row r="227" spans="1:7" ht="12.75">
      <c r="A227" s="224"/>
      <c r="B227" s="224"/>
      <c r="C227" s="218"/>
      <c r="D227" s="218"/>
      <c r="E227" s="225"/>
      <c r="F227" s="218"/>
      <c r="G227" s="218"/>
    </row>
    <row r="228" spans="1:7" ht="12.75">
      <c r="A228" s="218"/>
      <c r="B228" s="218"/>
      <c r="C228" s="218"/>
      <c r="D228" s="218"/>
      <c r="E228" s="225"/>
      <c r="F228" s="218"/>
      <c r="G228" s="218"/>
    </row>
    <row r="229" spans="1:7" ht="12.75">
      <c r="A229" s="218"/>
      <c r="B229" s="218"/>
      <c r="C229" s="218"/>
      <c r="D229" s="218"/>
      <c r="E229" s="225"/>
      <c r="F229" s="218"/>
      <c r="G229" s="218"/>
    </row>
    <row r="230" spans="1:7" ht="12.75">
      <c r="A230" s="218"/>
      <c r="B230" s="218"/>
      <c r="C230" s="218"/>
      <c r="D230" s="218"/>
      <c r="E230" s="225"/>
      <c r="F230" s="218"/>
      <c r="G230" s="218"/>
    </row>
    <row r="231" spans="1:7" ht="12.75">
      <c r="A231" s="218"/>
      <c r="B231" s="218"/>
      <c r="C231" s="218"/>
      <c r="D231" s="218"/>
      <c r="E231" s="225"/>
      <c r="F231" s="218"/>
      <c r="G231" s="218"/>
    </row>
    <row r="232" spans="1:7" ht="12.75">
      <c r="A232" s="218"/>
      <c r="B232" s="218"/>
      <c r="C232" s="218"/>
      <c r="D232" s="218"/>
      <c r="E232" s="225"/>
      <c r="F232" s="218"/>
      <c r="G232" s="218"/>
    </row>
    <row r="233" spans="1:7" ht="12.75">
      <c r="A233" s="218"/>
      <c r="B233" s="218"/>
      <c r="C233" s="218"/>
      <c r="D233" s="218"/>
      <c r="E233" s="225"/>
      <c r="F233" s="218"/>
      <c r="G233" s="218"/>
    </row>
    <row r="234" spans="1:7" ht="12.75">
      <c r="A234" s="218"/>
      <c r="B234" s="218"/>
      <c r="C234" s="218"/>
      <c r="D234" s="218"/>
      <c r="E234" s="225"/>
      <c r="F234" s="218"/>
      <c r="G234" s="218"/>
    </row>
    <row r="235" spans="1:7" ht="12.75">
      <c r="A235" s="218"/>
      <c r="B235" s="218"/>
      <c r="C235" s="218"/>
      <c r="D235" s="218"/>
      <c r="E235" s="225"/>
      <c r="F235" s="218"/>
      <c r="G235" s="218"/>
    </row>
    <row r="236" spans="1:7" ht="12.75">
      <c r="A236" s="218"/>
      <c r="B236" s="218"/>
      <c r="C236" s="218"/>
      <c r="D236" s="218"/>
      <c r="E236" s="225"/>
      <c r="F236" s="218"/>
      <c r="G236" s="218"/>
    </row>
    <row r="237" spans="1:7" ht="12.75">
      <c r="A237" s="218"/>
      <c r="B237" s="218"/>
      <c r="C237" s="218"/>
      <c r="D237" s="218"/>
      <c r="E237" s="225"/>
      <c r="F237" s="218"/>
      <c r="G237" s="218"/>
    </row>
    <row r="238" spans="1:7" ht="12.75">
      <c r="A238" s="218"/>
      <c r="B238" s="218"/>
      <c r="C238" s="218"/>
      <c r="D238" s="218"/>
      <c r="E238" s="225"/>
      <c r="F238" s="218"/>
      <c r="G238" s="218"/>
    </row>
    <row r="239" spans="1:7" ht="12.75">
      <c r="A239" s="218"/>
      <c r="B239" s="218"/>
      <c r="C239" s="218"/>
      <c r="D239" s="218"/>
      <c r="E239" s="225"/>
      <c r="F239" s="218"/>
      <c r="G239" s="218"/>
    </row>
  </sheetData>
  <mergeCells count="72">
    <mergeCell ref="C149:D149"/>
    <mergeCell ref="C150:D150"/>
    <mergeCell ref="C142:D142"/>
    <mergeCell ref="C143:D143"/>
    <mergeCell ref="C144:D144"/>
    <mergeCell ref="C145:D145"/>
    <mergeCell ref="C127:D127"/>
    <mergeCell ref="C128:D128"/>
    <mergeCell ref="C133:D133"/>
    <mergeCell ref="C134:D134"/>
    <mergeCell ref="C136:D136"/>
    <mergeCell ref="C137:D137"/>
    <mergeCell ref="C115:D115"/>
    <mergeCell ref="C116:D116"/>
    <mergeCell ref="C121:D121"/>
    <mergeCell ref="C122:D122"/>
    <mergeCell ref="C124:D124"/>
    <mergeCell ref="C125:D125"/>
    <mergeCell ref="C100:D100"/>
    <mergeCell ref="C101:D101"/>
    <mergeCell ref="C103:D103"/>
    <mergeCell ref="C104:D104"/>
    <mergeCell ref="C106:D106"/>
    <mergeCell ref="C107:D107"/>
    <mergeCell ref="C109:D109"/>
    <mergeCell ref="C110:D110"/>
    <mergeCell ref="C87:D87"/>
    <mergeCell ref="C88:D88"/>
    <mergeCell ref="C90:D90"/>
    <mergeCell ref="C91:D91"/>
    <mergeCell ref="C93:D93"/>
    <mergeCell ref="C94:D94"/>
    <mergeCell ref="C73:D73"/>
    <mergeCell ref="C81:D81"/>
    <mergeCell ref="C82:D82"/>
    <mergeCell ref="C84:D84"/>
    <mergeCell ref="C85:D85"/>
    <mergeCell ref="C64:D64"/>
    <mergeCell ref="C65:D65"/>
    <mergeCell ref="C54:D54"/>
    <mergeCell ref="C56:D56"/>
    <mergeCell ref="C59:D59"/>
    <mergeCell ref="C43:D43"/>
    <mergeCell ref="C44:D44"/>
    <mergeCell ref="C45:D45"/>
    <mergeCell ref="C46:D46"/>
    <mergeCell ref="C47:D47"/>
    <mergeCell ref="C49:D49"/>
    <mergeCell ref="C26:D26"/>
    <mergeCell ref="C27:D27"/>
    <mergeCell ref="C29:D29"/>
    <mergeCell ref="C30:D30"/>
    <mergeCell ref="C31:D31"/>
    <mergeCell ref="C32:D32"/>
    <mergeCell ref="C33:D33"/>
    <mergeCell ref="C34:D34"/>
    <mergeCell ref="C36:D36"/>
    <mergeCell ref="C19:D19"/>
    <mergeCell ref="C20:D20"/>
    <mergeCell ref="C22:D22"/>
    <mergeCell ref="C37:D37"/>
    <mergeCell ref="C39:D39"/>
    <mergeCell ref="C41:D41"/>
    <mergeCell ref="C42:D42"/>
    <mergeCell ref="A1:G1"/>
    <mergeCell ref="A3:B3"/>
    <mergeCell ref="A4:B4"/>
    <mergeCell ref="E4:G4"/>
    <mergeCell ref="C9:D9"/>
    <mergeCell ref="C11:D11"/>
    <mergeCell ref="C13:D13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2018-10-30T14:15:14Z</dcterms:created>
  <dcterms:modified xsi:type="dcterms:W3CDTF">2018-10-30T14:15:51Z</dcterms:modified>
  <cp:category/>
  <cp:version/>
  <cp:contentType/>
  <cp:contentStatus/>
</cp:coreProperties>
</file>