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'Rekapitulace'!$G$29</definedName>
    <definedName name="Dodavka0">'Položky'!#REF!</definedName>
    <definedName name="HSV">'Rekapitulace'!$E$29</definedName>
    <definedName name="HSV0">'Položky'!#REF!</definedName>
    <definedName name="HZS">'Rekapitulace'!$I$29</definedName>
    <definedName name="HZS0">'Položky'!#REF!</definedName>
    <definedName name="JKSO">'Krycí list'!$G$2</definedName>
    <definedName name="MJ">'Krycí list'!$G$5</definedName>
    <definedName name="Mont">'Rekapitulace'!$H$29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'Položky'!$A$1:$G$159</definedName>
    <definedName name="_xlnm.Print_Area" localSheetId="1">'Rekapitulace'!$A$1:$I$43</definedName>
    <definedName name="PocetMJ">'Krycí list'!$G$6</definedName>
    <definedName name="Poznamka">'Krycí list'!$B$37</definedName>
    <definedName name="Projektant">'Krycí list'!$C$8</definedName>
    <definedName name="PSV">'Rekapitulace'!$F$29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<sst xmlns="http://schemas.openxmlformats.org/spreadsheetml/2006/main" count="531" uniqueCount="355">
  <si>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</si>
  <si>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</si>
  <si>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</si>
  <si>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</si>
  <si>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</si>
  <si>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</si>
  <si>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</si>
  <si>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</si>
  <si>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</si>
  <si>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</si>
  <si>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</si>
  <si>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</si>
  <si>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</si>
  <si>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</si>
  <si>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</si>
  <si>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</si>
  <si>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</si>
  <si>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</si>
  <si>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</si>
  <si>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</si>
  <si>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</si>
  <si>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</si>
  <si>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</si>
  <si>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</si>
  <si>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</si>
  <si>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</si>
  <si>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</si>
  <si>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</si>
  <si>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</si>
  <si>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</si>
  <si>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</si>
  <si>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</si>
  <si>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</si>
  <si>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</si>
  <si>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</si>
  <si>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</si>
  <si>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</si>
  <si>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</si>
  <si>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</si>
  <si>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</si>
  <si>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</si>
  <si>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</si>
  <si>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</si>
  <si>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</si>
  <si>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</si>
  <si>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</si>
  <si>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</si>
  <si>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</si>
  <si>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</si>
  <si>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</si>
  <si>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</si>
  <si>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</si>
  <si>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</si>
  <si>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</si>
  <si>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</si>
  <si>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</si>
  <si>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</si>
  <si>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</si>
  <si>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</si>
  <si>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</si>
  <si>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</si>
  <si>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</si>
  <si>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</si>
  <si>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</si>
  <si>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</si>
  <si>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</si>
  <si>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</si>
  <si>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</si>
  <si>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</si>
  <si>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</si>
  <si>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</si>
  <si>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</si>
  <si>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</si>
  <si>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</si>
  <si>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</si>
  <si>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</si>
  <si>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</si>
  <si>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</si>
  <si>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20180028</t>
  </si>
  <si>
    <t>Domov Sedlčany - sociální služby - pavilon 3</t>
  </si>
  <si>
    <t>01</t>
  </si>
  <si>
    <t>Dispoziční úpravy 1,pp</t>
  </si>
  <si>
    <t>139600012RAA</t>
  </si>
  <si>
    <t>Ruční výkop pro angl.dvorky v hornině 1-4 odvoz kolečkem do 20 m, uložení v místě</t>
  </si>
  <si>
    <t>m3</t>
  </si>
  <si>
    <t>181050010RA0</t>
  </si>
  <si>
    <t xml:space="preserve">Terénní modelace - úprava terénu kolem angl.dvorků </t>
  </si>
  <si>
    <t>m2</t>
  </si>
  <si>
    <t>3</t>
  </si>
  <si>
    <t>Svislé a kompletní konstrukce</t>
  </si>
  <si>
    <t>310237251R00</t>
  </si>
  <si>
    <t xml:space="preserve">Zazdívka otvoru po vybour.ventilátotu cihlami </t>
  </si>
  <si>
    <t>kus</t>
  </si>
  <si>
    <t>317168112R00</t>
  </si>
  <si>
    <t xml:space="preserve">Překlad keramický plochý 115x71x1250 mm </t>
  </si>
  <si>
    <t>317944313RT3</t>
  </si>
  <si>
    <t>Válcované nosníky č.14-22 do připravených otvorů včetně dodávky profilu  I č.16</t>
  </si>
  <si>
    <t>t</t>
  </si>
  <si>
    <t>346244381R00</t>
  </si>
  <si>
    <t xml:space="preserve">Plentování ocelových nosníků výšky do 20 cm </t>
  </si>
  <si>
    <t>340200010RAB</t>
  </si>
  <si>
    <t>Příčka do stávajícího objektu, bez omítky tl.125mm z keram.bloků,vysekání kapes pro zavázání</t>
  </si>
  <si>
    <t>311</t>
  </si>
  <si>
    <t>Sádrokartonové konstrukce</t>
  </si>
  <si>
    <t>342264071R00</t>
  </si>
  <si>
    <t>Podhled SDK kazetový na zavěš. ocel. konstr. bez izolace</t>
  </si>
  <si>
    <t>342267112RT3</t>
  </si>
  <si>
    <t>Obklad rozvodů sádrokartonem třístranný do 0,5/0,5m, desky standard impreg. tl. 12,5 mm</t>
  </si>
  <si>
    <t>m</t>
  </si>
  <si>
    <t>328</t>
  </si>
  <si>
    <t>Anglické dvorky a sklepní světlíky</t>
  </si>
  <si>
    <t>213151000</t>
  </si>
  <si>
    <t>Zřízení vsakovcího drénu pro odvodnění dvorků vč.dodávky štěrku</t>
  </si>
  <si>
    <t>328151111R00</t>
  </si>
  <si>
    <t>Montáž sklepního světlíku z plastu vč.ochranné sítě a odtokové přípojky</t>
  </si>
  <si>
    <t>551620200</t>
  </si>
  <si>
    <t>Odtoková souprava s lapačem nečistot</t>
  </si>
  <si>
    <t>611000050</t>
  </si>
  <si>
    <t>Anglický dvorek plast 1000x600x400mm</t>
  </si>
  <si>
    <t>709100001</t>
  </si>
  <si>
    <t>Ochranná pochozí síť angl.dvorků</t>
  </si>
  <si>
    <t>61</t>
  </si>
  <si>
    <t>Upravy povrchů vnitřní</t>
  </si>
  <si>
    <t>611471411R00</t>
  </si>
  <si>
    <t xml:space="preserve">Úprava stropů přeštukováním tl. 2 - 3 mm </t>
  </si>
  <si>
    <t>612421431R00</t>
  </si>
  <si>
    <t xml:space="preserve">Oprava vápen.omítek stěn do 50 % pl. - štukových </t>
  </si>
  <si>
    <t>612421637R00</t>
  </si>
  <si>
    <t xml:space="preserve">Omítka vnitřní zdiva, MVC, štuková </t>
  </si>
  <si>
    <t>612451121R00</t>
  </si>
  <si>
    <t>Omítka vnitřní zdiva cem.hladká pod obklady</t>
  </si>
  <si>
    <t>612471411R00</t>
  </si>
  <si>
    <t>Úprava vnitřních stěn přeštukováním po vložení perlinky</t>
  </si>
  <si>
    <t>612481211R00</t>
  </si>
  <si>
    <t>Montáž výztužné sítě (perlinky) do stěrky-stěny - v místech odstraněného lamelového obkladu</t>
  </si>
  <si>
    <t>621904112R00</t>
  </si>
  <si>
    <t xml:space="preserve">Očištění stáv.omítek před potažením perlinkou </t>
  </si>
  <si>
    <t>62</t>
  </si>
  <si>
    <t>Úpravy povrchů vnější</t>
  </si>
  <si>
    <t>622322149RT1</t>
  </si>
  <si>
    <t>Povrchová úprava vněj.ostění v místě angl.dvorků vč.omít.lišt a sjednocujícího nátěru</t>
  </si>
  <si>
    <t>63</t>
  </si>
  <si>
    <t>Podlahy a podlahové konstrukce</t>
  </si>
  <si>
    <t>632451012R00</t>
  </si>
  <si>
    <t>Vyrovnávací potěr v pásu, tl.30 mm - pod nový parapet</t>
  </si>
  <si>
    <t>899102111RT2</t>
  </si>
  <si>
    <t>Osazení poklopu s rámem do 100 kg vč.dodávky poklopu zadlažďovacího 700x700mm</t>
  </si>
  <si>
    <t>64</t>
  </si>
  <si>
    <t>Výplně otvorů</t>
  </si>
  <si>
    <t>642952220RT1</t>
  </si>
  <si>
    <t>Osazení zárubní dveřních dřevěných, pl. do 4 m2 vč.dodávky zárubně obložkové 197 x 110/7 - 19cm</t>
  </si>
  <si>
    <t>648991113RT2</t>
  </si>
  <si>
    <t>Osazení parapet.desek z lamina  š.nad 20cm vč.dodávky parapetní desky š.250mm</t>
  </si>
  <si>
    <t>9</t>
  </si>
  <si>
    <t>Ostatní konstrukce</t>
  </si>
  <si>
    <t>900 01</t>
  </si>
  <si>
    <t xml:space="preserve">Zednická výpomoc pro řemesla </t>
  </si>
  <si>
    <t>kompl</t>
  </si>
  <si>
    <t>900 02</t>
  </si>
  <si>
    <t xml:space="preserve">Neprodyšné oddělení pracoviště od stáv.části </t>
  </si>
  <si>
    <t>900 03</t>
  </si>
  <si>
    <t xml:space="preserve">Osazení infrasauny </t>
  </si>
  <si>
    <t>952901111R00</t>
  </si>
  <si>
    <t xml:space="preserve">Vyčištění budov o výšce podlaží do 4 m </t>
  </si>
  <si>
    <t>94</t>
  </si>
  <si>
    <t>Lešení a stavební výtahy</t>
  </si>
  <si>
    <t>941955001R00</t>
  </si>
  <si>
    <t xml:space="preserve">Lešení lehké pomocné - pro opravu omítek </t>
  </si>
  <si>
    <t>941955001R01</t>
  </si>
  <si>
    <t xml:space="preserve">Lešení lehké pomocné - pro montáž SDK </t>
  </si>
  <si>
    <t>96</t>
  </si>
  <si>
    <t>Bourání konstrukcí</t>
  </si>
  <si>
    <t>725290030RA0</t>
  </si>
  <si>
    <t xml:space="preserve">Demontáž vanové obezdívky </t>
  </si>
  <si>
    <t>764410850R00</t>
  </si>
  <si>
    <t xml:space="preserve">Demontáž oplechování parapetů,rš od 100 do 330 mm </t>
  </si>
  <si>
    <t>766441821U00</t>
  </si>
  <si>
    <t xml:space="preserve">Dmtž stáv.vni.parapet desek š-30cm </t>
  </si>
  <si>
    <t>766662811R00</t>
  </si>
  <si>
    <t xml:space="preserve">Demontáž prahů dveří 1křídlových </t>
  </si>
  <si>
    <t>766812830R00</t>
  </si>
  <si>
    <t xml:space="preserve">Demontáž kuchyňské linky dl. do 1,8 m </t>
  </si>
  <si>
    <t>767134831R00</t>
  </si>
  <si>
    <t xml:space="preserve">Demontáž oplechování stěn lamelami Feal </t>
  </si>
  <si>
    <t>767135831R00</t>
  </si>
  <si>
    <t xml:space="preserve">Demontáž roštu pro obložení z lamel </t>
  </si>
  <si>
    <t>767581802R00</t>
  </si>
  <si>
    <t xml:space="preserve">Demontáž podhledů z lamel Feal </t>
  </si>
  <si>
    <t>767582800R00</t>
  </si>
  <si>
    <t xml:space="preserve">Demontáž podhledů - roštů </t>
  </si>
  <si>
    <t>776511810RT2</t>
  </si>
  <si>
    <t xml:space="preserve">Odstranění PVC a koberců lepených bez podložky </t>
  </si>
  <si>
    <t>938902122R00</t>
  </si>
  <si>
    <t>Očištění stávajících podlah po odstranění nášlap. ploch, tlakovou vodou nebo mechanicky</t>
  </si>
  <si>
    <t>962031113R00</t>
  </si>
  <si>
    <t xml:space="preserve">Bourání příček z cihel tl. 10 cm </t>
  </si>
  <si>
    <t>962031116R00</t>
  </si>
  <si>
    <t xml:space="preserve">Bourání příček z cihel tl. do 15 cm </t>
  </si>
  <si>
    <t>965043321RT2</t>
  </si>
  <si>
    <t>Bourání podkladů bet., potěr, tl, 10 cm, pl. 1 m2 mazanina tl. 8 - 10 cm s potěrem</t>
  </si>
  <si>
    <t>965081702R00</t>
  </si>
  <si>
    <t xml:space="preserve">Bourání soklíků z dlažeb keramických </t>
  </si>
  <si>
    <t>965081713R00</t>
  </si>
  <si>
    <t xml:space="preserve">Bourání dlažeb keramických tl.10 mm, nad 1 m2 </t>
  </si>
  <si>
    <t>967031132R00</t>
  </si>
  <si>
    <t xml:space="preserve">Přisekání ostění cihelných na MVC </t>
  </si>
  <si>
    <t>968061112R00</t>
  </si>
  <si>
    <t xml:space="preserve">Vyvěšení dřevěných okenních křídel </t>
  </si>
  <si>
    <t>968061125R00</t>
  </si>
  <si>
    <t xml:space="preserve">Vyvěšení dřevěných dveřních křídel pl. do 2 m2 </t>
  </si>
  <si>
    <t>968062354R00</t>
  </si>
  <si>
    <t xml:space="preserve">Vybourání dřevěných rámů oken pl. 1 m2 </t>
  </si>
  <si>
    <t>968062355R00</t>
  </si>
  <si>
    <t xml:space="preserve">Vybourání dřevěných rámů oken pl. 2 m2 </t>
  </si>
  <si>
    <t>968071113R01</t>
  </si>
  <si>
    <t xml:space="preserve">Vyvěšení kovových křídel vni.mříží u vstupu </t>
  </si>
  <si>
    <t>968071125R00</t>
  </si>
  <si>
    <t xml:space="preserve">Vyvěšení, zavěšení kovových křídel dveří pl. 2 m2 </t>
  </si>
  <si>
    <t>968072455R00</t>
  </si>
  <si>
    <t xml:space="preserve">Vybourání kovových dveřních zárubní pl. do 2 m2 </t>
  </si>
  <si>
    <t>968072456R00</t>
  </si>
  <si>
    <t xml:space="preserve">Vybourání kovových dveřních zárubní pl. nad 2 m2 </t>
  </si>
  <si>
    <t>968072558R00</t>
  </si>
  <si>
    <t xml:space="preserve">Vybourání kovových garáž.vrat plochy do 5 m2 </t>
  </si>
  <si>
    <t>971033531R00</t>
  </si>
  <si>
    <t>Rozšíření otvoru v příčkách tl.do 15 cm pro zvětšení dveřního otvoru</t>
  </si>
  <si>
    <t>971033561R00</t>
  </si>
  <si>
    <t xml:space="preserve">Zvětšení otvoru ve zdi cihelné pro okna a dveře </t>
  </si>
  <si>
    <t>975021211R00</t>
  </si>
  <si>
    <t xml:space="preserve">Podchycení zdiva pod stropem při tl.zdi do 45 cm </t>
  </si>
  <si>
    <t>976085311R00</t>
  </si>
  <si>
    <t xml:space="preserve">Vybourání kanal.rámů a poklopů plochy do 0,6 m2 </t>
  </si>
  <si>
    <t>976086210R00</t>
  </si>
  <si>
    <t xml:space="preserve">Vybourání ventilátoru </t>
  </si>
  <si>
    <t>978013191R00</t>
  </si>
  <si>
    <t xml:space="preserve">Otlučení omítek vnitřních stěn v rozsahu do 100 % </t>
  </si>
  <si>
    <t>978021191R00</t>
  </si>
  <si>
    <t>Otlučení cem.omítekvnitřních stěn do 100% - pod obklady</t>
  </si>
  <si>
    <t>978059521R00</t>
  </si>
  <si>
    <t xml:space="preserve">Odsekání vnitřních obkladů stěn </t>
  </si>
  <si>
    <t>979011111R00</t>
  </si>
  <si>
    <t xml:space="preserve">Svislá doprava suti a vybour. hmot za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</si>
  <si>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</si>
  <si>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</si>
  <si>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</si>
  <si>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</si>
  <si>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</si>
  <si>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</si>
  <si>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</si>
  <si>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</si>
  <si>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</si>
  <si>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</si>
  <si>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99</t>
  </si>
  <si>
    <t>Staveništní přesun hmot</t>
  </si>
  <si>
    <t>999281108R00</t>
  </si>
  <si>
    <t xml:space="preserve">Přesun hmot pro opravy a rekonstrukce </t>
  </si>
  <si>
    <t>720</t>
  </si>
  <si>
    <t>Zdravotechnická instalace</t>
  </si>
  <si>
    <t>720 00</t>
  </si>
  <si>
    <t>VO+KA+ZP - dle prohlídky stávajícího stavu (demontáž, montáž, dodávky ZP, rozvody)</t>
  </si>
  <si>
    <t>730</t>
  </si>
  <si>
    <t>Ústřední vytápění</t>
  </si>
  <si>
    <t>730 00</t>
  </si>
  <si>
    <t>ÚT - dle prohlídky stávajícího stavu (demontáž, montáž, radiátory, rozvody, propojení)</t>
  </si>
  <si>
    <t>766</t>
  </si>
  <si>
    <t>Konstrukce truhlářské</t>
  </si>
  <si>
    <t>766 01</t>
  </si>
  <si>
    <t xml:space="preserve">M+D Dveřní kování dveří vnitřních </t>
  </si>
  <si>
    <t>766661122R00</t>
  </si>
  <si>
    <t xml:space="preserve">Montáž dveří do zárubně,otevíravých 1kř.nad 0,8 m </t>
  </si>
  <si>
    <t>766661422R00</t>
  </si>
  <si>
    <t xml:space="preserve">Montáž dveří protipožárních 1kříd. nad 80 cm </t>
  </si>
  <si>
    <t>766695212R0H</t>
  </si>
  <si>
    <t xml:space="preserve">M+D Přechodové lišty dveří jednokřídlových </t>
  </si>
  <si>
    <t>766810010RAC</t>
  </si>
  <si>
    <t>M+D Kuchyňská linka se zabudovaným dvouvařičem dl.180 cm, zadní mezistěna lamino (ne obklad)</t>
  </si>
  <si>
    <t>611617015</t>
  </si>
  <si>
    <t>Dveře vnitřní dýhované plné 1kř. 110x197 cm</t>
  </si>
  <si>
    <t>61165319</t>
  </si>
  <si>
    <t>Dveře vnitřní dýhované protipožární EI 30 DP3 110x 197cm</t>
  </si>
  <si>
    <t>998766103R00</t>
  </si>
  <si>
    <t xml:space="preserve">Přesun hmot pro truhlářské konstrukce </t>
  </si>
  <si>
    <t>769</t>
  </si>
  <si>
    <t>Otvorové prvky z plastu</t>
  </si>
  <si>
    <t>769000001R01</t>
  </si>
  <si>
    <t>Montáž plast.oken, dveří a vrat, vč.parotěsných a paropropust.pásků po obvodu, kotvení turbošrouby</t>
  </si>
  <si>
    <t>611 01</t>
  </si>
  <si>
    <t>Okna plastová s izolačním trojsklem, vč.kování a pásků, vni.parapet plast, vnější Pz=viz popis v PD</t>
  </si>
  <si>
    <t>61143783.A</t>
  </si>
  <si>
    <t>Dvířka instal.plastová otevíravá - atyp 486x2000mm</t>
  </si>
  <si>
    <t>61143790.A</t>
  </si>
  <si>
    <t>Dveře vstupní plast.dvoukř.plné 1800x2200mm, vč.rámu a kování - ozn.D2)</t>
  </si>
  <si>
    <t>61143793.A</t>
  </si>
  <si>
    <t>Vrata garážová lamelová zateplená 2400x2000mm el.pohon, dálkové ovl. (zajíždí pod strop)</t>
  </si>
  <si>
    <t>998766102R00</t>
  </si>
  <si>
    <t xml:space="preserve">Přesun hmot pro otvorové prvky </t>
  </si>
  <si>
    <t>771</t>
  </si>
  <si>
    <t>Podlahy z dlaždic a obklady</t>
  </si>
  <si>
    <t>771101210R00</t>
  </si>
  <si>
    <t xml:space="preserve">Penetrace podkladu pod dlažby </t>
  </si>
  <si>
    <t>771575109RU1</t>
  </si>
  <si>
    <t>Montáž podlah keramických do tmele 30x30 cm flex.lepidlo, spár.hmota</t>
  </si>
  <si>
    <t>777531023R00</t>
  </si>
  <si>
    <t xml:space="preserve">Vyrovnání podlahy stěrkou tl.do 3 mm </t>
  </si>
  <si>
    <t>59764210</t>
  </si>
  <si>
    <t>Dlažba keramická protiskluzná 300x300x9 mm</t>
  </si>
  <si>
    <t>998771103R00</t>
  </si>
  <si>
    <t xml:space="preserve">Přesun hmot pro podlahy z dlaždic </t>
  </si>
  <si>
    <t>776</t>
  </si>
  <si>
    <t>Podlahy povlakové</t>
  </si>
  <si>
    <t>776521200RH6</t>
  </si>
  <si>
    <t>Lepení povlakových podlah z dílců vinyl vč.vinylových dílců a soklových lišt</t>
  </si>
  <si>
    <t>776570010RAB</t>
  </si>
  <si>
    <t>Podlaha povlaková textilní volně položená koberec cvičební</t>
  </si>
  <si>
    <t>998776101R00</t>
  </si>
  <si>
    <t xml:space="preserve">Přesun hmot pro podlahy povlakové </t>
  </si>
  <si>
    <t>781</t>
  </si>
  <si>
    <t>Obklady keramické</t>
  </si>
  <si>
    <t>781101210R00</t>
  </si>
  <si>
    <t xml:space="preserve">Penetrace podkladu pod obklady </t>
  </si>
  <si>
    <t>781475118RU4</t>
  </si>
  <si>
    <t>Obklad vnitřní stěn keramický, do tmele flex.lepidlo, spár.hmota</t>
  </si>
  <si>
    <t>781491001RT1</t>
  </si>
  <si>
    <t>Montáž lišt k obkladům rohových, koutových i dilatačních</t>
  </si>
  <si>
    <t>59760120.H</t>
  </si>
  <si>
    <t>Lišta obkladová ukončovací nerez</t>
  </si>
  <si>
    <t>597813554</t>
  </si>
  <si>
    <t>998781103R00</t>
  </si>
  <si>
    <t xml:space="preserve">Přesun hmot pro obklady keramické </t>
  </si>
  <si>
    <t>783</t>
  </si>
  <si>
    <t>Nátěry</t>
  </si>
  <si>
    <t>783222110R00</t>
  </si>
  <si>
    <t xml:space="preserve">Nátěr syntetický stáv.okenních mříží 2x </t>
  </si>
  <si>
    <t>784</t>
  </si>
  <si>
    <t>Malby</t>
  </si>
  <si>
    <t>784191301R00</t>
  </si>
  <si>
    <t xml:space="preserve">Penetrace podkladu univerzální 1x </t>
  </si>
  <si>
    <t>784195312R00</t>
  </si>
  <si>
    <t xml:space="preserve">Malba z tekutých směsí bílá, bez penetrace, 2 x </t>
  </si>
  <si>
    <t>784402801R00</t>
  </si>
  <si>
    <t xml:space="preserve">Odstranění malby oškrábáním </t>
  </si>
  <si>
    <t>M210</t>
  </si>
  <si>
    <t>Elektroinstalace</t>
  </si>
  <si>
    <t>210 00</t>
  </si>
  <si>
    <t>Rekonstrukce elektroinstalace, vč.svítidel a propojení - dle prohlídky stávajícího stavu</t>
  </si>
  <si>
    <t>Projektové práce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</si>
  <si>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</si>
  <si>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</si>
  <si>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</si>
  <si>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</si>
  <si>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</si>
  <si>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</si>
  <si>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</si>
  <si>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Domov Sedlčany</t>
  </si>
  <si>
    <t>Benda Marek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</si>
</sst>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20180028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354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Benda Marek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353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20180028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Rekapitulace!A34</f>
        <v>Projektové práce</v>
      </c>
      <c r="E15" s="61"/>
      <c r="F15" s="62"/>
      <c r="G15" s="59">
        <f>Rekapitulace!I34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Rekapitulace!A35</f>
        <v>Oborová přirážka</v>
      </c>
      <c r="E16" s="63"/>
      <c r="F16" s="64"/>
      <c r="G16" s="59">
        <f>Rekapitulace!I35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Rekapitulace!A36</f>
        <v>Přesun stavebních kapacit</v>
      </c>
      <c r="E17" s="63"/>
      <c r="F17" s="64"/>
      <c r="G17" s="59">
        <f>Rekapitulace!I36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Rekapitulace!A37</f>
        <v>Mimostaveništní doprava</v>
      </c>
      <c r="E18" s="63"/>
      <c r="F18" s="64"/>
      <c r="G18" s="59">
        <f>Rekapitulace!I37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Rekapitulace!A38</f>
        <v>Zařízení staveniště</v>
      </c>
      <c r="E19" s="63"/>
      <c r="F19" s="64"/>
      <c r="G19" s="59">
        <f>Rekapitulace!I38</f>
        <v>0</v>
      </c>
    </row>
    <row r="20" spans="1:7" ht="15.75" customHeight="1">
      <c r="A20" s="67"/>
      <c r="B20" s="58"/>
      <c r="C20" s="59"/>
      <c r="D20" s="9" t="str">
        <f>Rekapitulace!A39</f>
        <v>Provoz investora</v>
      </c>
      <c r="E20" s="63"/>
      <c r="F20" s="64"/>
      <c r="G20" s="59">
        <f>Rekapitulace!I39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Rekapitulace!A40</f>
        <v>Kompletační činnost (IČD)</v>
      </c>
      <c r="E21" s="63"/>
      <c r="F21" s="64"/>
      <c r="G21" s="59">
        <f>Rekapitulace!I40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3"/>
  <sheetViews>
    <sheetView zoomScalePageLayoutView="0" workbookViewId="0" topLeftCell="A1">
      <selection activeCell="H42" sqref="H42:I4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20180028 Domov Sedlčany - sociální služby - pavilon 3</v>
      </c>
      <c r="D1" s="111"/>
      <c r="E1" s="112"/>
      <c r="F1" s="111"/>
      <c r="G1" s="113" t="s">
        <v>49</v>
      </c>
      <c r="H1" s="114" t="s">
        <v>78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01 Dispoziční úpravy 1,pp</v>
      </c>
      <c r="D2" s="119"/>
      <c r="E2" s="120"/>
      <c r="F2" s="119"/>
      <c r="G2" s="121"/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19" t="str">
        <f>Položky!B7</f>
        <v>1</v>
      </c>
      <c r="B7" s="133" t="str">
        <f>Položky!C7</f>
        <v>Zemní práce</v>
      </c>
      <c r="C7" s="69"/>
      <c r="D7" s="134"/>
      <c r="E7" s="220">
        <f>Položky!BA10</f>
        <v>0</v>
      </c>
      <c r="F7" s="221">
        <f>Položky!BB10</f>
        <v>0</v>
      </c>
      <c r="G7" s="221">
        <f>Položky!BC10</f>
        <v>0</v>
      </c>
      <c r="H7" s="221">
        <f>Položky!BD10</f>
        <v>0</v>
      </c>
      <c r="I7" s="222">
        <f>Položky!BE10</f>
        <v>0</v>
      </c>
    </row>
    <row r="8" spans="1:9" s="37" customFormat="1" ht="12.75">
      <c r="A8" s="219" t="str">
        <f>Položky!B11</f>
        <v>3</v>
      </c>
      <c r="B8" s="133" t="str">
        <f>Položky!C11</f>
        <v>Svislé a kompletní konstrukce</v>
      </c>
      <c r="C8" s="69"/>
      <c r="D8" s="134"/>
      <c r="E8" s="220">
        <f>Položky!BA17</f>
        <v>0</v>
      </c>
      <c r="F8" s="221">
        <f>Položky!BB17</f>
        <v>0</v>
      </c>
      <c r="G8" s="221">
        <f>Položky!BC17</f>
        <v>0</v>
      </c>
      <c r="H8" s="221">
        <f>Položky!BD17</f>
        <v>0</v>
      </c>
      <c r="I8" s="222">
        <f>Položky!BE17</f>
        <v>0</v>
      </c>
    </row>
    <row r="9" spans="1:9" s="37" customFormat="1" ht="12.75">
      <c r="A9" s="219" t="str">
        <f>Položky!B18</f>
        <v>311</v>
      </c>
      <c r="B9" s="133" t="str">
        <f>Položky!C18</f>
        <v>Sádrokartonové konstrukce</v>
      </c>
      <c r="C9" s="69"/>
      <c r="D9" s="134"/>
      <c r="E9" s="220">
        <f>Položky!BA21</f>
        <v>0</v>
      </c>
      <c r="F9" s="221">
        <f>Položky!BB21</f>
        <v>0</v>
      </c>
      <c r="G9" s="221">
        <f>Položky!BC21</f>
        <v>0</v>
      </c>
      <c r="H9" s="221">
        <f>Položky!BD21</f>
        <v>0</v>
      </c>
      <c r="I9" s="222">
        <f>Položky!BE21</f>
        <v>0</v>
      </c>
    </row>
    <row r="10" spans="1:9" s="37" customFormat="1" ht="12.75">
      <c r="A10" s="219" t="str">
        <f>Položky!B22</f>
        <v>328</v>
      </c>
      <c r="B10" s="133" t="str">
        <f>Položky!C22</f>
        <v>Anglické dvorky a sklepní světlíky</v>
      </c>
      <c r="C10" s="69"/>
      <c r="D10" s="134"/>
      <c r="E10" s="220">
        <f>Položky!BA28</f>
        <v>0</v>
      </c>
      <c r="F10" s="221">
        <f>Položky!BB28</f>
        <v>0</v>
      </c>
      <c r="G10" s="221">
        <f>Položky!BC28</f>
        <v>0</v>
      </c>
      <c r="H10" s="221">
        <f>Položky!BD28</f>
        <v>0</v>
      </c>
      <c r="I10" s="222">
        <f>Položky!BE28</f>
        <v>0</v>
      </c>
    </row>
    <row r="11" spans="1:9" s="37" customFormat="1" ht="12.75">
      <c r="A11" s="219" t="str">
        <f>Položky!B29</f>
        <v>61</v>
      </c>
      <c r="B11" s="133" t="str">
        <f>Položky!C29</f>
        <v>Upravy povrchů vnitřní</v>
      </c>
      <c r="C11" s="69"/>
      <c r="D11" s="134"/>
      <c r="E11" s="220">
        <f>Položky!BA37</f>
        <v>0</v>
      </c>
      <c r="F11" s="221">
        <f>Položky!BB37</f>
        <v>0</v>
      </c>
      <c r="G11" s="221">
        <f>Položky!BC37</f>
        <v>0</v>
      </c>
      <c r="H11" s="221">
        <f>Položky!BD37</f>
        <v>0</v>
      </c>
      <c r="I11" s="222">
        <f>Položky!BE37</f>
        <v>0</v>
      </c>
    </row>
    <row r="12" spans="1:9" s="37" customFormat="1" ht="12.75">
      <c r="A12" s="219" t="str">
        <f>Položky!B38</f>
        <v>62</v>
      </c>
      <c r="B12" s="133" t="str">
        <f>Položky!C38</f>
        <v>Úpravy povrchů vnější</v>
      </c>
      <c r="C12" s="69"/>
      <c r="D12" s="134"/>
      <c r="E12" s="220">
        <f>Položky!BA40</f>
        <v>0</v>
      </c>
      <c r="F12" s="221">
        <f>Položky!BB40</f>
        <v>0</v>
      </c>
      <c r="G12" s="221">
        <f>Položky!BC40</f>
        <v>0</v>
      </c>
      <c r="H12" s="221">
        <f>Položky!BD40</f>
        <v>0</v>
      </c>
      <c r="I12" s="222">
        <f>Položky!BE40</f>
        <v>0</v>
      </c>
    </row>
    <row r="13" spans="1:9" s="37" customFormat="1" ht="12.75">
      <c r="A13" s="219" t="str">
        <f>Položky!B41</f>
        <v>63</v>
      </c>
      <c r="B13" s="133" t="str">
        <f>Položky!C41</f>
        <v>Podlahy a podlahové konstrukce</v>
      </c>
      <c r="C13" s="69"/>
      <c r="D13" s="134"/>
      <c r="E13" s="220">
        <f>Položky!BA44</f>
        <v>0</v>
      </c>
      <c r="F13" s="221">
        <f>Položky!BB44</f>
        <v>0</v>
      </c>
      <c r="G13" s="221">
        <f>Položky!BC44</f>
        <v>0</v>
      </c>
      <c r="H13" s="221">
        <f>Položky!BD44</f>
        <v>0</v>
      </c>
      <c r="I13" s="222">
        <f>Položky!BE44</f>
        <v>0</v>
      </c>
    </row>
    <row r="14" spans="1:9" s="37" customFormat="1" ht="12.75">
      <c r="A14" s="219" t="str">
        <f>Položky!B45</f>
        <v>64</v>
      </c>
      <c r="B14" s="133" t="str">
        <f>Položky!C45</f>
        <v>Výplně otvorů</v>
      </c>
      <c r="C14" s="69"/>
      <c r="D14" s="134"/>
      <c r="E14" s="220">
        <f>Položky!BA48</f>
        <v>0</v>
      </c>
      <c r="F14" s="221">
        <f>Položky!BB48</f>
        <v>0</v>
      </c>
      <c r="G14" s="221">
        <f>Položky!BC48</f>
        <v>0</v>
      </c>
      <c r="H14" s="221">
        <f>Položky!BD48</f>
        <v>0</v>
      </c>
      <c r="I14" s="222">
        <f>Položky!BE48</f>
        <v>0</v>
      </c>
    </row>
    <row r="15" spans="1:9" s="37" customFormat="1" ht="12.75">
      <c r="A15" s="219" t="str">
        <f>Položky!B49</f>
        <v>9</v>
      </c>
      <c r="B15" s="133" t="str">
        <f>Položky!C49</f>
        <v>Ostatní konstrukce</v>
      </c>
      <c r="C15" s="69"/>
      <c r="D15" s="134"/>
      <c r="E15" s="220">
        <f>Položky!BA54</f>
        <v>0</v>
      </c>
      <c r="F15" s="221">
        <f>Položky!BB54</f>
        <v>0</v>
      </c>
      <c r="G15" s="221">
        <f>Položky!BC54</f>
        <v>0</v>
      </c>
      <c r="H15" s="221">
        <f>Položky!BD54</f>
        <v>0</v>
      </c>
      <c r="I15" s="222">
        <f>Položky!BE54</f>
        <v>0</v>
      </c>
    </row>
    <row r="16" spans="1:9" s="37" customFormat="1" ht="12.75">
      <c r="A16" s="219" t="str">
        <f>Položky!B55</f>
        <v>94</v>
      </c>
      <c r="B16" s="133" t="str">
        <f>Položky!C55</f>
        <v>Lešení a stavební výtahy</v>
      </c>
      <c r="C16" s="69"/>
      <c r="D16" s="134"/>
      <c r="E16" s="220">
        <f>Položky!BA58</f>
        <v>0</v>
      </c>
      <c r="F16" s="221">
        <f>Položky!BB58</f>
        <v>0</v>
      </c>
      <c r="G16" s="221">
        <f>Položky!BC58</f>
        <v>0</v>
      </c>
      <c r="H16" s="221">
        <f>Položky!BD58</f>
        <v>0</v>
      </c>
      <c r="I16" s="222">
        <f>Položky!BE58</f>
        <v>0</v>
      </c>
    </row>
    <row r="17" spans="1:9" s="37" customFormat="1" ht="12.75">
      <c r="A17" s="219" t="str">
        <f>Položky!B59</f>
        <v>96</v>
      </c>
      <c r="B17" s="133" t="str">
        <f>Položky!C59</f>
        <v>Bourání konstrukcí</v>
      </c>
      <c r="C17" s="69"/>
      <c r="D17" s="134"/>
      <c r="E17" s="220">
        <f>Položky!BA100</f>
        <v>0</v>
      </c>
      <c r="F17" s="221">
        <f>Položky!BB100</f>
        <v>0</v>
      </c>
      <c r="G17" s="221">
        <f>Položky!BC100</f>
        <v>0</v>
      </c>
      <c r="H17" s="221">
        <f>Položky!BD100</f>
        <v>0</v>
      </c>
      <c r="I17" s="222">
        <f>Položky!BE100</f>
        <v>0</v>
      </c>
    </row>
    <row r="18" spans="1:9" s="37" customFormat="1" ht="12.75">
      <c r="A18" s="219" t="str">
        <f>Položky!B101</f>
        <v>99</v>
      </c>
      <c r="B18" s="133" t="str">
        <f>Položky!C101</f>
        <v>Staveništní přesun hmot</v>
      </c>
      <c r="C18" s="69"/>
      <c r="D18" s="134"/>
      <c r="E18" s="220">
        <f>Položky!BA103</f>
        <v>0</v>
      </c>
      <c r="F18" s="221">
        <f>Položky!BB103</f>
        <v>0</v>
      </c>
      <c r="G18" s="221">
        <f>Položky!BC103</f>
        <v>0</v>
      </c>
      <c r="H18" s="221">
        <f>Položky!BD103</f>
        <v>0</v>
      </c>
      <c r="I18" s="222">
        <f>Položky!BE103</f>
        <v>0</v>
      </c>
    </row>
    <row r="19" spans="1:9" s="37" customFormat="1" ht="12.75">
      <c r="A19" s="219" t="str">
        <f>Položky!B104</f>
        <v>720</v>
      </c>
      <c r="B19" s="133" t="str">
        <f>Položky!C104</f>
        <v>Zdravotechnická instalace</v>
      </c>
      <c r="C19" s="69"/>
      <c r="D19" s="134"/>
      <c r="E19" s="220">
        <f>Položky!BA106</f>
        <v>0</v>
      </c>
      <c r="F19" s="221">
        <f>Položky!BB106</f>
        <v>0</v>
      </c>
      <c r="G19" s="221">
        <f>Položky!BC106</f>
        <v>0</v>
      </c>
      <c r="H19" s="221">
        <f>Položky!BD106</f>
        <v>0</v>
      </c>
      <c r="I19" s="222">
        <f>Položky!BE106</f>
        <v>0</v>
      </c>
    </row>
    <row r="20" spans="1:9" s="37" customFormat="1" ht="12.75">
      <c r="A20" s="219" t="str">
        <f>Položky!B107</f>
        <v>730</v>
      </c>
      <c r="B20" s="133" t="str">
        <f>Položky!C107</f>
        <v>Ústřední vytápění</v>
      </c>
      <c r="C20" s="69"/>
      <c r="D20" s="134"/>
      <c r="E20" s="220">
        <f>Položky!BA109</f>
        <v>0</v>
      </c>
      <c r="F20" s="221">
        <f>Položky!BB109</f>
        <v>0</v>
      </c>
      <c r="G20" s="221">
        <f>Položky!BC109</f>
        <v>0</v>
      </c>
      <c r="H20" s="221">
        <f>Položky!BD109</f>
        <v>0</v>
      </c>
      <c r="I20" s="222">
        <f>Položky!BE109</f>
        <v>0</v>
      </c>
    </row>
    <row r="21" spans="1:9" s="37" customFormat="1" ht="12.75">
      <c r="A21" s="219" t="str">
        <f>Položky!B110</f>
        <v>766</v>
      </c>
      <c r="B21" s="133" t="str">
        <f>Položky!C110</f>
        <v>Konstrukce truhlářské</v>
      </c>
      <c r="C21" s="69"/>
      <c r="D21" s="134"/>
      <c r="E21" s="220">
        <f>Položky!BA119</f>
        <v>0</v>
      </c>
      <c r="F21" s="221">
        <f>Položky!BB119</f>
        <v>0</v>
      </c>
      <c r="G21" s="221">
        <f>Položky!BC119</f>
        <v>0</v>
      </c>
      <c r="H21" s="221">
        <f>Položky!BD119</f>
        <v>0</v>
      </c>
      <c r="I21" s="222">
        <f>Položky!BE119</f>
        <v>0</v>
      </c>
    </row>
    <row r="22" spans="1:9" s="37" customFormat="1" ht="12.75">
      <c r="A22" s="219" t="str">
        <f>Položky!B120</f>
        <v>769</v>
      </c>
      <c r="B22" s="133" t="str">
        <f>Položky!C120</f>
        <v>Otvorové prvky z plastu</v>
      </c>
      <c r="C22" s="69"/>
      <c r="D22" s="134"/>
      <c r="E22" s="220">
        <f>Položky!BA127</f>
        <v>0</v>
      </c>
      <c r="F22" s="221">
        <f>Položky!BB127</f>
        <v>0</v>
      </c>
      <c r="G22" s="221">
        <f>Položky!BC127</f>
        <v>0</v>
      </c>
      <c r="H22" s="221">
        <f>Položky!BD127</f>
        <v>0</v>
      </c>
      <c r="I22" s="222">
        <f>Položky!BE127</f>
        <v>0</v>
      </c>
    </row>
    <row r="23" spans="1:9" s="37" customFormat="1" ht="12.75">
      <c r="A23" s="219" t="str">
        <f>Položky!B128</f>
        <v>771</v>
      </c>
      <c r="B23" s="133" t="str">
        <f>Položky!C128</f>
        <v>Podlahy z dlaždic a obklady</v>
      </c>
      <c r="C23" s="69"/>
      <c r="D23" s="134"/>
      <c r="E23" s="220">
        <f>Položky!BA134</f>
        <v>0</v>
      </c>
      <c r="F23" s="221">
        <f>Položky!BB134</f>
        <v>0</v>
      </c>
      <c r="G23" s="221">
        <f>Položky!BC134</f>
        <v>0</v>
      </c>
      <c r="H23" s="221">
        <f>Položky!BD134</f>
        <v>0</v>
      </c>
      <c r="I23" s="222">
        <f>Položky!BE134</f>
        <v>0</v>
      </c>
    </row>
    <row r="24" spans="1:9" s="37" customFormat="1" ht="12.75">
      <c r="A24" s="219" t="str">
        <f>Položky!B135</f>
        <v>776</v>
      </c>
      <c r="B24" s="133" t="str">
        <f>Položky!C135</f>
        <v>Podlahy povlakové</v>
      </c>
      <c r="C24" s="69"/>
      <c r="D24" s="134"/>
      <c r="E24" s="220">
        <f>Položky!BA140</f>
        <v>0</v>
      </c>
      <c r="F24" s="221">
        <f>Položky!BB140</f>
        <v>0</v>
      </c>
      <c r="G24" s="221">
        <f>Položky!BC140</f>
        <v>0</v>
      </c>
      <c r="H24" s="221">
        <f>Položky!BD140</f>
        <v>0</v>
      </c>
      <c r="I24" s="222">
        <f>Položky!BE140</f>
        <v>0</v>
      </c>
    </row>
    <row r="25" spans="1:9" s="37" customFormat="1" ht="12.75">
      <c r="A25" s="219" t="str">
        <f>Položky!B141</f>
        <v>781</v>
      </c>
      <c r="B25" s="133" t="str">
        <f>Položky!C141</f>
        <v>Obklady keramické</v>
      </c>
      <c r="C25" s="69"/>
      <c r="D25" s="134"/>
      <c r="E25" s="220">
        <f>Položky!BA148</f>
        <v>0</v>
      </c>
      <c r="F25" s="221">
        <f>Položky!BB148</f>
        <v>0</v>
      </c>
      <c r="G25" s="221">
        <f>Položky!BC148</f>
        <v>0</v>
      </c>
      <c r="H25" s="221">
        <f>Položky!BD148</f>
        <v>0</v>
      </c>
      <c r="I25" s="222">
        <f>Položky!BE148</f>
        <v>0</v>
      </c>
    </row>
    <row r="26" spans="1:9" s="37" customFormat="1" ht="12.75">
      <c r="A26" s="219" t="str">
        <f>Položky!B149</f>
        <v>783</v>
      </c>
      <c r="B26" s="133" t="str">
        <f>Položky!C149</f>
        <v>Nátěry</v>
      </c>
      <c r="C26" s="69"/>
      <c r="D26" s="134"/>
      <c r="E26" s="220">
        <f>Položky!BA151</f>
        <v>0</v>
      </c>
      <c r="F26" s="221">
        <f>Položky!BB151</f>
        <v>0</v>
      </c>
      <c r="G26" s="221">
        <f>Položky!BC151</f>
        <v>0</v>
      </c>
      <c r="H26" s="221">
        <f>Položky!BD151</f>
        <v>0</v>
      </c>
      <c r="I26" s="222">
        <f>Položky!BE151</f>
        <v>0</v>
      </c>
    </row>
    <row r="27" spans="1:9" s="37" customFormat="1" ht="12.75">
      <c r="A27" s="219" t="str">
        <f>Položky!B152</f>
        <v>784</v>
      </c>
      <c r="B27" s="133" t="str">
        <f>Položky!C152</f>
        <v>Malby</v>
      </c>
      <c r="C27" s="69"/>
      <c r="D27" s="134"/>
      <c r="E27" s="220">
        <f>Položky!BA156</f>
        <v>0</v>
      </c>
      <c r="F27" s="221">
        <f>Položky!BB156</f>
        <v>0</v>
      </c>
      <c r="G27" s="221">
        <f>Položky!BC156</f>
        <v>0</v>
      </c>
      <c r="H27" s="221">
        <f>Položky!BD156</f>
        <v>0</v>
      </c>
      <c r="I27" s="222">
        <f>Položky!BE156</f>
        <v>0</v>
      </c>
    </row>
    <row r="28" spans="1:9" s="37" customFormat="1" ht="13.5" thickBot="1">
      <c r="A28" s="219" t="str">
        <f>Položky!B157</f>
        <v>M210</v>
      </c>
      <c r="B28" s="133" t="str">
        <f>Položky!C157</f>
        <v>Elektroinstalace</v>
      </c>
      <c r="C28" s="69"/>
      <c r="D28" s="134"/>
      <c r="E28" s="220">
        <f>Položky!BA159</f>
        <v>0</v>
      </c>
      <c r="F28" s="221">
        <f>Položky!BB159</f>
        <v>0</v>
      </c>
      <c r="G28" s="221">
        <f>Položky!BC159</f>
        <v>0</v>
      </c>
      <c r="H28" s="221">
        <f>Položky!BD159</f>
        <v>0</v>
      </c>
      <c r="I28" s="222">
        <f>Položky!BE159</f>
        <v>0</v>
      </c>
    </row>
    <row r="29" spans="1:9" s="141" customFormat="1" ht="13.5" thickBot="1">
      <c r="A29" s="135"/>
      <c r="B29" s="136" t="s">
        <v>57</v>
      </c>
      <c r="C29" s="136"/>
      <c r="D29" s="137"/>
      <c r="E29" s="138">
        <f>SUM(E7:E28)</f>
        <v>0</v>
      </c>
      <c r="F29" s="139">
        <f>SUM(F7:F28)</f>
        <v>0</v>
      </c>
      <c r="G29" s="139">
        <f>SUM(G7:G28)</f>
        <v>0</v>
      </c>
      <c r="H29" s="139">
        <f>SUM(H7:H28)</f>
        <v>0</v>
      </c>
      <c r="I29" s="140">
        <f>SUM(I7:I28)</f>
        <v>0</v>
      </c>
    </row>
    <row r="30" spans="1:9" ht="12.75">
      <c r="A30" s="69"/>
      <c r="B30" s="69"/>
      <c r="C30" s="69"/>
      <c r="D30" s="69"/>
      <c r="E30" s="69"/>
      <c r="F30" s="69"/>
      <c r="G30" s="69"/>
      <c r="H30" s="69"/>
      <c r="I30" s="69"/>
    </row>
    <row r="31" spans="1:57" ht="19.5" customHeight="1">
      <c r="A31" s="125" t="s">
        <v>58</v>
      </c>
      <c r="B31" s="125"/>
      <c r="C31" s="125"/>
      <c r="D31" s="125"/>
      <c r="E31" s="125"/>
      <c r="F31" s="125"/>
      <c r="G31" s="142"/>
      <c r="H31" s="125"/>
      <c r="I31" s="125"/>
      <c r="BA31" s="43"/>
      <c r="BB31" s="43"/>
      <c r="BC31" s="43"/>
      <c r="BD31" s="43"/>
      <c r="BE31" s="43"/>
    </row>
    <row r="32" spans="1:9" ht="13.5" thickBot="1">
      <c r="A32" s="82"/>
      <c r="B32" s="82"/>
      <c r="C32" s="82"/>
      <c r="D32" s="82"/>
      <c r="E32" s="82"/>
      <c r="F32" s="82"/>
      <c r="G32" s="82"/>
      <c r="H32" s="82"/>
      <c r="I32" s="82"/>
    </row>
    <row r="33" spans="1:9" ht="12.75">
      <c r="A33" s="76" t="s">
        <v>59</v>
      </c>
      <c r="B33" s="77"/>
      <c r="C33" s="77"/>
      <c r="D33" s="143"/>
      <c r="E33" s="144" t="s">
        <v>60</v>
      </c>
      <c r="F33" s="145" t="s">
        <v>61</v>
      </c>
      <c r="G33" s="146" t="s">
        <v>62</v>
      </c>
      <c r="H33" s="147"/>
      <c r="I33" s="148" t="s">
        <v>60</v>
      </c>
    </row>
    <row r="34" spans="1:53" ht="12.75">
      <c r="A34" s="67" t="s">
        <v>345</v>
      </c>
      <c r="B34" s="58"/>
      <c r="C34" s="58"/>
      <c r="D34" s="149"/>
      <c r="E34" s="150"/>
      <c r="F34" s="151"/>
      <c r="G34" s="152">
        <f>CHOOSE(BA34+1,HSV+PSV,HSV+PSV+Mont,HSV+PSV+Dodavka+Mont,HSV,PSV,Mont,Dodavka,Mont+Dodavka,0)</f>
        <v>0</v>
      </c>
      <c r="H34" s="153"/>
      <c r="I34" s="154">
        <f>E34+F34*G34/100</f>
        <v>0</v>
      </c>
      <c r="BA34">
        <v>0</v>
      </c>
    </row>
    <row r="35" spans="1:53" ht="12.75">
      <c r="A35" s="67" t="s">
        <v>346</v>
      </c>
      <c r="B35" s="58"/>
      <c r="C35" s="58"/>
      <c r="D35" s="149"/>
      <c r="E35" s="150"/>
      <c r="F35" s="151"/>
      <c r="G35" s="152">
        <f>CHOOSE(BA35+1,HSV+PSV,HSV+PSV+Mont,HSV+PSV+Dodavka+Mont,HSV,PSV,Mont,Dodavka,Mont+Dodavka,0)</f>
        <v>0</v>
      </c>
      <c r="H35" s="153"/>
      <c r="I35" s="154">
        <f>E35+F35*G35/100</f>
        <v>0</v>
      </c>
      <c r="BA35">
        <v>0</v>
      </c>
    </row>
    <row r="36" spans="1:53" ht="12.75">
      <c r="A36" s="67" t="s">
        <v>347</v>
      </c>
      <c r="B36" s="58"/>
      <c r="C36" s="58"/>
      <c r="D36" s="149"/>
      <c r="E36" s="150"/>
      <c r="F36" s="151"/>
      <c r="G36" s="152">
        <f>CHOOSE(BA36+1,HSV+PSV,HSV+PSV+Mont,HSV+PSV+Dodavka+Mont,HSV,PSV,Mont,Dodavka,Mont+Dodavka,0)</f>
        <v>0</v>
      </c>
      <c r="H36" s="153"/>
      <c r="I36" s="154">
        <f>E36+F36*G36/100</f>
        <v>0</v>
      </c>
      <c r="BA36">
        <v>0</v>
      </c>
    </row>
    <row r="37" spans="1:53" ht="12.75">
      <c r="A37" s="67" t="s">
        <v>348</v>
      </c>
      <c r="B37" s="58"/>
      <c r="C37" s="58"/>
      <c r="D37" s="149"/>
      <c r="E37" s="150"/>
      <c r="F37" s="151"/>
      <c r="G37" s="152">
        <f>CHOOSE(BA37+1,HSV+PSV,HSV+PSV+Mont,HSV+PSV+Dodavka+Mont,HSV,PSV,Mont,Dodavka,Mont+Dodavka,0)</f>
        <v>0</v>
      </c>
      <c r="H37" s="153"/>
      <c r="I37" s="154">
        <f>E37+F37*G37/100</f>
        <v>0</v>
      </c>
      <c r="BA37">
        <v>0</v>
      </c>
    </row>
    <row r="38" spans="1:53" ht="12.75">
      <c r="A38" s="67" t="s">
        <v>349</v>
      </c>
      <c r="B38" s="58"/>
      <c r="C38" s="58"/>
      <c r="D38" s="149"/>
      <c r="E38" s="150"/>
      <c r="F38" s="151"/>
      <c r="G38" s="152">
        <f>CHOOSE(BA38+1,HSV+PSV,HSV+PSV+Mont,HSV+PSV+Dodavka+Mont,HSV,PSV,Mont,Dodavka,Mont+Dodavka,0)</f>
        <v>0</v>
      </c>
      <c r="H38" s="153"/>
      <c r="I38" s="154">
        <f>E38+F38*G38/100</f>
        <v>0</v>
      </c>
      <c r="BA38">
        <v>1</v>
      </c>
    </row>
    <row r="39" spans="1:53" ht="12.75">
      <c r="A39" s="67" t="s">
        <v>350</v>
      </c>
      <c r="B39" s="58"/>
      <c r="C39" s="58"/>
      <c r="D39" s="149"/>
      <c r="E39" s="150"/>
      <c r="F39" s="151"/>
      <c r="G39" s="152">
        <f>CHOOSE(BA39+1,HSV+PSV,HSV+PSV+Mont,HSV+PSV+Dodavka+Mont,HSV,PSV,Mont,Dodavka,Mont+Dodavka,0)</f>
        <v>0</v>
      </c>
      <c r="H39" s="153"/>
      <c r="I39" s="154">
        <f>E39+F39*G39/100</f>
        <v>0</v>
      </c>
      <c r="BA39">
        <v>1</v>
      </c>
    </row>
    <row r="40" spans="1:53" ht="12.75">
      <c r="A40" s="67" t="s">
        <v>351</v>
      </c>
      <c r="B40" s="58"/>
      <c r="C40" s="58"/>
      <c r="D40" s="149"/>
      <c r="E40" s="150"/>
      <c r="F40" s="151"/>
      <c r="G40" s="152">
        <f>CHOOSE(BA40+1,HSV+PSV,HSV+PSV+Mont,HSV+PSV+Dodavka+Mont,HSV,PSV,Mont,Dodavka,Mont+Dodavka,0)</f>
        <v>0</v>
      </c>
      <c r="H40" s="153"/>
      <c r="I40" s="154">
        <f>E40+F40*G40/100</f>
        <v>0</v>
      </c>
      <c r="BA40">
        <v>2</v>
      </c>
    </row>
    <row r="41" spans="1:53" ht="12.75">
      <c r="A41" s="67" t="s">
        <v>352</v>
      </c>
      <c r="B41" s="58"/>
      <c r="C41" s="58"/>
      <c r="D41" s="149"/>
      <c r="E41" s="150"/>
      <c r="F41" s="151"/>
      <c r="G41" s="152">
        <f>CHOOSE(BA41+1,HSV+PSV,HSV+PSV+Mont,HSV+PSV+Dodavka+Mont,HSV,PSV,Mont,Dodavka,Mont+Dodavka,0)</f>
        <v>0</v>
      </c>
      <c r="H41" s="153"/>
      <c r="I41" s="154">
        <f>E41+F41*G41/100</f>
        <v>0</v>
      </c>
      <c r="BA41">
        <v>2</v>
      </c>
    </row>
    <row r="42" spans="1:9" ht="13.5" thickBot="1">
      <c r="A42" s="155"/>
      <c r="B42" s="156" t="s">
        <v>63</v>
      </c>
      <c r="C42" s="157"/>
      <c r="D42" s="158"/>
      <c r="E42" s="159"/>
      <c r="F42" s="160"/>
      <c r="G42" s="160"/>
      <c r="H42" s="161">
        <f>SUM(I34:I41)</f>
        <v>0</v>
      </c>
      <c r="I42" s="162"/>
    </row>
    <row r="44" spans="2:9" ht="12.75">
      <c r="B44" s="141"/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  <row r="86" spans="6:9" ht="12.75">
      <c r="F86" s="163"/>
      <c r="G86" s="164"/>
      <c r="H86" s="164"/>
      <c r="I86" s="165"/>
    </row>
    <row r="87" spans="6:9" ht="12.75">
      <c r="F87" s="163"/>
      <c r="G87" s="164"/>
      <c r="H87" s="164"/>
      <c r="I87" s="165"/>
    </row>
    <row r="88" spans="6:9" ht="12.75">
      <c r="F88" s="163"/>
      <c r="G88" s="164"/>
      <c r="H88" s="164"/>
      <c r="I88" s="165"/>
    </row>
    <row r="89" spans="6:9" ht="12.75">
      <c r="F89" s="163"/>
      <c r="G89" s="164"/>
      <c r="H89" s="164"/>
      <c r="I89" s="165"/>
    </row>
    <row r="90" spans="6:9" ht="12.75">
      <c r="F90" s="163"/>
      <c r="G90" s="164"/>
      <c r="H90" s="164"/>
      <c r="I90" s="165"/>
    </row>
    <row r="91" spans="6:9" ht="12.75">
      <c r="F91" s="163"/>
      <c r="G91" s="164"/>
      <c r="H91" s="164"/>
      <c r="I91" s="165"/>
    </row>
    <row r="92" spans="6:9" ht="12.75">
      <c r="F92" s="163"/>
      <c r="G92" s="164"/>
      <c r="H92" s="164"/>
      <c r="I92" s="165"/>
    </row>
    <row r="93" spans="6:9" ht="12.75">
      <c r="F93" s="163"/>
      <c r="G93" s="164"/>
      <c r="H93" s="164"/>
      <c r="I93" s="165"/>
    </row>
  </sheetData>
  <sheetProtection/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32"/>
  <sheetViews>
    <sheetView showGridLines="0" showZeros="0" zoomScalePageLayoutView="0" workbookViewId="0" topLeftCell="A1">
      <selection activeCell="A159" sqref="A159:IV161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13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20180028 Domov Sedlčany - sociální služby - pavilon 3</v>
      </c>
      <c r="D3" s="172"/>
      <c r="E3" s="173" t="s">
        <v>64</v>
      </c>
      <c r="F3" s="174" t="str">
        <f>Rekapitulace!H1</f>
        <v>20180028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01 Dispoziční úpravy 1,pp</v>
      </c>
      <c r="D4" s="177"/>
      <c r="E4" s="178">
        <f>Rekapitulace!G2</f>
        <v>0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22.5">
      <c r="A8" s="196">
        <v>1</v>
      </c>
      <c r="B8" s="197" t="s">
        <v>82</v>
      </c>
      <c r="C8" s="198" t="s">
        <v>83</v>
      </c>
      <c r="D8" s="199" t="s">
        <v>84</v>
      </c>
      <c r="E8" s="200">
        <v>4</v>
      </c>
      <c r="F8" s="200">
        <v>0</v>
      </c>
      <c r="G8" s="201">
        <f>E8*F8</f>
        <v>0</v>
      </c>
      <c r="O8" s="195">
        <v>2</v>
      </c>
      <c r="AA8" s="167">
        <v>2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2</v>
      </c>
      <c r="CB8" s="202">
        <v>1</v>
      </c>
      <c r="CZ8" s="167">
        <v>0</v>
      </c>
    </row>
    <row r="9" spans="1:104" ht="12.75">
      <c r="A9" s="196">
        <v>2</v>
      </c>
      <c r="B9" s="197" t="s">
        <v>85</v>
      </c>
      <c r="C9" s="198" t="s">
        <v>86</v>
      </c>
      <c r="D9" s="199" t="s">
        <v>87</v>
      </c>
      <c r="E9" s="200">
        <v>4.6</v>
      </c>
      <c r="F9" s="200">
        <v>0</v>
      </c>
      <c r="G9" s="201">
        <f>E9*F9</f>
        <v>0</v>
      </c>
      <c r="O9" s="195">
        <v>2</v>
      </c>
      <c r="AA9" s="167">
        <v>2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2</v>
      </c>
      <c r="CB9" s="202">
        <v>1</v>
      </c>
      <c r="CZ9" s="167">
        <v>0</v>
      </c>
    </row>
    <row r="10" spans="1:57" ht="12.75">
      <c r="A10" s="203"/>
      <c r="B10" s="204" t="s">
        <v>75</v>
      </c>
      <c r="C10" s="205" t="str">
        <f>CONCATENATE(B7," ",C7)</f>
        <v>1 Zemní práce</v>
      </c>
      <c r="D10" s="206"/>
      <c r="E10" s="207"/>
      <c r="F10" s="208"/>
      <c r="G10" s="209">
        <f>SUM(G7:G9)</f>
        <v>0</v>
      </c>
      <c r="O10" s="195">
        <v>4</v>
      </c>
      <c r="BA10" s="210">
        <f>SUM(BA7:BA9)</f>
        <v>0</v>
      </c>
      <c r="BB10" s="210">
        <f>SUM(BB7:BB9)</f>
        <v>0</v>
      </c>
      <c r="BC10" s="210">
        <f>SUM(BC7:BC9)</f>
        <v>0</v>
      </c>
      <c r="BD10" s="210">
        <f>SUM(BD7:BD9)</f>
        <v>0</v>
      </c>
      <c r="BE10" s="210">
        <f>SUM(BE7:BE9)</f>
        <v>0</v>
      </c>
    </row>
    <row r="11" spans="1:15" ht="12.75">
      <c r="A11" s="188" t="s">
        <v>72</v>
      </c>
      <c r="B11" s="189" t="s">
        <v>88</v>
      </c>
      <c r="C11" s="190" t="s">
        <v>89</v>
      </c>
      <c r="D11" s="191"/>
      <c r="E11" s="192"/>
      <c r="F11" s="192"/>
      <c r="G11" s="193"/>
      <c r="H11" s="194"/>
      <c r="I11" s="194"/>
      <c r="O11" s="195">
        <v>1</v>
      </c>
    </row>
    <row r="12" spans="1:104" ht="12.75">
      <c r="A12" s="196">
        <v>3</v>
      </c>
      <c r="B12" s="197" t="s">
        <v>90</v>
      </c>
      <c r="C12" s="198" t="s">
        <v>91</v>
      </c>
      <c r="D12" s="199" t="s">
        <v>92</v>
      </c>
      <c r="E12" s="200">
        <v>1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0.20318</v>
      </c>
    </row>
    <row r="13" spans="1:104" ht="12.75">
      <c r="A13" s="196">
        <v>4</v>
      </c>
      <c r="B13" s="197" t="s">
        <v>93</v>
      </c>
      <c r="C13" s="198" t="s">
        <v>94</v>
      </c>
      <c r="D13" s="199" t="s">
        <v>92</v>
      </c>
      <c r="E13" s="200">
        <v>1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0.02288</v>
      </c>
    </row>
    <row r="14" spans="1:104" ht="22.5">
      <c r="A14" s="196">
        <v>5</v>
      </c>
      <c r="B14" s="197" t="s">
        <v>95</v>
      </c>
      <c r="C14" s="198" t="s">
        <v>96</v>
      </c>
      <c r="D14" s="199" t="s">
        <v>97</v>
      </c>
      <c r="E14" s="200">
        <v>0.09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0</v>
      </c>
      <c r="AC14" s="167">
        <v>0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0</v>
      </c>
      <c r="CZ14" s="167">
        <v>1.09</v>
      </c>
    </row>
    <row r="15" spans="1:104" ht="12.75">
      <c r="A15" s="196">
        <v>6</v>
      </c>
      <c r="B15" s="197" t="s">
        <v>98</v>
      </c>
      <c r="C15" s="198" t="s">
        <v>99</v>
      </c>
      <c r="D15" s="199" t="s">
        <v>87</v>
      </c>
      <c r="E15" s="200">
        <v>0.5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0.18324</v>
      </c>
    </row>
    <row r="16" spans="1:104" ht="22.5">
      <c r="A16" s="196">
        <v>7</v>
      </c>
      <c r="B16" s="197" t="s">
        <v>100</v>
      </c>
      <c r="C16" s="198" t="s">
        <v>101</v>
      </c>
      <c r="D16" s="199" t="s">
        <v>87</v>
      </c>
      <c r="E16" s="200">
        <v>10.8</v>
      </c>
      <c r="F16" s="200">
        <v>0</v>
      </c>
      <c r="G16" s="201">
        <f>E16*F16</f>
        <v>0</v>
      </c>
      <c r="O16" s="195">
        <v>2</v>
      </c>
      <c r="AA16" s="167">
        <v>2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2</v>
      </c>
      <c r="CB16" s="202">
        <v>1</v>
      </c>
      <c r="CZ16" s="167">
        <v>0.27213</v>
      </c>
    </row>
    <row r="17" spans="1:57" ht="12.75">
      <c r="A17" s="203"/>
      <c r="B17" s="204" t="s">
        <v>75</v>
      </c>
      <c r="C17" s="205" t="str">
        <f>CONCATENATE(B11," ",C11)</f>
        <v>3 Svislé a kompletní konstrukce</v>
      </c>
      <c r="D17" s="206"/>
      <c r="E17" s="207"/>
      <c r="F17" s="208"/>
      <c r="G17" s="209">
        <f>SUM(G11:G16)</f>
        <v>0</v>
      </c>
      <c r="O17" s="195">
        <v>4</v>
      </c>
      <c r="BA17" s="210">
        <f>SUM(BA11:BA16)</f>
        <v>0</v>
      </c>
      <c r="BB17" s="210">
        <f>SUM(BB11:BB16)</f>
        <v>0</v>
      </c>
      <c r="BC17" s="210">
        <f>SUM(BC11:BC16)</f>
        <v>0</v>
      </c>
      <c r="BD17" s="210">
        <f>SUM(BD11:BD16)</f>
        <v>0</v>
      </c>
      <c r="BE17" s="210">
        <f>SUM(BE11:BE16)</f>
        <v>0</v>
      </c>
    </row>
    <row r="18" spans="1:15" ht="12.75">
      <c r="A18" s="188" t="s">
        <v>72</v>
      </c>
      <c r="B18" s="189" t="s">
        <v>102</v>
      </c>
      <c r="C18" s="190" t="s">
        <v>103</v>
      </c>
      <c r="D18" s="191"/>
      <c r="E18" s="192"/>
      <c r="F18" s="192"/>
      <c r="G18" s="193"/>
      <c r="H18" s="194"/>
      <c r="I18" s="194"/>
      <c r="O18" s="195">
        <v>1</v>
      </c>
    </row>
    <row r="19" spans="1:104" ht="22.5">
      <c r="A19" s="196">
        <v>8</v>
      </c>
      <c r="B19" s="197" t="s">
        <v>104</v>
      </c>
      <c r="C19" s="198" t="s">
        <v>105</v>
      </c>
      <c r="D19" s="199" t="s">
        <v>87</v>
      </c>
      <c r="E19" s="200">
        <v>35.02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1</v>
      </c>
      <c r="AC19" s="167">
        <v>1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1</v>
      </c>
      <c r="CZ19" s="167">
        <v>0.01387</v>
      </c>
    </row>
    <row r="20" spans="1:104" ht="22.5">
      <c r="A20" s="196">
        <v>9</v>
      </c>
      <c r="B20" s="197" t="s">
        <v>106</v>
      </c>
      <c r="C20" s="198" t="s">
        <v>107</v>
      </c>
      <c r="D20" s="199" t="s">
        <v>108</v>
      </c>
      <c r="E20" s="200">
        <v>45.7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1</v>
      </c>
      <c r="CZ20" s="167">
        <v>0.01716</v>
      </c>
    </row>
    <row r="21" spans="1:57" ht="12.75">
      <c r="A21" s="203"/>
      <c r="B21" s="204" t="s">
        <v>75</v>
      </c>
      <c r="C21" s="205" t="str">
        <f>CONCATENATE(B18," ",C18)</f>
        <v>311 Sádrokartonové konstrukce</v>
      </c>
      <c r="D21" s="206"/>
      <c r="E21" s="207"/>
      <c r="F21" s="208"/>
      <c r="G21" s="209">
        <f>SUM(G18:G20)</f>
        <v>0</v>
      </c>
      <c r="O21" s="195">
        <v>4</v>
      </c>
      <c r="BA21" s="210">
        <f>SUM(BA18:BA20)</f>
        <v>0</v>
      </c>
      <c r="BB21" s="210">
        <f>SUM(BB18:BB20)</f>
        <v>0</v>
      </c>
      <c r="BC21" s="210">
        <f>SUM(BC18:BC20)</f>
        <v>0</v>
      </c>
      <c r="BD21" s="210">
        <f>SUM(BD18:BD20)</f>
        <v>0</v>
      </c>
      <c r="BE21" s="210">
        <f>SUM(BE18:BE20)</f>
        <v>0</v>
      </c>
    </row>
    <row r="22" spans="1:15" ht="12.75">
      <c r="A22" s="188" t="s">
        <v>72</v>
      </c>
      <c r="B22" s="189" t="s">
        <v>109</v>
      </c>
      <c r="C22" s="190" t="s">
        <v>110</v>
      </c>
      <c r="D22" s="191"/>
      <c r="E22" s="192"/>
      <c r="F22" s="192"/>
      <c r="G22" s="193"/>
      <c r="H22" s="194"/>
      <c r="I22" s="194"/>
      <c r="O22" s="195">
        <v>1</v>
      </c>
    </row>
    <row r="23" spans="1:104" ht="22.5">
      <c r="A23" s="196">
        <v>10</v>
      </c>
      <c r="B23" s="197" t="s">
        <v>111</v>
      </c>
      <c r="C23" s="198" t="s">
        <v>112</v>
      </c>
      <c r="D23" s="199" t="s">
        <v>92</v>
      </c>
      <c r="E23" s="200">
        <v>4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0</v>
      </c>
      <c r="AC23" s="167">
        <v>0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0</v>
      </c>
      <c r="CZ23" s="167">
        <v>0.04625</v>
      </c>
    </row>
    <row r="24" spans="1:104" ht="22.5">
      <c r="A24" s="196">
        <v>11</v>
      </c>
      <c r="B24" s="197" t="s">
        <v>113</v>
      </c>
      <c r="C24" s="198" t="s">
        <v>114</v>
      </c>
      <c r="D24" s="199" t="s">
        <v>92</v>
      </c>
      <c r="E24" s="200">
        <v>4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0.0004</v>
      </c>
    </row>
    <row r="25" spans="1:104" ht="12.75">
      <c r="A25" s="196">
        <v>12</v>
      </c>
      <c r="B25" s="197" t="s">
        <v>115</v>
      </c>
      <c r="C25" s="198" t="s">
        <v>116</v>
      </c>
      <c r="D25" s="199" t="s">
        <v>92</v>
      </c>
      <c r="E25" s="200">
        <v>4</v>
      </c>
      <c r="F25" s="200">
        <v>0</v>
      </c>
      <c r="G25" s="201">
        <f>E25*F25</f>
        <v>0</v>
      </c>
      <c r="O25" s="195">
        <v>2</v>
      </c>
      <c r="AA25" s="167">
        <v>3</v>
      </c>
      <c r="AB25" s="167">
        <v>1</v>
      </c>
      <c r="AC25" s="167">
        <v>551620200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3</v>
      </c>
      <c r="CB25" s="202">
        <v>1</v>
      </c>
      <c r="CZ25" s="167">
        <v>0.00041</v>
      </c>
    </row>
    <row r="26" spans="1:104" ht="12.75">
      <c r="A26" s="196">
        <v>13</v>
      </c>
      <c r="B26" s="197" t="s">
        <v>117</v>
      </c>
      <c r="C26" s="198" t="s">
        <v>118</v>
      </c>
      <c r="D26" s="199" t="s">
        <v>92</v>
      </c>
      <c r="E26" s="200">
        <v>4</v>
      </c>
      <c r="F26" s="200">
        <v>0</v>
      </c>
      <c r="G26" s="201">
        <f>E26*F26</f>
        <v>0</v>
      </c>
      <c r="O26" s="195">
        <v>2</v>
      </c>
      <c r="AA26" s="167">
        <v>3</v>
      </c>
      <c r="AB26" s="167">
        <v>9</v>
      </c>
      <c r="AC26" s="167">
        <v>611000050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3</v>
      </c>
      <c r="CB26" s="202">
        <v>9</v>
      </c>
      <c r="CZ26" s="167">
        <v>0.045</v>
      </c>
    </row>
    <row r="27" spans="1:104" ht="12.75">
      <c r="A27" s="196">
        <v>14</v>
      </c>
      <c r="B27" s="197" t="s">
        <v>119</v>
      </c>
      <c r="C27" s="198" t="s">
        <v>120</v>
      </c>
      <c r="D27" s="199" t="s">
        <v>92</v>
      </c>
      <c r="E27" s="200">
        <v>4</v>
      </c>
      <c r="F27" s="200">
        <v>0</v>
      </c>
      <c r="G27" s="201">
        <f>E27*F27</f>
        <v>0</v>
      </c>
      <c r="O27" s="195">
        <v>2</v>
      </c>
      <c r="AA27" s="167">
        <v>3</v>
      </c>
      <c r="AB27" s="167">
        <v>1</v>
      </c>
      <c r="AC27" s="167">
        <v>709100001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3</v>
      </c>
      <c r="CB27" s="202">
        <v>1</v>
      </c>
      <c r="CZ27" s="167">
        <v>0</v>
      </c>
    </row>
    <row r="28" spans="1:57" ht="12.75">
      <c r="A28" s="203"/>
      <c r="B28" s="204" t="s">
        <v>75</v>
      </c>
      <c r="C28" s="205" t="str">
        <f>CONCATENATE(B22," ",C22)</f>
        <v>328 Anglické dvorky a sklepní světlíky</v>
      </c>
      <c r="D28" s="206"/>
      <c r="E28" s="207"/>
      <c r="F28" s="208"/>
      <c r="G28" s="209">
        <f>SUM(G22:G27)</f>
        <v>0</v>
      </c>
      <c r="O28" s="195">
        <v>4</v>
      </c>
      <c r="BA28" s="210">
        <f>SUM(BA22:BA27)</f>
        <v>0</v>
      </c>
      <c r="BB28" s="210">
        <f>SUM(BB22:BB27)</f>
        <v>0</v>
      </c>
      <c r="BC28" s="210">
        <f>SUM(BC22:BC27)</f>
        <v>0</v>
      </c>
      <c r="BD28" s="210">
        <f>SUM(BD22:BD27)</f>
        <v>0</v>
      </c>
      <c r="BE28" s="210">
        <f>SUM(BE22:BE27)</f>
        <v>0</v>
      </c>
    </row>
    <row r="29" spans="1:15" ht="12.75">
      <c r="A29" s="188" t="s">
        <v>72</v>
      </c>
      <c r="B29" s="189" t="s">
        <v>121</v>
      </c>
      <c r="C29" s="190" t="s">
        <v>122</v>
      </c>
      <c r="D29" s="191"/>
      <c r="E29" s="192"/>
      <c r="F29" s="192"/>
      <c r="G29" s="193"/>
      <c r="H29" s="194"/>
      <c r="I29" s="194"/>
      <c r="O29" s="195">
        <v>1</v>
      </c>
    </row>
    <row r="30" spans="1:104" ht="12.75">
      <c r="A30" s="196">
        <v>15</v>
      </c>
      <c r="B30" s="197" t="s">
        <v>123</v>
      </c>
      <c r="C30" s="198" t="s">
        <v>124</v>
      </c>
      <c r="D30" s="199" t="s">
        <v>87</v>
      </c>
      <c r="E30" s="200">
        <v>136.2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1</v>
      </c>
      <c r="AC30" s="167">
        <v>1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1</v>
      </c>
      <c r="CZ30" s="167">
        <v>0.00768</v>
      </c>
    </row>
    <row r="31" spans="1:104" ht="12.75">
      <c r="A31" s="196">
        <v>16</v>
      </c>
      <c r="B31" s="197" t="s">
        <v>125</v>
      </c>
      <c r="C31" s="198" t="s">
        <v>126</v>
      </c>
      <c r="D31" s="199" t="s">
        <v>87</v>
      </c>
      <c r="E31" s="200">
        <v>329.9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1</v>
      </c>
      <c r="CZ31" s="167">
        <v>0.02606</v>
      </c>
    </row>
    <row r="32" spans="1:104" ht="12.75">
      <c r="A32" s="196">
        <v>17</v>
      </c>
      <c r="B32" s="197" t="s">
        <v>127</v>
      </c>
      <c r="C32" s="198" t="s">
        <v>128</v>
      </c>
      <c r="D32" s="199" t="s">
        <v>87</v>
      </c>
      <c r="E32" s="200">
        <v>84.8</v>
      </c>
      <c r="F32" s="200">
        <v>0</v>
      </c>
      <c r="G32" s="201">
        <f>E32*F32</f>
        <v>0</v>
      </c>
      <c r="O32" s="195">
        <v>2</v>
      </c>
      <c r="AA32" s="167">
        <v>1</v>
      </c>
      <c r="AB32" s="167">
        <v>1</v>
      </c>
      <c r="AC32" s="167">
        <v>1</v>
      </c>
      <c r="AZ32" s="167">
        <v>1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1</v>
      </c>
      <c r="CB32" s="202">
        <v>1</v>
      </c>
      <c r="CZ32" s="167">
        <v>0.04766</v>
      </c>
    </row>
    <row r="33" spans="1:104" ht="12.75">
      <c r="A33" s="196">
        <v>18</v>
      </c>
      <c r="B33" s="197" t="s">
        <v>129</v>
      </c>
      <c r="C33" s="198" t="s">
        <v>130</v>
      </c>
      <c r="D33" s="199" t="s">
        <v>87</v>
      </c>
      <c r="E33" s="200">
        <v>70.1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0.04558</v>
      </c>
    </row>
    <row r="34" spans="1:104" ht="12.75">
      <c r="A34" s="196">
        <v>19</v>
      </c>
      <c r="B34" s="197" t="s">
        <v>131</v>
      </c>
      <c r="C34" s="198" t="s">
        <v>132</v>
      </c>
      <c r="D34" s="199" t="s">
        <v>87</v>
      </c>
      <c r="E34" s="200">
        <v>120.3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1</v>
      </c>
      <c r="AC34" s="167">
        <v>1</v>
      </c>
      <c r="AZ34" s="167">
        <v>1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1</v>
      </c>
      <c r="CZ34" s="167">
        <v>0.00635</v>
      </c>
    </row>
    <row r="35" spans="1:104" ht="22.5">
      <c r="A35" s="196">
        <v>20</v>
      </c>
      <c r="B35" s="197" t="s">
        <v>133</v>
      </c>
      <c r="C35" s="198" t="s">
        <v>134</v>
      </c>
      <c r="D35" s="199" t="s">
        <v>87</v>
      </c>
      <c r="E35" s="200">
        <v>120.3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1</v>
      </c>
      <c r="CZ35" s="167">
        <v>0</v>
      </c>
    </row>
    <row r="36" spans="1:104" ht="12.75">
      <c r="A36" s="196">
        <v>21</v>
      </c>
      <c r="B36" s="197" t="s">
        <v>135</v>
      </c>
      <c r="C36" s="198" t="s">
        <v>136</v>
      </c>
      <c r="D36" s="199" t="s">
        <v>87</v>
      </c>
      <c r="E36" s="200">
        <v>120.3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0</v>
      </c>
      <c r="AC36" s="167">
        <v>0</v>
      </c>
      <c r="AZ36" s="167">
        <v>1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</v>
      </c>
      <c r="CB36" s="202">
        <v>0</v>
      </c>
      <c r="CZ36" s="167">
        <v>2E-05</v>
      </c>
    </row>
    <row r="37" spans="1:57" ht="12.75">
      <c r="A37" s="203"/>
      <c r="B37" s="204" t="s">
        <v>75</v>
      </c>
      <c r="C37" s="205" t="str">
        <f>CONCATENATE(B29," ",C29)</f>
        <v>61 Upravy povrchů vnitřní</v>
      </c>
      <c r="D37" s="206"/>
      <c r="E37" s="207"/>
      <c r="F37" s="208"/>
      <c r="G37" s="209">
        <f>SUM(G29:G36)</f>
        <v>0</v>
      </c>
      <c r="O37" s="195">
        <v>4</v>
      </c>
      <c r="BA37" s="210">
        <f>SUM(BA29:BA36)</f>
        <v>0</v>
      </c>
      <c r="BB37" s="210">
        <f>SUM(BB29:BB36)</f>
        <v>0</v>
      </c>
      <c r="BC37" s="210">
        <f>SUM(BC29:BC36)</f>
        <v>0</v>
      </c>
      <c r="BD37" s="210">
        <f>SUM(BD29:BD36)</f>
        <v>0</v>
      </c>
      <c r="BE37" s="210">
        <f>SUM(BE29:BE36)</f>
        <v>0</v>
      </c>
    </row>
    <row r="38" spans="1:15" ht="12.75">
      <c r="A38" s="188" t="s">
        <v>72</v>
      </c>
      <c r="B38" s="189" t="s">
        <v>137</v>
      </c>
      <c r="C38" s="190" t="s">
        <v>138</v>
      </c>
      <c r="D38" s="191"/>
      <c r="E38" s="192"/>
      <c r="F38" s="192"/>
      <c r="G38" s="193"/>
      <c r="H38" s="194"/>
      <c r="I38" s="194"/>
      <c r="O38" s="195">
        <v>1</v>
      </c>
    </row>
    <row r="39" spans="1:104" ht="22.5">
      <c r="A39" s="196">
        <v>22</v>
      </c>
      <c r="B39" s="197" t="s">
        <v>139</v>
      </c>
      <c r="C39" s="198" t="s">
        <v>140</v>
      </c>
      <c r="D39" s="199" t="s">
        <v>87</v>
      </c>
      <c r="E39" s="200">
        <v>5.2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0</v>
      </c>
      <c r="AC39" s="167">
        <v>0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0</v>
      </c>
      <c r="CZ39" s="167">
        <v>0.00963</v>
      </c>
    </row>
    <row r="40" spans="1:57" ht="12.75">
      <c r="A40" s="203"/>
      <c r="B40" s="204" t="s">
        <v>75</v>
      </c>
      <c r="C40" s="205" t="str">
        <f>CONCATENATE(B38," ",C38)</f>
        <v>62 Úpravy povrchů vnější</v>
      </c>
      <c r="D40" s="206"/>
      <c r="E40" s="207"/>
      <c r="F40" s="208"/>
      <c r="G40" s="209">
        <f>SUM(G38:G39)</f>
        <v>0</v>
      </c>
      <c r="O40" s="195">
        <v>4</v>
      </c>
      <c r="BA40" s="210">
        <f>SUM(BA38:BA39)</f>
        <v>0</v>
      </c>
      <c r="BB40" s="210">
        <f>SUM(BB38:BB39)</f>
        <v>0</v>
      </c>
      <c r="BC40" s="210">
        <f>SUM(BC38:BC39)</f>
        <v>0</v>
      </c>
      <c r="BD40" s="210">
        <f>SUM(BD38:BD39)</f>
        <v>0</v>
      </c>
      <c r="BE40" s="210">
        <f>SUM(BE38:BE39)</f>
        <v>0</v>
      </c>
    </row>
    <row r="41" spans="1:15" ht="12.75">
      <c r="A41" s="188" t="s">
        <v>72</v>
      </c>
      <c r="B41" s="189" t="s">
        <v>141</v>
      </c>
      <c r="C41" s="190" t="s">
        <v>142</v>
      </c>
      <c r="D41" s="191"/>
      <c r="E41" s="192"/>
      <c r="F41" s="192"/>
      <c r="G41" s="193"/>
      <c r="H41" s="194"/>
      <c r="I41" s="194"/>
      <c r="O41" s="195">
        <v>1</v>
      </c>
    </row>
    <row r="42" spans="1:104" ht="12.75">
      <c r="A42" s="196">
        <v>23</v>
      </c>
      <c r="B42" s="197" t="s">
        <v>143</v>
      </c>
      <c r="C42" s="198" t="s">
        <v>144</v>
      </c>
      <c r="D42" s="199" t="s">
        <v>87</v>
      </c>
      <c r="E42" s="200">
        <v>1.62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1</v>
      </c>
      <c r="AC42" s="167">
        <v>1</v>
      </c>
      <c r="AZ42" s="167">
        <v>1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1</v>
      </c>
      <c r="CZ42" s="167">
        <v>0.06142</v>
      </c>
    </row>
    <row r="43" spans="1:104" ht="22.5">
      <c r="A43" s="196">
        <v>24</v>
      </c>
      <c r="B43" s="197" t="s">
        <v>145</v>
      </c>
      <c r="C43" s="198" t="s">
        <v>146</v>
      </c>
      <c r="D43" s="199" t="s">
        <v>92</v>
      </c>
      <c r="E43" s="200">
        <v>1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1</v>
      </c>
      <c r="AC43" s="167">
        <v>1</v>
      </c>
      <c r="AZ43" s="167">
        <v>1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1</v>
      </c>
      <c r="CZ43" s="167">
        <v>0.04762</v>
      </c>
    </row>
    <row r="44" spans="1:57" ht="12.75">
      <c r="A44" s="203"/>
      <c r="B44" s="204" t="s">
        <v>75</v>
      </c>
      <c r="C44" s="205" t="str">
        <f>CONCATENATE(B41," ",C41)</f>
        <v>63 Podlahy a podlahové konstrukce</v>
      </c>
      <c r="D44" s="206"/>
      <c r="E44" s="207"/>
      <c r="F44" s="208"/>
      <c r="G44" s="209">
        <f>SUM(G41:G43)</f>
        <v>0</v>
      </c>
      <c r="O44" s="195">
        <v>4</v>
      </c>
      <c r="BA44" s="210">
        <f>SUM(BA41:BA43)</f>
        <v>0</v>
      </c>
      <c r="BB44" s="210">
        <f>SUM(BB41:BB43)</f>
        <v>0</v>
      </c>
      <c r="BC44" s="210">
        <f>SUM(BC41:BC43)</f>
        <v>0</v>
      </c>
      <c r="BD44" s="210">
        <f>SUM(BD41:BD43)</f>
        <v>0</v>
      </c>
      <c r="BE44" s="210">
        <f>SUM(BE41:BE43)</f>
        <v>0</v>
      </c>
    </row>
    <row r="45" spans="1:15" ht="12.75">
      <c r="A45" s="188" t="s">
        <v>72</v>
      </c>
      <c r="B45" s="189" t="s">
        <v>147</v>
      </c>
      <c r="C45" s="190" t="s">
        <v>148</v>
      </c>
      <c r="D45" s="191"/>
      <c r="E45" s="192"/>
      <c r="F45" s="192"/>
      <c r="G45" s="193"/>
      <c r="H45" s="194"/>
      <c r="I45" s="194"/>
      <c r="O45" s="195">
        <v>1</v>
      </c>
    </row>
    <row r="46" spans="1:104" ht="22.5">
      <c r="A46" s="196">
        <v>25</v>
      </c>
      <c r="B46" s="197" t="s">
        <v>149</v>
      </c>
      <c r="C46" s="198" t="s">
        <v>150</v>
      </c>
      <c r="D46" s="199" t="s">
        <v>92</v>
      </c>
      <c r="E46" s="200">
        <v>11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0</v>
      </c>
      <c r="AC46" s="167">
        <v>0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0</v>
      </c>
      <c r="CZ46" s="167">
        <v>0.02</v>
      </c>
    </row>
    <row r="47" spans="1:104" ht="22.5">
      <c r="A47" s="196">
        <v>26</v>
      </c>
      <c r="B47" s="197" t="s">
        <v>151</v>
      </c>
      <c r="C47" s="198" t="s">
        <v>152</v>
      </c>
      <c r="D47" s="199" t="s">
        <v>108</v>
      </c>
      <c r="E47" s="200">
        <v>10.8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1</v>
      </c>
      <c r="AC47" s="167">
        <v>1</v>
      </c>
      <c r="AZ47" s="167">
        <v>1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1</v>
      </c>
      <c r="CZ47" s="167">
        <v>0.00551</v>
      </c>
    </row>
    <row r="48" spans="1:57" ht="12.75">
      <c r="A48" s="203"/>
      <c r="B48" s="204" t="s">
        <v>75</v>
      </c>
      <c r="C48" s="205" t="str">
        <f>CONCATENATE(B45," ",C45)</f>
        <v>64 Výplně otvorů</v>
      </c>
      <c r="D48" s="206"/>
      <c r="E48" s="207"/>
      <c r="F48" s="208"/>
      <c r="G48" s="209">
        <f>SUM(G45:G47)</f>
        <v>0</v>
      </c>
      <c r="O48" s="195">
        <v>4</v>
      </c>
      <c r="BA48" s="210">
        <f>SUM(BA45:BA47)</f>
        <v>0</v>
      </c>
      <c r="BB48" s="210">
        <f>SUM(BB45:BB47)</f>
        <v>0</v>
      </c>
      <c r="BC48" s="210">
        <f>SUM(BC45:BC47)</f>
        <v>0</v>
      </c>
      <c r="BD48" s="210">
        <f>SUM(BD45:BD47)</f>
        <v>0</v>
      </c>
      <c r="BE48" s="210">
        <f>SUM(BE45:BE47)</f>
        <v>0</v>
      </c>
    </row>
    <row r="49" spans="1:15" ht="12.75">
      <c r="A49" s="188" t="s">
        <v>72</v>
      </c>
      <c r="B49" s="189" t="s">
        <v>153</v>
      </c>
      <c r="C49" s="190" t="s">
        <v>154</v>
      </c>
      <c r="D49" s="191"/>
      <c r="E49" s="192"/>
      <c r="F49" s="192"/>
      <c r="G49" s="193"/>
      <c r="H49" s="194"/>
      <c r="I49" s="194"/>
      <c r="O49" s="195">
        <v>1</v>
      </c>
    </row>
    <row r="50" spans="1:104" ht="12.75">
      <c r="A50" s="196">
        <v>27</v>
      </c>
      <c r="B50" s="197" t="s">
        <v>155</v>
      </c>
      <c r="C50" s="198" t="s">
        <v>156</v>
      </c>
      <c r="D50" s="199" t="s">
        <v>157</v>
      </c>
      <c r="E50" s="200">
        <v>1</v>
      </c>
      <c r="F50" s="200">
        <v>0</v>
      </c>
      <c r="G50" s="201">
        <f>E50*F50</f>
        <v>0</v>
      </c>
      <c r="O50" s="195">
        <v>2</v>
      </c>
      <c r="AA50" s="167">
        <v>11</v>
      </c>
      <c r="AB50" s="167">
        <v>3</v>
      </c>
      <c r="AC50" s="167">
        <v>30</v>
      </c>
      <c r="AZ50" s="167">
        <v>1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202">
        <v>11</v>
      </c>
      <c r="CB50" s="202">
        <v>3</v>
      </c>
      <c r="CZ50" s="167">
        <v>0</v>
      </c>
    </row>
    <row r="51" spans="1:104" ht="12.75">
      <c r="A51" s="196">
        <v>28</v>
      </c>
      <c r="B51" s="197" t="s">
        <v>158</v>
      </c>
      <c r="C51" s="198" t="s">
        <v>159</v>
      </c>
      <c r="D51" s="199" t="s">
        <v>92</v>
      </c>
      <c r="E51" s="200">
        <v>1</v>
      </c>
      <c r="F51" s="200">
        <v>0</v>
      </c>
      <c r="G51" s="201">
        <f>E51*F51</f>
        <v>0</v>
      </c>
      <c r="O51" s="195">
        <v>2</v>
      </c>
      <c r="AA51" s="167">
        <v>11</v>
      </c>
      <c r="AB51" s="167">
        <v>3</v>
      </c>
      <c r="AC51" s="167">
        <v>31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11</v>
      </c>
      <c r="CB51" s="202">
        <v>3</v>
      </c>
      <c r="CZ51" s="167">
        <v>0</v>
      </c>
    </row>
    <row r="52" spans="1:104" ht="12.75">
      <c r="A52" s="196">
        <v>29</v>
      </c>
      <c r="B52" s="197" t="s">
        <v>160</v>
      </c>
      <c r="C52" s="198" t="s">
        <v>161</v>
      </c>
      <c r="D52" s="199" t="s">
        <v>92</v>
      </c>
      <c r="E52" s="200">
        <v>1</v>
      </c>
      <c r="F52" s="200">
        <v>0</v>
      </c>
      <c r="G52" s="201">
        <f>E52*F52</f>
        <v>0</v>
      </c>
      <c r="O52" s="195">
        <v>2</v>
      </c>
      <c r="AA52" s="167">
        <v>11</v>
      </c>
      <c r="AB52" s="167">
        <v>3</v>
      </c>
      <c r="AC52" s="167">
        <v>115</v>
      </c>
      <c r="AZ52" s="167">
        <v>1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11</v>
      </c>
      <c r="CB52" s="202">
        <v>3</v>
      </c>
      <c r="CZ52" s="167">
        <v>0</v>
      </c>
    </row>
    <row r="53" spans="1:104" ht="12.75">
      <c r="A53" s="196">
        <v>30</v>
      </c>
      <c r="B53" s="197" t="s">
        <v>162</v>
      </c>
      <c r="C53" s="198" t="s">
        <v>163</v>
      </c>
      <c r="D53" s="199" t="s">
        <v>87</v>
      </c>
      <c r="E53" s="200">
        <v>201.6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1</v>
      </c>
      <c r="AC53" s="167">
        <v>1</v>
      </c>
      <c r="AZ53" s="167">
        <v>1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1</v>
      </c>
      <c r="CB53" s="202">
        <v>1</v>
      </c>
      <c r="CZ53" s="167">
        <v>4E-05</v>
      </c>
    </row>
    <row r="54" spans="1:57" ht="12.75">
      <c r="A54" s="203"/>
      <c r="B54" s="204" t="s">
        <v>75</v>
      </c>
      <c r="C54" s="205" t="str">
        <f>CONCATENATE(B49," ",C49)</f>
        <v>9 Ostatní konstrukce</v>
      </c>
      <c r="D54" s="206"/>
      <c r="E54" s="207"/>
      <c r="F54" s="208"/>
      <c r="G54" s="209">
        <f>SUM(G49:G53)</f>
        <v>0</v>
      </c>
      <c r="O54" s="195">
        <v>4</v>
      </c>
      <c r="BA54" s="210">
        <f>SUM(BA49:BA53)</f>
        <v>0</v>
      </c>
      <c r="BB54" s="210">
        <f>SUM(BB49:BB53)</f>
        <v>0</v>
      </c>
      <c r="BC54" s="210">
        <f>SUM(BC49:BC53)</f>
        <v>0</v>
      </c>
      <c r="BD54" s="210">
        <f>SUM(BD49:BD53)</f>
        <v>0</v>
      </c>
      <c r="BE54" s="210">
        <f>SUM(BE49:BE53)</f>
        <v>0</v>
      </c>
    </row>
    <row r="55" spans="1:15" ht="12.75">
      <c r="A55" s="188" t="s">
        <v>72</v>
      </c>
      <c r="B55" s="189" t="s">
        <v>164</v>
      </c>
      <c r="C55" s="190" t="s">
        <v>165</v>
      </c>
      <c r="D55" s="191"/>
      <c r="E55" s="192"/>
      <c r="F55" s="192"/>
      <c r="G55" s="193"/>
      <c r="H55" s="194"/>
      <c r="I55" s="194"/>
      <c r="O55" s="195">
        <v>1</v>
      </c>
    </row>
    <row r="56" spans="1:104" ht="12.75">
      <c r="A56" s="196">
        <v>31</v>
      </c>
      <c r="B56" s="197" t="s">
        <v>166</v>
      </c>
      <c r="C56" s="198" t="s">
        <v>167</v>
      </c>
      <c r="D56" s="199" t="s">
        <v>87</v>
      </c>
      <c r="E56" s="200">
        <v>180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1</v>
      </c>
      <c r="AC56" s="167">
        <v>1</v>
      </c>
      <c r="AZ56" s="167">
        <v>1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</v>
      </c>
      <c r="CB56" s="202">
        <v>1</v>
      </c>
      <c r="CZ56" s="167">
        <v>0.00121</v>
      </c>
    </row>
    <row r="57" spans="1:104" ht="12.75">
      <c r="A57" s="196">
        <v>32</v>
      </c>
      <c r="B57" s="197" t="s">
        <v>168</v>
      </c>
      <c r="C57" s="198" t="s">
        <v>169</v>
      </c>
      <c r="D57" s="199" t="s">
        <v>87</v>
      </c>
      <c r="E57" s="200">
        <v>180</v>
      </c>
      <c r="F57" s="200">
        <v>0</v>
      </c>
      <c r="G57" s="201">
        <f>E57*F57</f>
        <v>0</v>
      </c>
      <c r="O57" s="195">
        <v>2</v>
      </c>
      <c r="AA57" s="167">
        <v>1</v>
      </c>
      <c r="AB57" s="167">
        <v>1</v>
      </c>
      <c r="AC57" s="167">
        <v>1</v>
      </c>
      <c r="AZ57" s="167">
        <v>1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1</v>
      </c>
      <c r="CB57" s="202">
        <v>1</v>
      </c>
      <c r="CZ57" s="167">
        <v>0.00158</v>
      </c>
    </row>
    <row r="58" spans="1:57" ht="12.75">
      <c r="A58" s="203"/>
      <c r="B58" s="204" t="s">
        <v>75</v>
      </c>
      <c r="C58" s="205" t="str">
        <f>CONCATENATE(B55," ",C55)</f>
        <v>94 Lešení a stavební výtahy</v>
      </c>
      <c r="D58" s="206"/>
      <c r="E58" s="207"/>
      <c r="F58" s="208"/>
      <c r="G58" s="209">
        <f>SUM(G55:G57)</f>
        <v>0</v>
      </c>
      <c r="O58" s="195">
        <v>4</v>
      </c>
      <c r="BA58" s="210">
        <f>SUM(BA55:BA57)</f>
        <v>0</v>
      </c>
      <c r="BB58" s="210">
        <f>SUM(BB55:BB57)</f>
        <v>0</v>
      </c>
      <c r="BC58" s="210">
        <f>SUM(BC55:BC57)</f>
        <v>0</v>
      </c>
      <c r="BD58" s="210">
        <f>SUM(BD55:BD57)</f>
        <v>0</v>
      </c>
      <c r="BE58" s="210">
        <f>SUM(BE55:BE57)</f>
        <v>0</v>
      </c>
    </row>
    <row r="59" spans="1:15" ht="12.75">
      <c r="A59" s="188" t="s">
        <v>72</v>
      </c>
      <c r="B59" s="189" t="s">
        <v>170</v>
      </c>
      <c r="C59" s="190" t="s">
        <v>171</v>
      </c>
      <c r="D59" s="191"/>
      <c r="E59" s="192"/>
      <c r="F59" s="192"/>
      <c r="G59" s="193"/>
      <c r="H59" s="194"/>
      <c r="I59" s="194"/>
      <c r="O59" s="195">
        <v>1</v>
      </c>
    </row>
    <row r="60" spans="1:104" ht="12.75">
      <c r="A60" s="196">
        <v>33</v>
      </c>
      <c r="B60" s="197" t="s">
        <v>172</v>
      </c>
      <c r="C60" s="198" t="s">
        <v>173</v>
      </c>
      <c r="D60" s="199" t="s">
        <v>92</v>
      </c>
      <c r="E60" s="200">
        <v>3.1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1</v>
      </c>
      <c r="AC60" s="167">
        <v>1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1</v>
      </c>
      <c r="CZ60" s="167">
        <v>0.00095</v>
      </c>
    </row>
    <row r="61" spans="1:104" ht="12.75">
      <c r="A61" s="196">
        <v>34</v>
      </c>
      <c r="B61" s="197" t="s">
        <v>174</v>
      </c>
      <c r="C61" s="198" t="s">
        <v>175</v>
      </c>
      <c r="D61" s="199" t="s">
        <v>108</v>
      </c>
      <c r="E61" s="200">
        <v>13.2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7</v>
      </c>
      <c r="AC61" s="167">
        <v>7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7</v>
      </c>
      <c r="CZ61" s="167">
        <v>0</v>
      </c>
    </row>
    <row r="62" spans="1:104" ht="12.75">
      <c r="A62" s="196">
        <v>35</v>
      </c>
      <c r="B62" s="197" t="s">
        <v>176</v>
      </c>
      <c r="C62" s="198" t="s">
        <v>177</v>
      </c>
      <c r="D62" s="199" t="s">
        <v>92</v>
      </c>
      <c r="E62" s="200">
        <v>13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5</v>
      </c>
      <c r="AC62" s="167">
        <v>5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</v>
      </c>
      <c r="CB62" s="202">
        <v>5</v>
      </c>
      <c r="CZ62" s="167">
        <v>0</v>
      </c>
    </row>
    <row r="63" spans="1:104" ht="12.75">
      <c r="A63" s="196">
        <v>36</v>
      </c>
      <c r="B63" s="197" t="s">
        <v>178</v>
      </c>
      <c r="C63" s="198" t="s">
        <v>179</v>
      </c>
      <c r="D63" s="199" t="s">
        <v>92</v>
      </c>
      <c r="E63" s="200">
        <v>12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7</v>
      </c>
      <c r="AC63" s="167">
        <v>7</v>
      </c>
      <c r="AZ63" s="167">
        <v>1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7</v>
      </c>
      <c r="CZ63" s="167">
        <v>0</v>
      </c>
    </row>
    <row r="64" spans="1:104" ht="12.75">
      <c r="A64" s="196">
        <v>37</v>
      </c>
      <c r="B64" s="197" t="s">
        <v>180</v>
      </c>
      <c r="C64" s="198" t="s">
        <v>181</v>
      </c>
      <c r="D64" s="199" t="s">
        <v>92</v>
      </c>
      <c r="E64" s="200">
        <v>1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7</v>
      </c>
      <c r="AC64" s="167">
        <v>7</v>
      </c>
      <c r="AZ64" s="167">
        <v>1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7</v>
      </c>
      <c r="CZ64" s="167">
        <v>0</v>
      </c>
    </row>
    <row r="65" spans="1:104" ht="12.75">
      <c r="A65" s="196">
        <v>38</v>
      </c>
      <c r="B65" s="197" t="s">
        <v>182</v>
      </c>
      <c r="C65" s="198" t="s">
        <v>183</v>
      </c>
      <c r="D65" s="199" t="s">
        <v>87</v>
      </c>
      <c r="E65" s="200">
        <v>120.3</v>
      </c>
      <c r="F65" s="200">
        <v>0</v>
      </c>
      <c r="G65" s="201">
        <f>E65*F65</f>
        <v>0</v>
      </c>
      <c r="O65" s="195">
        <v>2</v>
      </c>
      <c r="AA65" s="167">
        <v>1</v>
      </c>
      <c r="AB65" s="167">
        <v>7</v>
      </c>
      <c r="AC65" s="167">
        <v>7</v>
      </c>
      <c r="AZ65" s="167">
        <v>1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</v>
      </c>
      <c r="CB65" s="202">
        <v>7</v>
      </c>
      <c r="CZ65" s="167">
        <v>0</v>
      </c>
    </row>
    <row r="66" spans="1:104" ht="12.75">
      <c r="A66" s="196">
        <v>39</v>
      </c>
      <c r="B66" s="197" t="s">
        <v>184</v>
      </c>
      <c r="C66" s="198" t="s">
        <v>185</v>
      </c>
      <c r="D66" s="199" t="s">
        <v>87</v>
      </c>
      <c r="E66" s="200">
        <v>120.3</v>
      </c>
      <c r="F66" s="200">
        <v>0</v>
      </c>
      <c r="G66" s="201">
        <f>E66*F66</f>
        <v>0</v>
      </c>
      <c r="O66" s="195">
        <v>2</v>
      </c>
      <c r="AA66" s="167">
        <v>1</v>
      </c>
      <c r="AB66" s="167">
        <v>7</v>
      </c>
      <c r="AC66" s="167">
        <v>7</v>
      </c>
      <c r="AZ66" s="167">
        <v>1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1</v>
      </c>
      <c r="CB66" s="202">
        <v>7</v>
      </c>
      <c r="CZ66" s="167">
        <v>0</v>
      </c>
    </row>
    <row r="67" spans="1:104" ht="12.75">
      <c r="A67" s="196">
        <v>40</v>
      </c>
      <c r="B67" s="197" t="s">
        <v>186</v>
      </c>
      <c r="C67" s="198" t="s">
        <v>187</v>
      </c>
      <c r="D67" s="199" t="s">
        <v>87</v>
      </c>
      <c r="E67" s="200">
        <v>95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7</v>
      </c>
      <c r="AC67" s="167">
        <v>7</v>
      </c>
      <c r="AZ67" s="167">
        <v>1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1</v>
      </c>
      <c r="CB67" s="202">
        <v>7</v>
      </c>
      <c r="CZ67" s="167">
        <v>0</v>
      </c>
    </row>
    <row r="68" spans="1:104" ht="12.75">
      <c r="A68" s="196">
        <v>41</v>
      </c>
      <c r="B68" s="197" t="s">
        <v>188</v>
      </c>
      <c r="C68" s="198" t="s">
        <v>189</v>
      </c>
      <c r="D68" s="199" t="s">
        <v>87</v>
      </c>
      <c r="E68" s="200">
        <v>83.7</v>
      </c>
      <c r="F68" s="200">
        <v>0</v>
      </c>
      <c r="G68" s="201">
        <f>E68*F68</f>
        <v>0</v>
      </c>
      <c r="O68" s="195">
        <v>2</v>
      </c>
      <c r="AA68" s="167">
        <v>1</v>
      </c>
      <c r="AB68" s="167">
        <v>7</v>
      </c>
      <c r="AC68" s="167">
        <v>7</v>
      </c>
      <c r="AZ68" s="167">
        <v>1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202">
        <v>1</v>
      </c>
      <c r="CB68" s="202">
        <v>7</v>
      </c>
      <c r="CZ68" s="167">
        <v>0</v>
      </c>
    </row>
    <row r="69" spans="1:104" ht="12.75">
      <c r="A69" s="196">
        <v>42</v>
      </c>
      <c r="B69" s="197" t="s">
        <v>190</v>
      </c>
      <c r="C69" s="198" t="s">
        <v>191</v>
      </c>
      <c r="D69" s="199" t="s">
        <v>87</v>
      </c>
      <c r="E69" s="200">
        <v>41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7</v>
      </c>
      <c r="AC69" s="167">
        <v>7</v>
      </c>
      <c r="AZ69" s="167">
        <v>1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7</v>
      </c>
      <c r="CZ69" s="167">
        <v>0</v>
      </c>
    </row>
    <row r="70" spans="1:104" ht="22.5">
      <c r="A70" s="196">
        <v>43</v>
      </c>
      <c r="B70" s="197" t="s">
        <v>192</v>
      </c>
      <c r="C70" s="198" t="s">
        <v>193</v>
      </c>
      <c r="D70" s="199" t="s">
        <v>87</v>
      </c>
      <c r="E70" s="200">
        <v>151.6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1</v>
      </c>
      <c r="AC70" s="167">
        <v>1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1</v>
      </c>
      <c r="CZ70" s="167">
        <v>0</v>
      </c>
    </row>
    <row r="71" spans="1:104" ht="12.75">
      <c r="A71" s="196">
        <v>44</v>
      </c>
      <c r="B71" s="197" t="s">
        <v>194</v>
      </c>
      <c r="C71" s="198" t="s">
        <v>195</v>
      </c>
      <c r="D71" s="199" t="s">
        <v>87</v>
      </c>
      <c r="E71" s="200">
        <v>3.7</v>
      </c>
      <c r="F71" s="200">
        <v>0</v>
      </c>
      <c r="G71" s="201">
        <f>E71*F71</f>
        <v>0</v>
      </c>
      <c r="O71" s="195">
        <v>2</v>
      </c>
      <c r="AA71" s="167">
        <v>1</v>
      </c>
      <c r="AB71" s="167">
        <v>0</v>
      </c>
      <c r="AC71" s="167">
        <v>0</v>
      </c>
      <c r="AZ71" s="167">
        <v>1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1</v>
      </c>
      <c r="CB71" s="202">
        <v>0</v>
      </c>
      <c r="CZ71" s="167">
        <v>0.00067</v>
      </c>
    </row>
    <row r="72" spans="1:104" ht="12.75">
      <c r="A72" s="196">
        <v>45</v>
      </c>
      <c r="B72" s="197" t="s">
        <v>196</v>
      </c>
      <c r="C72" s="198" t="s">
        <v>197</v>
      </c>
      <c r="D72" s="199" t="s">
        <v>87</v>
      </c>
      <c r="E72" s="200">
        <v>23.4</v>
      </c>
      <c r="F72" s="200">
        <v>0</v>
      </c>
      <c r="G72" s="201">
        <f>E72*F72</f>
        <v>0</v>
      </c>
      <c r="O72" s="195">
        <v>2</v>
      </c>
      <c r="AA72" s="167">
        <v>1</v>
      </c>
      <c r="AB72" s="167">
        <v>1</v>
      </c>
      <c r="AC72" s="167">
        <v>1</v>
      </c>
      <c r="AZ72" s="167">
        <v>1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1</v>
      </c>
      <c r="CB72" s="202">
        <v>1</v>
      </c>
      <c r="CZ72" s="167">
        <v>0.00067</v>
      </c>
    </row>
    <row r="73" spans="1:104" ht="22.5">
      <c r="A73" s="196">
        <v>46</v>
      </c>
      <c r="B73" s="197" t="s">
        <v>198</v>
      </c>
      <c r="C73" s="198" t="s">
        <v>199</v>
      </c>
      <c r="D73" s="199" t="s">
        <v>84</v>
      </c>
      <c r="E73" s="200">
        <v>0.2</v>
      </c>
      <c r="F73" s="200">
        <v>0</v>
      </c>
      <c r="G73" s="201">
        <f>E73*F73</f>
        <v>0</v>
      </c>
      <c r="O73" s="195">
        <v>2</v>
      </c>
      <c r="AA73" s="167">
        <v>1</v>
      </c>
      <c r="AB73" s="167">
        <v>1</v>
      </c>
      <c r="AC73" s="167">
        <v>1</v>
      </c>
      <c r="AZ73" s="167">
        <v>1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</v>
      </c>
      <c r="CB73" s="202">
        <v>1</v>
      </c>
      <c r="CZ73" s="167">
        <v>0</v>
      </c>
    </row>
    <row r="74" spans="1:104" ht="12.75">
      <c r="A74" s="196">
        <v>47</v>
      </c>
      <c r="B74" s="197" t="s">
        <v>200</v>
      </c>
      <c r="C74" s="198" t="s">
        <v>201</v>
      </c>
      <c r="D74" s="199" t="s">
        <v>108</v>
      </c>
      <c r="E74" s="200">
        <v>106.2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1</v>
      </c>
      <c r="AC74" s="167">
        <v>1</v>
      </c>
      <c r="AZ74" s="167">
        <v>1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1</v>
      </c>
      <c r="CZ74" s="167">
        <v>0</v>
      </c>
    </row>
    <row r="75" spans="1:104" ht="12.75">
      <c r="A75" s="196">
        <v>48</v>
      </c>
      <c r="B75" s="197" t="s">
        <v>202</v>
      </c>
      <c r="C75" s="198" t="s">
        <v>203</v>
      </c>
      <c r="D75" s="199" t="s">
        <v>87</v>
      </c>
      <c r="E75" s="200">
        <v>130.6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1</v>
      </c>
      <c r="AC75" s="167">
        <v>1</v>
      </c>
      <c r="AZ75" s="167">
        <v>1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</v>
      </c>
      <c r="CB75" s="202">
        <v>1</v>
      </c>
      <c r="CZ75" s="167">
        <v>0</v>
      </c>
    </row>
    <row r="76" spans="1:104" ht="12.75">
      <c r="A76" s="196">
        <v>49</v>
      </c>
      <c r="B76" s="197" t="s">
        <v>204</v>
      </c>
      <c r="C76" s="198" t="s">
        <v>205</v>
      </c>
      <c r="D76" s="199" t="s">
        <v>87</v>
      </c>
      <c r="E76" s="200">
        <v>12.7</v>
      </c>
      <c r="F76" s="200">
        <v>0</v>
      </c>
      <c r="G76" s="201">
        <f>E76*F76</f>
        <v>0</v>
      </c>
      <c r="O76" s="195">
        <v>2</v>
      </c>
      <c r="AA76" s="167">
        <v>1</v>
      </c>
      <c r="AB76" s="167">
        <v>0</v>
      </c>
      <c r="AC76" s="167">
        <v>0</v>
      </c>
      <c r="AZ76" s="167">
        <v>1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1</v>
      </c>
      <c r="CB76" s="202">
        <v>0</v>
      </c>
      <c r="CZ76" s="167">
        <v>0</v>
      </c>
    </row>
    <row r="77" spans="1:104" ht="12.75">
      <c r="A77" s="196">
        <v>50</v>
      </c>
      <c r="B77" s="197" t="s">
        <v>206</v>
      </c>
      <c r="C77" s="198" t="s">
        <v>207</v>
      </c>
      <c r="D77" s="199" t="s">
        <v>92</v>
      </c>
      <c r="E77" s="200">
        <v>13</v>
      </c>
      <c r="F77" s="200">
        <v>0</v>
      </c>
      <c r="G77" s="201">
        <f>E77*F77</f>
        <v>0</v>
      </c>
      <c r="O77" s="195">
        <v>2</v>
      </c>
      <c r="AA77" s="167">
        <v>1</v>
      </c>
      <c r="AB77" s="167">
        <v>1</v>
      </c>
      <c r="AC77" s="167">
        <v>1</v>
      </c>
      <c r="AZ77" s="167">
        <v>1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1</v>
      </c>
      <c r="CB77" s="202">
        <v>1</v>
      </c>
      <c r="CZ77" s="167">
        <v>0</v>
      </c>
    </row>
    <row r="78" spans="1:104" ht="12.75">
      <c r="A78" s="196">
        <v>51</v>
      </c>
      <c r="B78" s="197" t="s">
        <v>208</v>
      </c>
      <c r="C78" s="198" t="s">
        <v>209</v>
      </c>
      <c r="D78" s="199" t="s">
        <v>92</v>
      </c>
      <c r="E78" s="200">
        <v>11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1</v>
      </c>
      <c r="AC78" s="167">
        <v>1</v>
      </c>
      <c r="AZ78" s="167">
        <v>1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</v>
      </c>
      <c r="CB78" s="202">
        <v>1</v>
      </c>
      <c r="CZ78" s="167">
        <v>0</v>
      </c>
    </row>
    <row r="79" spans="1:104" ht="12.75">
      <c r="A79" s="196">
        <v>52</v>
      </c>
      <c r="B79" s="197" t="s">
        <v>210</v>
      </c>
      <c r="C79" s="198" t="s">
        <v>211</v>
      </c>
      <c r="D79" s="199" t="s">
        <v>87</v>
      </c>
      <c r="E79" s="200">
        <v>4.3</v>
      </c>
      <c r="F79" s="200">
        <v>0</v>
      </c>
      <c r="G79" s="201">
        <f>E79*F79</f>
        <v>0</v>
      </c>
      <c r="O79" s="195">
        <v>2</v>
      </c>
      <c r="AA79" s="167">
        <v>1</v>
      </c>
      <c r="AB79" s="167">
        <v>1</v>
      </c>
      <c r="AC79" s="167">
        <v>1</v>
      </c>
      <c r="AZ79" s="167">
        <v>1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1</v>
      </c>
      <c r="CB79" s="202">
        <v>1</v>
      </c>
      <c r="CZ79" s="167">
        <v>0.00219</v>
      </c>
    </row>
    <row r="80" spans="1:104" ht="12.75">
      <c r="A80" s="196">
        <v>53</v>
      </c>
      <c r="B80" s="197" t="s">
        <v>212</v>
      </c>
      <c r="C80" s="198" t="s">
        <v>213</v>
      </c>
      <c r="D80" s="199" t="s">
        <v>87</v>
      </c>
      <c r="E80" s="200">
        <v>9</v>
      </c>
      <c r="F80" s="200">
        <v>0</v>
      </c>
      <c r="G80" s="201">
        <f>E80*F80</f>
        <v>0</v>
      </c>
      <c r="O80" s="195">
        <v>2</v>
      </c>
      <c r="AA80" s="167">
        <v>1</v>
      </c>
      <c r="AB80" s="167">
        <v>1</v>
      </c>
      <c r="AC80" s="167">
        <v>1</v>
      </c>
      <c r="AZ80" s="167">
        <v>1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1</v>
      </c>
      <c r="CB80" s="202">
        <v>1</v>
      </c>
      <c r="CZ80" s="167">
        <v>0.001</v>
      </c>
    </row>
    <row r="81" spans="1:104" ht="12.75">
      <c r="A81" s="196">
        <v>54</v>
      </c>
      <c r="B81" s="197" t="s">
        <v>214</v>
      </c>
      <c r="C81" s="198" t="s">
        <v>215</v>
      </c>
      <c r="D81" s="199" t="s">
        <v>92</v>
      </c>
      <c r="E81" s="200">
        <v>2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1</v>
      </c>
      <c r="AC81" s="167">
        <v>1</v>
      </c>
      <c r="AZ81" s="167">
        <v>1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</v>
      </c>
      <c r="CB81" s="202">
        <v>1</v>
      </c>
      <c r="CZ81" s="167">
        <v>0</v>
      </c>
    </row>
    <row r="82" spans="1:104" ht="12.75">
      <c r="A82" s="196">
        <v>55</v>
      </c>
      <c r="B82" s="197" t="s">
        <v>216</v>
      </c>
      <c r="C82" s="198" t="s">
        <v>217</v>
      </c>
      <c r="D82" s="199" t="s">
        <v>92</v>
      </c>
      <c r="E82" s="200">
        <v>4</v>
      </c>
      <c r="F82" s="200">
        <v>0</v>
      </c>
      <c r="G82" s="201">
        <f>E82*F82</f>
        <v>0</v>
      </c>
      <c r="O82" s="195">
        <v>2</v>
      </c>
      <c r="AA82" s="167">
        <v>1</v>
      </c>
      <c r="AB82" s="167">
        <v>1</v>
      </c>
      <c r="AC82" s="167">
        <v>1</v>
      </c>
      <c r="AZ82" s="167">
        <v>1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</v>
      </c>
      <c r="CB82" s="202">
        <v>1</v>
      </c>
      <c r="CZ82" s="167">
        <v>0</v>
      </c>
    </row>
    <row r="83" spans="1:104" ht="12.75">
      <c r="A83" s="196">
        <v>56</v>
      </c>
      <c r="B83" s="197" t="s">
        <v>218</v>
      </c>
      <c r="C83" s="198" t="s">
        <v>219</v>
      </c>
      <c r="D83" s="199" t="s">
        <v>87</v>
      </c>
      <c r="E83" s="200">
        <v>22.7</v>
      </c>
      <c r="F83" s="200">
        <v>0</v>
      </c>
      <c r="G83" s="201">
        <f>E83*F83</f>
        <v>0</v>
      </c>
      <c r="O83" s="195">
        <v>2</v>
      </c>
      <c r="AA83" s="167">
        <v>1</v>
      </c>
      <c r="AB83" s="167">
        <v>1</v>
      </c>
      <c r="AC83" s="167">
        <v>1</v>
      </c>
      <c r="AZ83" s="167">
        <v>1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</v>
      </c>
      <c r="CB83" s="202">
        <v>1</v>
      </c>
      <c r="CZ83" s="167">
        <v>0.00117</v>
      </c>
    </row>
    <row r="84" spans="1:104" ht="12.75">
      <c r="A84" s="196">
        <v>57</v>
      </c>
      <c r="B84" s="197" t="s">
        <v>220</v>
      </c>
      <c r="C84" s="198" t="s">
        <v>221</v>
      </c>
      <c r="D84" s="199" t="s">
        <v>87</v>
      </c>
      <c r="E84" s="200">
        <v>7.7</v>
      </c>
      <c r="F84" s="200">
        <v>0</v>
      </c>
      <c r="G84" s="201">
        <f>E84*F84</f>
        <v>0</v>
      </c>
      <c r="O84" s="195">
        <v>2</v>
      </c>
      <c r="AA84" s="167">
        <v>1</v>
      </c>
      <c r="AB84" s="167">
        <v>1</v>
      </c>
      <c r="AC84" s="167">
        <v>1</v>
      </c>
      <c r="AZ84" s="167">
        <v>1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</v>
      </c>
      <c r="CB84" s="202">
        <v>1</v>
      </c>
      <c r="CZ84" s="167">
        <v>0.001</v>
      </c>
    </row>
    <row r="85" spans="1:104" ht="12.75">
      <c r="A85" s="196">
        <v>58</v>
      </c>
      <c r="B85" s="197" t="s">
        <v>222</v>
      </c>
      <c r="C85" s="198" t="s">
        <v>223</v>
      </c>
      <c r="D85" s="199" t="s">
        <v>87</v>
      </c>
      <c r="E85" s="200">
        <v>4.8</v>
      </c>
      <c r="F85" s="200">
        <v>0</v>
      </c>
      <c r="G85" s="201">
        <f>E85*F85</f>
        <v>0</v>
      </c>
      <c r="O85" s="195">
        <v>2</v>
      </c>
      <c r="AA85" s="167">
        <v>1</v>
      </c>
      <c r="AB85" s="167">
        <v>1</v>
      </c>
      <c r="AC85" s="167">
        <v>1</v>
      </c>
      <c r="AZ85" s="167">
        <v>1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</v>
      </c>
      <c r="CB85" s="202">
        <v>1</v>
      </c>
      <c r="CZ85" s="167">
        <v>0.00083</v>
      </c>
    </row>
    <row r="86" spans="1:104" ht="22.5">
      <c r="A86" s="196">
        <v>59</v>
      </c>
      <c r="B86" s="197" t="s">
        <v>224</v>
      </c>
      <c r="C86" s="198" t="s">
        <v>225</v>
      </c>
      <c r="D86" s="199" t="s">
        <v>87</v>
      </c>
      <c r="E86" s="200">
        <v>9.2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1</v>
      </c>
      <c r="AC86" s="167">
        <v>1</v>
      </c>
      <c r="AZ86" s="167">
        <v>1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1</v>
      </c>
      <c r="CZ86" s="167">
        <v>0.00165</v>
      </c>
    </row>
    <row r="87" spans="1:104" ht="12.75">
      <c r="A87" s="196">
        <v>60</v>
      </c>
      <c r="B87" s="197" t="s">
        <v>226</v>
      </c>
      <c r="C87" s="198" t="s">
        <v>227</v>
      </c>
      <c r="D87" s="199" t="s">
        <v>84</v>
      </c>
      <c r="E87" s="200">
        <v>1.2</v>
      </c>
      <c r="F87" s="200">
        <v>0</v>
      </c>
      <c r="G87" s="201">
        <f>E87*F87</f>
        <v>0</v>
      </c>
      <c r="O87" s="195">
        <v>2</v>
      </c>
      <c r="AA87" s="167">
        <v>1</v>
      </c>
      <c r="AB87" s="167">
        <v>1</v>
      </c>
      <c r="AC87" s="167">
        <v>1</v>
      </c>
      <c r="AZ87" s="167">
        <v>1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</v>
      </c>
      <c r="CB87" s="202">
        <v>1</v>
      </c>
      <c r="CZ87" s="167">
        <v>0.00182</v>
      </c>
    </row>
    <row r="88" spans="1:104" ht="12.75">
      <c r="A88" s="196">
        <v>61</v>
      </c>
      <c r="B88" s="197" t="s">
        <v>228</v>
      </c>
      <c r="C88" s="198" t="s">
        <v>229</v>
      </c>
      <c r="D88" s="199" t="s">
        <v>108</v>
      </c>
      <c r="E88" s="200">
        <v>1.6</v>
      </c>
      <c r="F88" s="200">
        <v>0</v>
      </c>
      <c r="G88" s="201">
        <f>E88*F88</f>
        <v>0</v>
      </c>
      <c r="O88" s="195">
        <v>2</v>
      </c>
      <c r="AA88" s="167">
        <v>1</v>
      </c>
      <c r="AB88" s="167">
        <v>1</v>
      </c>
      <c r="AC88" s="167">
        <v>1</v>
      </c>
      <c r="AZ88" s="167">
        <v>1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</v>
      </c>
      <c r="CB88" s="202">
        <v>1</v>
      </c>
      <c r="CZ88" s="167">
        <v>0.04957</v>
      </c>
    </row>
    <row r="89" spans="1:104" ht="12.75">
      <c r="A89" s="196">
        <v>62</v>
      </c>
      <c r="B89" s="197" t="s">
        <v>230</v>
      </c>
      <c r="C89" s="198" t="s">
        <v>231</v>
      </c>
      <c r="D89" s="199" t="s">
        <v>92</v>
      </c>
      <c r="E89" s="200">
        <v>1</v>
      </c>
      <c r="F89" s="200">
        <v>0</v>
      </c>
      <c r="G89" s="201">
        <f>E89*F89</f>
        <v>0</v>
      </c>
      <c r="O89" s="195">
        <v>2</v>
      </c>
      <c r="AA89" s="167">
        <v>1</v>
      </c>
      <c r="AB89" s="167">
        <v>1</v>
      </c>
      <c r="AC89" s="167">
        <v>1</v>
      </c>
      <c r="AZ89" s="167">
        <v>1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</v>
      </c>
      <c r="CB89" s="202">
        <v>1</v>
      </c>
      <c r="CZ89" s="167">
        <v>0</v>
      </c>
    </row>
    <row r="90" spans="1:104" ht="12.75">
      <c r="A90" s="196">
        <v>63</v>
      </c>
      <c r="B90" s="197" t="s">
        <v>232</v>
      </c>
      <c r="C90" s="198" t="s">
        <v>233</v>
      </c>
      <c r="D90" s="199" t="s">
        <v>92</v>
      </c>
      <c r="E90" s="200">
        <v>2</v>
      </c>
      <c r="F90" s="200">
        <v>0</v>
      </c>
      <c r="G90" s="201">
        <f>E90*F90</f>
        <v>0</v>
      </c>
      <c r="O90" s="195">
        <v>2</v>
      </c>
      <c r="AA90" s="167">
        <v>1</v>
      </c>
      <c r="AB90" s="167">
        <v>1</v>
      </c>
      <c r="AC90" s="167">
        <v>1</v>
      </c>
      <c r="AZ90" s="167">
        <v>1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</v>
      </c>
      <c r="CB90" s="202">
        <v>1</v>
      </c>
      <c r="CZ90" s="167">
        <v>0</v>
      </c>
    </row>
    <row r="91" spans="1:104" ht="12.75">
      <c r="A91" s="196">
        <v>64</v>
      </c>
      <c r="B91" s="197" t="s">
        <v>234</v>
      </c>
      <c r="C91" s="198" t="s">
        <v>235</v>
      </c>
      <c r="D91" s="199" t="s">
        <v>87</v>
      </c>
      <c r="E91" s="200">
        <v>76.7</v>
      </c>
      <c r="F91" s="200">
        <v>0</v>
      </c>
      <c r="G91" s="201">
        <f>E91*F91</f>
        <v>0</v>
      </c>
      <c r="O91" s="195">
        <v>2</v>
      </c>
      <c r="AA91" s="167">
        <v>1</v>
      </c>
      <c r="AB91" s="167">
        <v>1</v>
      </c>
      <c r="AC91" s="167">
        <v>1</v>
      </c>
      <c r="AZ91" s="167">
        <v>1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</v>
      </c>
      <c r="CB91" s="202">
        <v>1</v>
      </c>
      <c r="CZ91" s="167">
        <v>0</v>
      </c>
    </row>
    <row r="92" spans="1:104" ht="22.5">
      <c r="A92" s="196">
        <v>65</v>
      </c>
      <c r="B92" s="197" t="s">
        <v>236</v>
      </c>
      <c r="C92" s="198" t="s">
        <v>237</v>
      </c>
      <c r="D92" s="199" t="s">
        <v>87</v>
      </c>
      <c r="E92" s="200">
        <v>65</v>
      </c>
      <c r="F92" s="200">
        <v>0</v>
      </c>
      <c r="G92" s="201">
        <f>E92*F92</f>
        <v>0</v>
      </c>
      <c r="O92" s="195">
        <v>2</v>
      </c>
      <c r="AA92" s="167">
        <v>1</v>
      </c>
      <c r="AB92" s="167">
        <v>1</v>
      </c>
      <c r="AC92" s="167">
        <v>1</v>
      </c>
      <c r="AZ92" s="167">
        <v>1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</v>
      </c>
      <c r="CB92" s="202">
        <v>1</v>
      </c>
      <c r="CZ92" s="167">
        <v>0</v>
      </c>
    </row>
    <row r="93" spans="1:104" ht="12.75">
      <c r="A93" s="196">
        <v>66</v>
      </c>
      <c r="B93" s="197" t="s">
        <v>238</v>
      </c>
      <c r="C93" s="198" t="s">
        <v>239</v>
      </c>
      <c r="D93" s="199" t="s">
        <v>87</v>
      </c>
      <c r="E93" s="200">
        <v>65</v>
      </c>
      <c r="F93" s="200">
        <v>0</v>
      </c>
      <c r="G93" s="201">
        <f>E93*F93</f>
        <v>0</v>
      </c>
      <c r="O93" s="195">
        <v>2</v>
      </c>
      <c r="AA93" s="167">
        <v>1</v>
      </c>
      <c r="AB93" s="167">
        <v>0</v>
      </c>
      <c r="AC93" s="167">
        <v>0</v>
      </c>
      <c r="AZ93" s="167">
        <v>1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</v>
      </c>
      <c r="CB93" s="202">
        <v>0</v>
      </c>
      <c r="CZ93" s="167">
        <v>0</v>
      </c>
    </row>
    <row r="94" spans="1:104" ht="12.75">
      <c r="A94" s="196">
        <v>67</v>
      </c>
      <c r="B94" s="197" t="s">
        <v>240</v>
      </c>
      <c r="C94" s="198" t="s">
        <v>241</v>
      </c>
      <c r="D94" s="199" t="s">
        <v>97</v>
      </c>
      <c r="E94" s="200">
        <v>18.710941</v>
      </c>
      <c r="F94" s="200">
        <v>0</v>
      </c>
      <c r="G94" s="201">
        <f>E94*F94</f>
        <v>0</v>
      </c>
      <c r="O94" s="195">
        <v>2</v>
      </c>
      <c r="AA94" s="167">
        <v>8</v>
      </c>
      <c r="AB94" s="167">
        <v>0</v>
      </c>
      <c r="AC94" s="167">
        <v>3</v>
      </c>
      <c r="AZ94" s="167">
        <v>1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8</v>
      </c>
      <c r="CB94" s="202">
        <v>0</v>
      </c>
      <c r="CZ94" s="167">
        <v>0</v>
      </c>
    </row>
    <row r="95" spans="1:104" ht="12.75">
      <c r="A95" s="196">
        <v>68</v>
      </c>
      <c r="B95" s="197" t="s">
        <v>242</v>
      </c>
      <c r="C95" s="198" t="s">
        <v>243</v>
      </c>
      <c r="D95" s="199" t="s">
        <v>97</v>
      </c>
      <c r="E95" s="200">
        <v>37.421882</v>
      </c>
      <c r="F95" s="200">
        <v>0</v>
      </c>
      <c r="G95" s="201">
        <f>E95*F95</f>
        <v>0</v>
      </c>
      <c r="O95" s="195">
        <v>2</v>
      </c>
      <c r="AA95" s="167">
        <v>8</v>
      </c>
      <c r="AB95" s="167">
        <v>1</v>
      </c>
      <c r="AC95" s="167">
        <v>3</v>
      </c>
      <c r="AZ95" s="167">
        <v>1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8</v>
      </c>
      <c r="CB95" s="202">
        <v>1</v>
      </c>
      <c r="CZ95" s="167">
        <v>0</v>
      </c>
    </row>
    <row r="96" spans="1:104" ht="12.75">
      <c r="A96" s="196">
        <v>69</v>
      </c>
      <c r="B96" s="197" t="s">
        <v>244</v>
      </c>
      <c r="C96" s="198" t="s">
        <v>245</v>
      </c>
      <c r="D96" s="199" t="s">
        <v>97</v>
      </c>
      <c r="E96" s="200">
        <v>336.796938</v>
      </c>
      <c r="F96" s="200">
        <v>0</v>
      </c>
      <c r="G96" s="201">
        <f>E96*F96</f>
        <v>0</v>
      </c>
      <c r="O96" s="195">
        <v>2</v>
      </c>
      <c r="AA96" s="167">
        <v>8</v>
      </c>
      <c r="AB96" s="167">
        <v>0</v>
      </c>
      <c r="AC96" s="167">
        <v>3</v>
      </c>
      <c r="AZ96" s="167">
        <v>1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202">
        <v>8</v>
      </c>
      <c r="CB96" s="202">
        <v>0</v>
      </c>
      <c r="CZ96" s="167">
        <v>0</v>
      </c>
    </row>
    <row r="97" spans="1:104" ht="12.75">
      <c r="A97" s="196">
        <v>70</v>
      </c>
      <c r="B97" s="197" t="s">
        <v>246</v>
      </c>
      <c r="C97" s="198" t="s">
        <v>247</v>
      </c>
      <c r="D97" s="199" t="s">
        <v>97</v>
      </c>
      <c r="E97" s="200">
        <v>37.421882</v>
      </c>
      <c r="F97" s="200">
        <v>0</v>
      </c>
      <c r="G97" s="201">
        <f>E97*F97</f>
        <v>0</v>
      </c>
      <c r="O97" s="195">
        <v>2</v>
      </c>
      <c r="AA97" s="167">
        <v>8</v>
      </c>
      <c r="AB97" s="167">
        <v>1</v>
      </c>
      <c r="AC97" s="167">
        <v>3</v>
      </c>
      <c r="AZ97" s="167">
        <v>1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8</v>
      </c>
      <c r="CB97" s="202">
        <v>1</v>
      </c>
      <c r="CZ97" s="167">
        <v>0</v>
      </c>
    </row>
    <row r="98" spans="1:104" ht="12.75">
      <c r="A98" s="196">
        <v>71</v>
      </c>
      <c r="B98" s="197" t="s">
        <v>248</v>
      </c>
      <c r="C98" s="198" t="s">
        <v>249</v>
      </c>
      <c r="D98" s="199" t="s">
        <v>97</v>
      </c>
      <c r="E98" s="200">
        <v>37.421882</v>
      </c>
      <c r="F98" s="200">
        <v>0</v>
      </c>
      <c r="G98" s="201">
        <f>E98*F98</f>
        <v>0</v>
      </c>
      <c r="O98" s="195">
        <v>2</v>
      </c>
      <c r="AA98" s="167">
        <v>8</v>
      </c>
      <c r="AB98" s="167">
        <v>0</v>
      </c>
      <c r="AC98" s="167">
        <v>3</v>
      </c>
      <c r="AZ98" s="167">
        <v>1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8</v>
      </c>
      <c r="CB98" s="202">
        <v>0</v>
      </c>
      <c r="CZ98" s="167">
        <v>0</v>
      </c>
    </row>
    <row r="99" spans="1:104" ht="12.75">
      <c r="A99" s="196">
        <v>72</v>
      </c>
      <c r="B99" s="197" t="s">
        <v>250</v>
      </c>
      <c r="C99" s="198" t="s">
        <v>251</v>
      </c>
      <c r="D99" s="199" t="s">
        <v>97</v>
      </c>
      <c r="E99" s="200">
        <v>37.421882</v>
      </c>
      <c r="F99" s="200">
        <v>0</v>
      </c>
      <c r="G99" s="201">
        <f>E99*F99</f>
        <v>0</v>
      </c>
      <c r="O99" s="195">
        <v>2</v>
      </c>
      <c r="AA99" s="167">
        <v>8</v>
      </c>
      <c r="AB99" s="167">
        <v>1</v>
      </c>
      <c r="AC99" s="167">
        <v>3</v>
      </c>
      <c r="AZ99" s="167">
        <v>1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8</v>
      </c>
      <c r="CB99" s="202">
        <v>1</v>
      </c>
      <c r="CZ99" s="167">
        <v>0</v>
      </c>
    </row>
    <row r="100" spans="1:57" ht="12.75">
      <c r="A100" s="203"/>
      <c r="B100" s="204" t="s">
        <v>75</v>
      </c>
      <c r="C100" s="205" t="str">
        <f>CONCATENATE(B59," ",C59)</f>
        <v>96 Bourání konstrukcí</v>
      </c>
      <c r="D100" s="206"/>
      <c r="E100" s="207"/>
      <c r="F100" s="208"/>
      <c r="G100" s="209">
        <f>SUM(G59:G99)</f>
        <v>0</v>
      </c>
      <c r="O100" s="195">
        <v>4</v>
      </c>
      <c r="BA100" s="210">
        <f>SUM(BA59:BA99)</f>
        <v>0</v>
      </c>
      <c r="BB100" s="210">
        <f>SUM(BB59:BB99)</f>
        <v>0</v>
      </c>
      <c r="BC100" s="210">
        <f>SUM(BC59:BC99)</f>
        <v>0</v>
      </c>
      <c r="BD100" s="210">
        <f>SUM(BD59:BD99)</f>
        <v>0</v>
      </c>
      <c r="BE100" s="210">
        <f>SUM(BE59:BE99)</f>
        <v>0</v>
      </c>
    </row>
    <row r="101" spans="1:15" ht="12.75">
      <c r="A101" s="188" t="s">
        <v>72</v>
      </c>
      <c r="B101" s="189" t="s">
        <v>252</v>
      </c>
      <c r="C101" s="190" t="s">
        <v>253</v>
      </c>
      <c r="D101" s="191"/>
      <c r="E101" s="192"/>
      <c r="F101" s="192"/>
      <c r="G101" s="193"/>
      <c r="H101" s="194"/>
      <c r="I101" s="194"/>
      <c r="O101" s="195">
        <v>1</v>
      </c>
    </row>
    <row r="102" spans="1:104" ht="12.75">
      <c r="A102" s="196">
        <v>73</v>
      </c>
      <c r="B102" s="197" t="s">
        <v>254</v>
      </c>
      <c r="C102" s="198" t="s">
        <v>255</v>
      </c>
      <c r="D102" s="199" t="s">
        <v>97</v>
      </c>
      <c r="E102" s="200">
        <v>20.8616128</v>
      </c>
      <c r="F102" s="200">
        <v>0</v>
      </c>
      <c r="G102" s="201">
        <f>E102*F102</f>
        <v>0</v>
      </c>
      <c r="O102" s="195">
        <v>2</v>
      </c>
      <c r="AA102" s="167">
        <v>7</v>
      </c>
      <c r="AB102" s="167">
        <v>1</v>
      </c>
      <c r="AC102" s="167">
        <v>2</v>
      </c>
      <c r="AZ102" s="167">
        <v>1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7</v>
      </c>
      <c r="CB102" s="202">
        <v>1</v>
      </c>
      <c r="CZ102" s="167">
        <v>0</v>
      </c>
    </row>
    <row r="103" spans="1:57" ht="12.75">
      <c r="A103" s="203"/>
      <c r="B103" s="204" t="s">
        <v>75</v>
      </c>
      <c r="C103" s="205" t="str">
        <f>CONCATENATE(B101," ",C101)</f>
        <v>99 Staveništní přesun hmot</v>
      </c>
      <c r="D103" s="206"/>
      <c r="E103" s="207"/>
      <c r="F103" s="208"/>
      <c r="G103" s="209">
        <f>SUM(G101:G102)</f>
        <v>0</v>
      </c>
      <c r="O103" s="195">
        <v>4</v>
      </c>
      <c r="BA103" s="210">
        <f>SUM(BA101:BA102)</f>
        <v>0</v>
      </c>
      <c r="BB103" s="210">
        <f>SUM(BB101:BB102)</f>
        <v>0</v>
      </c>
      <c r="BC103" s="210">
        <f>SUM(BC101:BC102)</f>
        <v>0</v>
      </c>
      <c r="BD103" s="210">
        <f>SUM(BD101:BD102)</f>
        <v>0</v>
      </c>
      <c r="BE103" s="210">
        <f>SUM(BE101:BE102)</f>
        <v>0</v>
      </c>
    </row>
    <row r="104" spans="1:15" ht="12.75">
      <c r="A104" s="188" t="s">
        <v>72</v>
      </c>
      <c r="B104" s="189" t="s">
        <v>256</v>
      </c>
      <c r="C104" s="190" t="s">
        <v>257</v>
      </c>
      <c r="D104" s="191"/>
      <c r="E104" s="192"/>
      <c r="F104" s="192"/>
      <c r="G104" s="193"/>
      <c r="H104" s="194"/>
      <c r="I104" s="194"/>
      <c r="O104" s="195">
        <v>1</v>
      </c>
    </row>
    <row r="105" spans="1:104" ht="22.5">
      <c r="A105" s="196">
        <v>74</v>
      </c>
      <c r="B105" s="197" t="s">
        <v>258</v>
      </c>
      <c r="C105" s="198" t="s">
        <v>259</v>
      </c>
      <c r="D105" s="199" t="s">
        <v>157</v>
      </c>
      <c r="E105" s="200">
        <v>1</v>
      </c>
      <c r="F105" s="200">
        <v>0</v>
      </c>
      <c r="G105" s="201">
        <f>E105*F105</f>
        <v>0</v>
      </c>
      <c r="O105" s="195">
        <v>2</v>
      </c>
      <c r="AA105" s="167">
        <v>11</v>
      </c>
      <c r="AB105" s="167">
        <v>3</v>
      </c>
      <c r="AC105" s="167">
        <v>51</v>
      </c>
      <c r="AZ105" s="167">
        <v>2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11</v>
      </c>
      <c r="CB105" s="202">
        <v>3</v>
      </c>
      <c r="CZ105" s="167">
        <v>0</v>
      </c>
    </row>
    <row r="106" spans="1:57" ht="12.75">
      <c r="A106" s="203"/>
      <c r="B106" s="204" t="s">
        <v>75</v>
      </c>
      <c r="C106" s="205" t="str">
        <f>CONCATENATE(B104," ",C104)</f>
        <v>720 Zdravotechnická instalace</v>
      </c>
      <c r="D106" s="206"/>
      <c r="E106" s="207"/>
      <c r="F106" s="208"/>
      <c r="G106" s="209">
        <f>SUM(G104:G105)</f>
        <v>0</v>
      </c>
      <c r="O106" s="195">
        <v>4</v>
      </c>
      <c r="BA106" s="210">
        <f>SUM(BA104:BA105)</f>
        <v>0</v>
      </c>
      <c r="BB106" s="210">
        <f>SUM(BB104:BB105)</f>
        <v>0</v>
      </c>
      <c r="BC106" s="210">
        <f>SUM(BC104:BC105)</f>
        <v>0</v>
      </c>
      <c r="BD106" s="210">
        <f>SUM(BD104:BD105)</f>
        <v>0</v>
      </c>
      <c r="BE106" s="210">
        <f>SUM(BE104:BE105)</f>
        <v>0</v>
      </c>
    </row>
    <row r="107" spans="1:15" ht="12.75">
      <c r="A107" s="188" t="s">
        <v>72</v>
      </c>
      <c r="B107" s="189" t="s">
        <v>260</v>
      </c>
      <c r="C107" s="190" t="s">
        <v>261</v>
      </c>
      <c r="D107" s="191"/>
      <c r="E107" s="192"/>
      <c r="F107" s="192"/>
      <c r="G107" s="193"/>
      <c r="H107" s="194"/>
      <c r="I107" s="194"/>
      <c r="O107" s="195">
        <v>1</v>
      </c>
    </row>
    <row r="108" spans="1:104" ht="22.5">
      <c r="A108" s="196">
        <v>75</v>
      </c>
      <c r="B108" s="197" t="s">
        <v>262</v>
      </c>
      <c r="C108" s="198" t="s">
        <v>263</v>
      </c>
      <c r="D108" s="199" t="s">
        <v>157</v>
      </c>
      <c r="E108" s="200">
        <v>1</v>
      </c>
      <c r="F108" s="200">
        <v>0</v>
      </c>
      <c r="G108" s="201">
        <f>E108*F108</f>
        <v>0</v>
      </c>
      <c r="O108" s="195">
        <v>2</v>
      </c>
      <c r="AA108" s="167">
        <v>11</v>
      </c>
      <c r="AB108" s="167">
        <v>3</v>
      </c>
      <c r="AC108" s="167">
        <v>52</v>
      </c>
      <c r="AZ108" s="167">
        <v>2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11</v>
      </c>
      <c r="CB108" s="202">
        <v>3</v>
      </c>
      <c r="CZ108" s="167">
        <v>0</v>
      </c>
    </row>
    <row r="109" spans="1:57" ht="12.75">
      <c r="A109" s="203"/>
      <c r="B109" s="204" t="s">
        <v>75</v>
      </c>
      <c r="C109" s="205" t="str">
        <f>CONCATENATE(B107," ",C107)</f>
        <v>730 Ústřední vytápění</v>
      </c>
      <c r="D109" s="206"/>
      <c r="E109" s="207"/>
      <c r="F109" s="208"/>
      <c r="G109" s="209">
        <f>SUM(G107:G108)</f>
        <v>0</v>
      </c>
      <c r="O109" s="195">
        <v>4</v>
      </c>
      <c r="BA109" s="210">
        <f>SUM(BA107:BA108)</f>
        <v>0</v>
      </c>
      <c r="BB109" s="210">
        <f>SUM(BB107:BB108)</f>
        <v>0</v>
      </c>
      <c r="BC109" s="210">
        <f>SUM(BC107:BC108)</f>
        <v>0</v>
      </c>
      <c r="BD109" s="210">
        <f>SUM(BD107:BD108)</f>
        <v>0</v>
      </c>
      <c r="BE109" s="210">
        <f>SUM(BE107:BE108)</f>
        <v>0</v>
      </c>
    </row>
    <row r="110" spans="1:15" ht="12.75">
      <c r="A110" s="188" t="s">
        <v>72</v>
      </c>
      <c r="B110" s="189" t="s">
        <v>264</v>
      </c>
      <c r="C110" s="190" t="s">
        <v>265</v>
      </c>
      <c r="D110" s="191"/>
      <c r="E110" s="192"/>
      <c r="F110" s="192"/>
      <c r="G110" s="193"/>
      <c r="H110" s="194"/>
      <c r="I110" s="194"/>
      <c r="O110" s="195">
        <v>1</v>
      </c>
    </row>
    <row r="111" spans="1:104" ht="12.75">
      <c r="A111" s="196">
        <v>76</v>
      </c>
      <c r="B111" s="197" t="s">
        <v>266</v>
      </c>
      <c r="C111" s="198" t="s">
        <v>267</v>
      </c>
      <c r="D111" s="199" t="s">
        <v>92</v>
      </c>
      <c r="E111" s="200">
        <v>11</v>
      </c>
      <c r="F111" s="200">
        <v>0</v>
      </c>
      <c r="G111" s="201">
        <f>E111*F111</f>
        <v>0</v>
      </c>
      <c r="O111" s="195">
        <v>2</v>
      </c>
      <c r="AA111" s="167">
        <v>11</v>
      </c>
      <c r="AB111" s="167">
        <v>3</v>
      </c>
      <c r="AC111" s="167">
        <v>73</v>
      </c>
      <c r="AZ111" s="167">
        <v>2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11</v>
      </c>
      <c r="CB111" s="202">
        <v>3</v>
      </c>
      <c r="CZ111" s="167">
        <v>0</v>
      </c>
    </row>
    <row r="112" spans="1:104" ht="12.75">
      <c r="A112" s="196">
        <v>77</v>
      </c>
      <c r="B112" s="197" t="s">
        <v>268</v>
      </c>
      <c r="C112" s="198" t="s">
        <v>269</v>
      </c>
      <c r="D112" s="199" t="s">
        <v>92</v>
      </c>
      <c r="E112" s="200">
        <v>3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7</v>
      </c>
      <c r="AC112" s="167">
        <v>7</v>
      </c>
      <c r="AZ112" s="167">
        <v>2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7</v>
      </c>
      <c r="CZ112" s="167">
        <v>0</v>
      </c>
    </row>
    <row r="113" spans="1:104" ht="12.75">
      <c r="A113" s="196">
        <v>78</v>
      </c>
      <c r="B113" s="197" t="s">
        <v>270</v>
      </c>
      <c r="C113" s="198" t="s">
        <v>271</v>
      </c>
      <c r="D113" s="199" t="s">
        <v>92</v>
      </c>
      <c r="E113" s="200">
        <v>8</v>
      </c>
      <c r="F113" s="200">
        <v>0</v>
      </c>
      <c r="G113" s="201">
        <f>E113*F113</f>
        <v>0</v>
      </c>
      <c r="O113" s="195">
        <v>2</v>
      </c>
      <c r="AA113" s="167">
        <v>1</v>
      </c>
      <c r="AB113" s="167">
        <v>7</v>
      </c>
      <c r="AC113" s="167">
        <v>7</v>
      </c>
      <c r="AZ113" s="167">
        <v>2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1</v>
      </c>
      <c r="CB113" s="202">
        <v>7</v>
      </c>
      <c r="CZ113" s="167">
        <v>0</v>
      </c>
    </row>
    <row r="114" spans="1:104" ht="12.75">
      <c r="A114" s="196">
        <v>79</v>
      </c>
      <c r="B114" s="197" t="s">
        <v>272</v>
      </c>
      <c r="C114" s="198" t="s">
        <v>273</v>
      </c>
      <c r="D114" s="199" t="s">
        <v>92</v>
      </c>
      <c r="E114" s="200">
        <v>11</v>
      </c>
      <c r="F114" s="200">
        <v>0</v>
      </c>
      <c r="G114" s="201">
        <f>E114*F114</f>
        <v>0</v>
      </c>
      <c r="O114" s="195">
        <v>2</v>
      </c>
      <c r="AA114" s="167">
        <v>1</v>
      </c>
      <c r="AB114" s="167">
        <v>7</v>
      </c>
      <c r="AC114" s="167">
        <v>7</v>
      </c>
      <c r="AZ114" s="167">
        <v>2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1</v>
      </c>
      <c r="CB114" s="202">
        <v>7</v>
      </c>
      <c r="CZ114" s="167">
        <v>1E-05</v>
      </c>
    </row>
    <row r="115" spans="1:104" ht="22.5">
      <c r="A115" s="196">
        <v>80</v>
      </c>
      <c r="B115" s="197" t="s">
        <v>274</v>
      </c>
      <c r="C115" s="198" t="s">
        <v>275</v>
      </c>
      <c r="D115" s="199" t="s">
        <v>92</v>
      </c>
      <c r="E115" s="200">
        <v>1</v>
      </c>
      <c r="F115" s="200">
        <v>0</v>
      </c>
      <c r="G115" s="201">
        <f>E115*F115</f>
        <v>0</v>
      </c>
      <c r="O115" s="195">
        <v>2</v>
      </c>
      <c r="AA115" s="167">
        <v>2</v>
      </c>
      <c r="AB115" s="167">
        <v>7</v>
      </c>
      <c r="AC115" s="167">
        <v>7</v>
      </c>
      <c r="AZ115" s="167">
        <v>2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202">
        <v>2</v>
      </c>
      <c r="CB115" s="202">
        <v>7</v>
      </c>
      <c r="CZ115" s="167">
        <v>0.122</v>
      </c>
    </row>
    <row r="116" spans="1:104" ht="12.75">
      <c r="A116" s="196">
        <v>81</v>
      </c>
      <c r="B116" s="197" t="s">
        <v>276</v>
      </c>
      <c r="C116" s="198" t="s">
        <v>277</v>
      </c>
      <c r="D116" s="199" t="s">
        <v>92</v>
      </c>
      <c r="E116" s="200">
        <v>3</v>
      </c>
      <c r="F116" s="200">
        <v>0</v>
      </c>
      <c r="G116" s="201">
        <f>E116*F116</f>
        <v>0</v>
      </c>
      <c r="O116" s="195">
        <v>2</v>
      </c>
      <c r="AA116" s="167">
        <v>3</v>
      </c>
      <c r="AB116" s="167">
        <v>7</v>
      </c>
      <c r="AC116" s="167">
        <v>611617015</v>
      </c>
      <c r="AZ116" s="167">
        <v>2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3</v>
      </c>
      <c r="CB116" s="202">
        <v>7</v>
      </c>
      <c r="CZ116" s="167">
        <v>0.026</v>
      </c>
    </row>
    <row r="117" spans="1:104" ht="22.5">
      <c r="A117" s="196">
        <v>82</v>
      </c>
      <c r="B117" s="197" t="s">
        <v>278</v>
      </c>
      <c r="C117" s="198" t="s">
        <v>279</v>
      </c>
      <c r="D117" s="199" t="s">
        <v>92</v>
      </c>
      <c r="E117" s="200">
        <v>8</v>
      </c>
      <c r="F117" s="200">
        <v>0</v>
      </c>
      <c r="G117" s="201">
        <f>E117*F117</f>
        <v>0</v>
      </c>
      <c r="O117" s="195">
        <v>2</v>
      </c>
      <c r="AA117" s="167">
        <v>3</v>
      </c>
      <c r="AB117" s="167">
        <v>7</v>
      </c>
      <c r="AC117" s="167">
        <v>61165319</v>
      </c>
      <c r="AZ117" s="167">
        <v>2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3</v>
      </c>
      <c r="CB117" s="202">
        <v>7</v>
      </c>
      <c r="CZ117" s="167">
        <v>0.06</v>
      </c>
    </row>
    <row r="118" spans="1:104" ht="12.75">
      <c r="A118" s="196">
        <v>83</v>
      </c>
      <c r="B118" s="197" t="s">
        <v>280</v>
      </c>
      <c r="C118" s="198" t="s">
        <v>281</v>
      </c>
      <c r="D118" s="199" t="s">
        <v>97</v>
      </c>
      <c r="E118" s="200">
        <v>0.55811</v>
      </c>
      <c r="F118" s="200">
        <v>0</v>
      </c>
      <c r="G118" s="201">
        <f>E118*F118</f>
        <v>0</v>
      </c>
      <c r="O118" s="195">
        <v>2</v>
      </c>
      <c r="AA118" s="167">
        <v>7</v>
      </c>
      <c r="AB118" s="167">
        <v>1001</v>
      </c>
      <c r="AC118" s="167">
        <v>5</v>
      </c>
      <c r="AZ118" s="167">
        <v>2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7</v>
      </c>
      <c r="CB118" s="202">
        <v>1001</v>
      </c>
      <c r="CZ118" s="167">
        <v>0</v>
      </c>
    </row>
    <row r="119" spans="1:57" ht="12.75">
      <c r="A119" s="203"/>
      <c r="B119" s="204" t="s">
        <v>75</v>
      </c>
      <c r="C119" s="205" t="str">
        <f>CONCATENATE(B110," ",C110)</f>
        <v>766 Konstrukce truhlářské</v>
      </c>
      <c r="D119" s="206"/>
      <c r="E119" s="207"/>
      <c r="F119" s="208"/>
      <c r="G119" s="209">
        <f>SUM(G110:G118)</f>
        <v>0</v>
      </c>
      <c r="O119" s="195">
        <v>4</v>
      </c>
      <c r="BA119" s="210">
        <f>SUM(BA110:BA118)</f>
        <v>0</v>
      </c>
      <c r="BB119" s="210">
        <f>SUM(BB110:BB118)</f>
        <v>0</v>
      </c>
      <c r="BC119" s="210">
        <f>SUM(BC110:BC118)</f>
        <v>0</v>
      </c>
      <c r="BD119" s="210">
        <f>SUM(BD110:BD118)</f>
        <v>0</v>
      </c>
      <c r="BE119" s="210">
        <f>SUM(BE110:BE118)</f>
        <v>0</v>
      </c>
    </row>
    <row r="120" spans="1:15" ht="12.75">
      <c r="A120" s="188" t="s">
        <v>72</v>
      </c>
      <c r="B120" s="189" t="s">
        <v>282</v>
      </c>
      <c r="C120" s="190" t="s">
        <v>283</v>
      </c>
      <c r="D120" s="191"/>
      <c r="E120" s="192"/>
      <c r="F120" s="192"/>
      <c r="G120" s="193"/>
      <c r="H120" s="194"/>
      <c r="I120" s="194"/>
      <c r="O120" s="195">
        <v>1</v>
      </c>
    </row>
    <row r="121" spans="1:104" ht="22.5">
      <c r="A121" s="196">
        <v>84</v>
      </c>
      <c r="B121" s="197" t="s">
        <v>284</v>
      </c>
      <c r="C121" s="198" t="s">
        <v>285</v>
      </c>
      <c r="D121" s="199" t="s">
        <v>157</v>
      </c>
      <c r="E121" s="200">
        <v>1</v>
      </c>
      <c r="F121" s="200">
        <v>0</v>
      </c>
      <c r="G121" s="201">
        <f>E121*F121</f>
        <v>0</v>
      </c>
      <c r="O121" s="195">
        <v>2</v>
      </c>
      <c r="AA121" s="167">
        <v>1</v>
      </c>
      <c r="AB121" s="167">
        <v>0</v>
      </c>
      <c r="AC121" s="167">
        <v>0</v>
      </c>
      <c r="AZ121" s="167">
        <v>2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1</v>
      </c>
      <c r="CB121" s="202">
        <v>0</v>
      </c>
      <c r="CZ121" s="167">
        <v>0.44</v>
      </c>
    </row>
    <row r="122" spans="1:104" ht="22.5">
      <c r="A122" s="196">
        <v>85</v>
      </c>
      <c r="B122" s="197" t="s">
        <v>286</v>
      </c>
      <c r="C122" s="198" t="s">
        <v>287</v>
      </c>
      <c r="D122" s="199" t="s">
        <v>87</v>
      </c>
      <c r="E122" s="200">
        <v>15.5</v>
      </c>
      <c r="F122" s="200">
        <v>0</v>
      </c>
      <c r="G122" s="201">
        <f>E122*F122</f>
        <v>0</v>
      </c>
      <c r="O122" s="195">
        <v>2</v>
      </c>
      <c r="AA122" s="167">
        <v>3</v>
      </c>
      <c r="AB122" s="167">
        <v>7</v>
      </c>
      <c r="AC122" s="167" t="s">
        <v>286</v>
      </c>
      <c r="AZ122" s="167">
        <v>2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3</v>
      </c>
      <c r="CB122" s="202">
        <v>7</v>
      </c>
      <c r="CZ122" s="167">
        <v>0.0202</v>
      </c>
    </row>
    <row r="123" spans="1:104" ht="12.75">
      <c r="A123" s="196">
        <v>86</v>
      </c>
      <c r="B123" s="197" t="s">
        <v>288</v>
      </c>
      <c r="C123" s="198" t="s">
        <v>289</v>
      </c>
      <c r="D123" s="199" t="s">
        <v>92</v>
      </c>
      <c r="E123" s="200">
        <v>1</v>
      </c>
      <c r="F123" s="200">
        <v>0</v>
      </c>
      <c r="G123" s="201">
        <f>E123*F123</f>
        <v>0</v>
      </c>
      <c r="O123" s="195">
        <v>2</v>
      </c>
      <c r="AA123" s="167">
        <v>3</v>
      </c>
      <c r="AB123" s="167">
        <v>7</v>
      </c>
      <c r="AC123" s="167" t="s">
        <v>288</v>
      </c>
      <c r="AZ123" s="167">
        <v>2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3</v>
      </c>
      <c r="CB123" s="202">
        <v>7</v>
      </c>
      <c r="CZ123" s="167">
        <v>0.037</v>
      </c>
    </row>
    <row r="124" spans="1:104" ht="22.5">
      <c r="A124" s="196">
        <v>87</v>
      </c>
      <c r="B124" s="197" t="s">
        <v>290</v>
      </c>
      <c r="C124" s="198" t="s">
        <v>291</v>
      </c>
      <c r="D124" s="199" t="s">
        <v>92</v>
      </c>
      <c r="E124" s="200">
        <v>1</v>
      </c>
      <c r="F124" s="200">
        <v>0</v>
      </c>
      <c r="G124" s="201">
        <f>E124*F124</f>
        <v>0</v>
      </c>
      <c r="O124" s="195">
        <v>2</v>
      </c>
      <c r="AA124" s="167">
        <v>3</v>
      </c>
      <c r="AB124" s="167">
        <v>7</v>
      </c>
      <c r="AC124" s="167" t="s">
        <v>290</v>
      </c>
      <c r="AZ124" s="167">
        <v>2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3</v>
      </c>
      <c r="CB124" s="202">
        <v>7</v>
      </c>
      <c r="CZ124" s="167">
        <v>0.1</v>
      </c>
    </row>
    <row r="125" spans="1:104" ht="22.5">
      <c r="A125" s="196">
        <v>88</v>
      </c>
      <c r="B125" s="197" t="s">
        <v>292</v>
      </c>
      <c r="C125" s="198" t="s">
        <v>293</v>
      </c>
      <c r="D125" s="199" t="s">
        <v>92</v>
      </c>
      <c r="E125" s="200">
        <v>1</v>
      </c>
      <c r="F125" s="200">
        <v>0</v>
      </c>
      <c r="G125" s="201">
        <f>E125*F125</f>
        <v>0</v>
      </c>
      <c r="O125" s="195">
        <v>2</v>
      </c>
      <c r="AA125" s="167">
        <v>3</v>
      </c>
      <c r="AB125" s="167">
        <v>7</v>
      </c>
      <c r="AC125" s="167" t="s">
        <v>292</v>
      </c>
      <c r="AZ125" s="167">
        <v>2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3</v>
      </c>
      <c r="CB125" s="202">
        <v>7</v>
      </c>
      <c r="CZ125" s="167">
        <v>0.085</v>
      </c>
    </row>
    <row r="126" spans="1:104" ht="12.75">
      <c r="A126" s="196">
        <v>89</v>
      </c>
      <c r="B126" s="197" t="s">
        <v>294</v>
      </c>
      <c r="C126" s="198" t="s">
        <v>295</v>
      </c>
      <c r="D126" s="199" t="s">
        <v>97</v>
      </c>
      <c r="E126" s="200">
        <v>0.9751</v>
      </c>
      <c r="F126" s="200">
        <v>0</v>
      </c>
      <c r="G126" s="201">
        <f>E126*F126</f>
        <v>0</v>
      </c>
      <c r="O126" s="195">
        <v>2</v>
      </c>
      <c r="AA126" s="167">
        <v>7</v>
      </c>
      <c r="AB126" s="167">
        <v>1001</v>
      </c>
      <c r="AC126" s="167">
        <v>5</v>
      </c>
      <c r="AZ126" s="167">
        <v>2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7</v>
      </c>
      <c r="CB126" s="202">
        <v>1001</v>
      </c>
      <c r="CZ126" s="167">
        <v>0</v>
      </c>
    </row>
    <row r="127" spans="1:57" ht="12.75">
      <c r="A127" s="203"/>
      <c r="B127" s="204" t="s">
        <v>75</v>
      </c>
      <c r="C127" s="205" t="str">
        <f>CONCATENATE(B120," ",C120)</f>
        <v>769 Otvorové prvky z plastu</v>
      </c>
      <c r="D127" s="206"/>
      <c r="E127" s="207"/>
      <c r="F127" s="208"/>
      <c r="G127" s="209">
        <f>SUM(G120:G126)</f>
        <v>0</v>
      </c>
      <c r="O127" s="195">
        <v>4</v>
      </c>
      <c r="BA127" s="210">
        <f>SUM(BA120:BA126)</f>
        <v>0</v>
      </c>
      <c r="BB127" s="210">
        <f>SUM(BB120:BB126)</f>
        <v>0</v>
      </c>
      <c r="BC127" s="210">
        <f>SUM(BC120:BC126)</f>
        <v>0</v>
      </c>
      <c r="BD127" s="210">
        <f>SUM(BD120:BD126)</f>
        <v>0</v>
      </c>
      <c r="BE127" s="210">
        <f>SUM(BE120:BE126)</f>
        <v>0</v>
      </c>
    </row>
    <row r="128" spans="1:15" ht="12.75">
      <c r="A128" s="188" t="s">
        <v>72</v>
      </c>
      <c r="B128" s="189" t="s">
        <v>296</v>
      </c>
      <c r="C128" s="190" t="s">
        <v>297</v>
      </c>
      <c r="D128" s="191"/>
      <c r="E128" s="192"/>
      <c r="F128" s="192"/>
      <c r="G128" s="193"/>
      <c r="H128" s="194"/>
      <c r="I128" s="194"/>
      <c r="O128" s="195">
        <v>1</v>
      </c>
    </row>
    <row r="129" spans="1:104" ht="12.75">
      <c r="A129" s="196">
        <v>90</v>
      </c>
      <c r="B129" s="197" t="s">
        <v>298</v>
      </c>
      <c r="C129" s="198" t="s">
        <v>299</v>
      </c>
      <c r="D129" s="199" t="s">
        <v>87</v>
      </c>
      <c r="E129" s="200">
        <v>70.4</v>
      </c>
      <c r="F129" s="200">
        <v>0</v>
      </c>
      <c r="G129" s="201">
        <f>E129*F129</f>
        <v>0</v>
      </c>
      <c r="O129" s="195">
        <v>2</v>
      </c>
      <c r="AA129" s="167">
        <v>1</v>
      </c>
      <c r="AB129" s="167">
        <v>7</v>
      </c>
      <c r="AC129" s="167">
        <v>7</v>
      </c>
      <c r="AZ129" s="167">
        <v>2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1</v>
      </c>
      <c r="CB129" s="202">
        <v>7</v>
      </c>
      <c r="CZ129" s="167">
        <v>0.00021</v>
      </c>
    </row>
    <row r="130" spans="1:104" ht="22.5">
      <c r="A130" s="196">
        <v>91</v>
      </c>
      <c r="B130" s="197" t="s">
        <v>300</v>
      </c>
      <c r="C130" s="198" t="s">
        <v>301</v>
      </c>
      <c r="D130" s="199" t="s">
        <v>87</v>
      </c>
      <c r="E130" s="200">
        <v>70.4</v>
      </c>
      <c r="F130" s="200">
        <v>0</v>
      </c>
      <c r="G130" s="201">
        <f>E130*F130</f>
        <v>0</v>
      </c>
      <c r="O130" s="195">
        <v>2</v>
      </c>
      <c r="AA130" s="167">
        <v>1</v>
      </c>
      <c r="AB130" s="167">
        <v>7</v>
      </c>
      <c r="AC130" s="167">
        <v>7</v>
      </c>
      <c r="AZ130" s="167">
        <v>2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1</v>
      </c>
      <c r="CB130" s="202">
        <v>7</v>
      </c>
      <c r="CZ130" s="167">
        <v>0.00399</v>
      </c>
    </row>
    <row r="131" spans="1:104" ht="12.75">
      <c r="A131" s="196">
        <v>92</v>
      </c>
      <c r="B131" s="197" t="s">
        <v>302</v>
      </c>
      <c r="C131" s="198" t="s">
        <v>303</v>
      </c>
      <c r="D131" s="199" t="s">
        <v>87</v>
      </c>
      <c r="E131" s="200">
        <v>70.4</v>
      </c>
      <c r="F131" s="200">
        <v>0</v>
      </c>
      <c r="G131" s="201">
        <f>E131*F131</f>
        <v>0</v>
      </c>
      <c r="O131" s="195">
        <v>2</v>
      </c>
      <c r="AA131" s="167">
        <v>1</v>
      </c>
      <c r="AB131" s="167">
        <v>7</v>
      </c>
      <c r="AC131" s="167">
        <v>7</v>
      </c>
      <c r="AZ131" s="167">
        <v>2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202">
        <v>1</v>
      </c>
      <c r="CB131" s="202">
        <v>7</v>
      </c>
      <c r="CZ131" s="167">
        <v>0.00593</v>
      </c>
    </row>
    <row r="132" spans="1:104" ht="12.75">
      <c r="A132" s="196">
        <v>93</v>
      </c>
      <c r="B132" s="197" t="s">
        <v>304</v>
      </c>
      <c r="C132" s="198" t="s">
        <v>305</v>
      </c>
      <c r="D132" s="199" t="s">
        <v>87</v>
      </c>
      <c r="E132" s="200">
        <v>74</v>
      </c>
      <c r="F132" s="200">
        <v>0</v>
      </c>
      <c r="G132" s="201">
        <f>E132*F132</f>
        <v>0</v>
      </c>
      <c r="O132" s="195">
        <v>2</v>
      </c>
      <c r="AA132" s="167">
        <v>3</v>
      </c>
      <c r="AB132" s="167">
        <v>7</v>
      </c>
      <c r="AC132" s="167">
        <v>59764210</v>
      </c>
      <c r="AZ132" s="167">
        <v>2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3</v>
      </c>
      <c r="CB132" s="202">
        <v>7</v>
      </c>
      <c r="CZ132" s="167">
        <v>0.0192</v>
      </c>
    </row>
    <row r="133" spans="1:104" ht="12.75">
      <c r="A133" s="196">
        <v>94</v>
      </c>
      <c r="B133" s="197" t="s">
        <v>306</v>
      </c>
      <c r="C133" s="198" t="s">
        <v>307</v>
      </c>
      <c r="D133" s="199" t="s">
        <v>97</v>
      </c>
      <c r="E133" s="200">
        <v>2.133952</v>
      </c>
      <c r="F133" s="200">
        <v>0</v>
      </c>
      <c r="G133" s="201">
        <f>E133*F133</f>
        <v>0</v>
      </c>
      <c r="O133" s="195">
        <v>2</v>
      </c>
      <c r="AA133" s="167">
        <v>7</v>
      </c>
      <c r="AB133" s="167">
        <v>1001</v>
      </c>
      <c r="AC133" s="167">
        <v>5</v>
      </c>
      <c r="AZ133" s="167">
        <v>2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202">
        <v>7</v>
      </c>
      <c r="CB133" s="202">
        <v>1001</v>
      </c>
      <c r="CZ133" s="167">
        <v>0</v>
      </c>
    </row>
    <row r="134" spans="1:57" ht="12.75">
      <c r="A134" s="203"/>
      <c r="B134" s="204" t="s">
        <v>75</v>
      </c>
      <c r="C134" s="205" t="str">
        <f>CONCATENATE(B128," ",C128)</f>
        <v>771 Podlahy z dlaždic a obklady</v>
      </c>
      <c r="D134" s="206"/>
      <c r="E134" s="207"/>
      <c r="F134" s="208"/>
      <c r="G134" s="209">
        <f>SUM(G128:G133)</f>
        <v>0</v>
      </c>
      <c r="O134" s="195">
        <v>4</v>
      </c>
      <c r="BA134" s="210">
        <f>SUM(BA128:BA133)</f>
        <v>0</v>
      </c>
      <c r="BB134" s="210">
        <f>SUM(BB128:BB133)</f>
        <v>0</v>
      </c>
      <c r="BC134" s="210">
        <f>SUM(BC128:BC133)</f>
        <v>0</v>
      </c>
      <c r="BD134" s="210">
        <f>SUM(BD128:BD133)</f>
        <v>0</v>
      </c>
      <c r="BE134" s="210">
        <f>SUM(BE128:BE133)</f>
        <v>0</v>
      </c>
    </row>
    <row r="135" spans="1:15" ht="12.75">
      <c r="A135" s="188" t="s">
        <v>72</v>
      </c>
      <c r="B135" s="189" t="s">
        <v>308</v>
      </c>
      <c r="C135" s="190" t="s">
        <v>309</v>
      </c>
      <c r="D135" s="191"/>
      <c r="E135" s="192"/>
      <c r="F135" s="192"/>
      <c r="G135" s="193"/>
      <c r="H135" s="194"/>
      <c r="I135" s="194"/>
      <c r="O135" s="195">
        <v>1</v>
      </c>
    </row>
    <row r="136" spans="1:104" ht="22.5">
      <c r="A136" s="196">
        <v>95</v>
      </c>
      <c r="B136" s="197" t="s">
        <v>310</v>
      </c>
      <c r="C136" s="198" t="s">
        <v>311</v>
      </c>
      <c r="D136" s="199" t="s">
        <v>87</v>
      </c>
      <c r="E136" s="200">
        <v>81.2</v>
      </c>
      <c r="F136" s="200">
        <v>0</v>
      </c>
      <c r="G136" s="201">
        <f>E136*F136</f>
        <v>0</v>
      </c>
      <c r="O136" s="195">
        <v>2</v>
      </c>
      <c r="AA136" s="167">
        <v>1</v>
      </c>
      <c r="AB136" s="167">
        <v>0</v>
      </c>
      <c r="AC136" s="167">
        <v>0</v>
      </c>
      <c r="AZ136" s="167">
        <v>2</v>
      </c>
      <c r="BA136" s="167">
        <f>IF(AZ136=1,G136,0)</f>
        <v>0</v>
      </c>
      <c r="BB136" s="167">
        <f>IF(AZ136=2,G136,0)</f>
        <v>0</v>
      </c>
      <c r="BC136" s="167">
        <f>IF(AZ136=3,G136,0)</f>
        <v>0</v>
      </c>
      <c r="BD136" s="167">
        <f>IF(AZ136=4,G136,0)</f>
        <v>0</v>
      </c>
      <c r="BE136" s="167">
        <f>IF(AZ136=5,G136,0)</f>
        <v>0</v>
      </c>
      <c r="CA136" s="202">
        <v>1</v>
      </c>
      <c r="CB136" s="202">
        <v>0</v>
      </c>
      <c r="CZ136" s="167">
        <v>0.00345</v>
      </c>
    </row>
    <row r="137" spans="1:104" ht="12.75">
      <c r="A137" s="196">
        <v>96</v>
      </c>
      <c r="B137" s="197" t="s">
        <v>302</v>
      </c>
      <c r="C137" s="198" t="s">
        <v>303</v>
      </c>
      <c r="D137" s="199" t="s">
        <v>87</v>
      </c>
      <c r="E137" s="200">
        <v>81.2</v>
      </c>
      <c r="F137" s="200">
        <v>0</v>
      </c>
      <c r="G137" s="201">
        <f>E137*F137</f>
        <v>0</v>
      </c>
      <c r="O137" s="195">
        <v>2</v>
      </c>
      <c r="AA137" s="167">
        <v>1</v>
      </c>
      <c r="AB137" s="167">
        <v>7</v>
      </c>
      <c r="AC137" s="167">
        <v>7</v>
      </c>
      <c r="AZ137" s="167">
        <v>2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202">
        <v>1</v>
      </c>
      <c r="CB137" s="202">
        <v>7</v>
      </c>
      <c r="CZ137" s="167">
        <v>0.00593</v>
      </c>
    </row>
    <row r="138" spans="1:104" ht="22.5">
      <c r="A138" s="196">
        <v>97</v>
      </c>
      <c r="B138" s="197" t="s">
        <v>312</v>
      </c>
      <c r="C138" s="198" t="s">
        <v>313</v>
      </c>
      <c r="D138" s="199" t="s">
        <v>87</v>
      </c>
      <c r="E138" s="200">
        <v>40.05</v>
      </c>
      <c r="F138" s="200">
        <v>0</v>
      </c>
      <c r="G138" s="201">
        <f>E138*F138</f>
        <v>0</v>
      </c>
      <c r="O138" s="195">
        <v>2</v>
      </c>
      <c r="AA138" s="167">
        <v>2</v>
      </c>
      <c r="AB138" s="167">
        <v>7</v>
      </c>
      <c r="AC138" s="167">
        <v>7</v>
      </c>
      <c r="AZ138" s="167">
        <v>2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202">
        <v>2</v>
      </c>
      <c r="CB138" s="202">
        <v>7</v>
      </c>
      <c r="CZ138" s="167">
        <v>0.00544</v>
      </c>
    </row>
    <row r="139" spans="1:104" ht="12.75">
      <c r="A139" s="196">
        <v>98</v>
      </c>
      <c r="B139" s="197" t="s">
        <v>314</v>
      </c>
      <c r="C139" s="198" t="s">
        <v>315</v>
      </c>
      <c r="D139" s="199" t="s">
        <v>97</v>
      </c>
      <c r="E139" s="200">
        <v>0.761656</v>
      </c>
      <c r="F139" s="200">
        <v>0</v>
      </c>
      <c r="G139" s="201">
        <f>E139*F139</f>
        <v>0</v>
      </c>
      <c r="O139" s="195">
        <v>2</v>
      </c>
      <c r="AA139" s="167">
        <v>7</v>
      </c>
      <c r="AB139" s="167">
        <v>1001</v>
      </c>
      <c r="AC139" s="167">
        <v>5</v>
      </c>
      <c r="AZ139" s="167">
        <v>2</v>
      </c>
      <c r="BA139" s="167">
        <f>IF(AZ139=1,G139,0)</f>
        <v>0</v>
      </c>
      <c r="BB139" s="167">
        <f>IF(AZ139=2,G139,0)</f>
        <v>0</v>
      </c>
      <c r="BC139" s="167">
        <f>IF(AZ139=3,G139,0)</f>
        <v>0</v>
      </c>
      <c r="BD139" s="167">
        <f>IF(AZ139=4,G139,0)</f>
        <v>0</v>
      </c>
      <c r="BE139" s="167">
        <f>IF(AZ139=5,G139,0)</f>
        <v>0</v>
      </c>
      <c r="CA139" s="202">
        <v>7</v>
      </c>
      <c r="CB139" s="202">
        <v>1001</v>
      </c>
      <c r="CZ139" s="167">
        <v>0</v>
      </c>
    </row>
    <row r="140" spans="1:57" ht="12.75">
      <c r="A140" s="203"/>
      <c r="B140" s="204" t="s">
        <v>75</v>
      </c>
      <c r="C140" s="205" t="str">
        <f>CONCATENATE(B135," ",C135)</f>
        <v>776 Podlahy povlakové</v>
      </c>
      <c r="D140" s="206"/>
      <c r="E140" s="207"/>
      <c r="F140" s="208"/>
      <c r="G140" s="209">
        <f>SUM(G135:G139)</f>
        <v>0</v>
      </c>
      <c r="O140" s="195">
        <v>4</v>
      </c>
      <c r="BA140" s="210">
        <f>SUM(BA135:BA139)</f>
        <v>0</v>
      </c>
      <c r="BB140" s="210">
        <f>SUM(BB135:BB139)</f>
        <v>0</v>
      </c>
      <c r="BC140" s="210">
        <f>SUM(BC135:BC139)</f>
        <v>0</v>
      </c>
      <c r="BD140" s="210">
        <f>SUM(BD135:BD139)</f>
        <v>0</v>
      </c>
      <c r="BE140" s="210">
        <f>SUM(BE135:BE139)</f>
        <v>0</v>
      </c>
    </row>
    <row r="141" spans="1:15" ht="12.75">
      <c r="A141" s="188" t="s">
        <v>72</v>
      </c>
      <c r="B141" s="189" t="s">
        <v>316</v>
      </c>
      <c r="C141" s="190" t="s">
        <v>317</v>
      </c>
      <c r="D141" s="191"/>
      <c r="E141" s="192"/>
      <c r="F141" s="192"/>
      <c r="G141" s="193"/>
      <c r="H141" s="194"/>
      <c r="I141" s="194"/>
      <c r="O141" s="195">
        <v>1</v>
      </c>
    </row>
    <row r="142" spans="1:104" ht="12.75">
      <c r="A142" s="196">
        <v>99</v>
      </c>
      <c r="B142" s="197" t="s">
        <v>318</v>
      </c>
      <c r="C142" s="198" t="s">
        <v>319</v>
      </c>
      <c r="D142" s="199" t="s">
        <v>87</v>
      </c>
      <c r="E142" s="200">
        <v>70.1</v>
      </c>
      <c r="F142" s="200">
        <v>0</v>
      </c>
      <c r="G142" s="201">
        <f>E142*F142</f>
        <v>0</v>
      </c>
      <c r="O142" s="195">
        <v>2</v>
      </c>
      <c r="AA142" s="167">
        <v>1</v>
      </c>
      <c r="AB142" s="167">
        <v>7</v>
      </c>
      <c r="AC142" s="167">
        <v>7</v>
      </c>
      <c r="AZ142" s="167">
        <v>2</v>
      </c>
      <c r="BA142" s="167">
        <f>IF(AZ142=1,G142,0)</f>
        <v>0</v>
      </c>
      <c r="BB142" s="167">
        <f>IF(AZ142=2,G142,0)</f>
        <v>0</v>
      </c>
      <c r="BC142" s="167">
        <f>IF(AZ142=3,G142,0)</f>
        <v>0</v>
      </c>
      <c r="BD142" s="167">
        <f>IF(AZ142=4,G142,0)</f>
        <v>0</v>
      </c>
      <c r="BE142" s="167">
        <f>IF(AZ142=5,G142,0)</f>
        <v>0</v>
      </c>
      <c r="CA142" s="202">
        <v>1</v>
      </c>
      <c r="CB142" s="202">
        <v>7</v>
      </c>
      <c r="CZ142" s="167">
        <v>0.00021</v>
      </c>
    </row>
    <row r="143" spans="1:104" ht="22.5">
      <c r="A143" s="196">
        <v>100</v>
      </c>
      <c r="B143" s="197" t="s">
        <v>320</v>
      </c>
      <c r="C143" s="198" t="s">
        <v>321</v>
      </c>
      <c r="D143" s="199" t="s">
        <v>87</v>
      </c>
      <c r="E143" s="200">
        <v>70.1</v>
      </c>
      <c r="F143" s="200">
        <v>0</v>
      </c>
      <c r="G143" s="201">
        <f>E143*F143</f>
        <v>0</v>
      </c>
      <c r="O143" s="195">
        <v>2</v>
      </c>
      <c r="AA143" s="167">
        <v>1</v>
      </c>
      <c r="AB143" s="167">
        <v>7</v>
      </c>
      <c r="AC143" s="167">
        <v>7</v>
      </c>
      <c r="AZ143" s="167">
        <v>2</v>
      </c>
      <c r="BA143" s="167">
        <f>IF(AZ143=1,G143,0)</f>
        <v>0</v>
      </c>
      <c r="BB143" s="167">
        <f>IF(AZ143=2,G143,0)</f>
        <v>0</v>
      </c>
      <c r="BC143" s="167">
        <f>IF(AZ143=3,G143,0)</f>
        <v>0</v>
      </c>
      <c r="BD143" s="167">
        <f>IF(AZ143=4,G143,0)</f>
        <v>0</v>
      </c>
      <c r="BE143" s="167">
        <f>IF(AZ143=5,G143,0)</f>
        <v>0</v>
      </c>
      <c r="CA143" s="202">
        <v>1</v>
      </c>
      <c r="CB143" s="202">
        <v>7</v>
      </c>
      <c r="CZ143" s="167">
        <v>0.00286</v>
      </c>
    </row>
    <row r="144" spans="1:104" ht="22.5">
      <c r="A144" s="196">
        <v>101</v>
      </c>
      <c r="B144" s="197" t="s">
        <v>322</v>
      </c>
      <c r="C144" s="198" t="s">
        <v>323</v>
      </c>
      <c r="D144" s="199" t="s">
        <v>108</v>
      </c>
      <c r="E144" s="200">
        <v>41.2</v>
      </c>
      <c r="F144" s="200">
        <v>0</v>
      </c>
      <c r="G144" s="201">
        <f>E144*F144</f>
        <v>0</v>
      </c>
      <c r="O144" s="195">
        <v>2</v>
      </c>
      <c r="AA144" s="167">
        <v>1</v>
      </c>
      <c r="AB144" s="167">
        <v>7</v>
      </c>
      <c r="AC144" s="167">
        <v>7</v>
      </c>
      <c r="AZ144" s="167">
        <v>2</v>
      </c>
      <c r="BA144" s="167">
        <f>IF(AZ144=1,G144,0)</f>
        <v>0</v>
      </c>
      <c r="BB144" s="167">
        <f>IF(AZ144=2,G144,0)</f>
        <v>0</v>
      </c>
      <c r="BC144" s="167">
        <f>IF(AZ144=3,G144,0)</f>
        <v>0</v>
      </c>
      <c r="BD144" s="167">
        <f>IF(AZ144=4,G144,0)</f>
        <v>0</v>
      </c>
      <c r="BE144" s="167">
        <f>IF(AZ144=5,G144,0)</f>
        <v>0</v>
      </c>
      <c r="CA144" s="202">
        <v>1</v>
      </c>
      <c r="CB144" s="202">
        <v>7</v>
      </c>
      <c r="CZ144" s="167">
        <v>0</v>
      </c>
    </row>
    <row r="145" spans="1:104" ht="12.75">
      <c r="A145" s="196">
        <v>102</v>
      </c>
      <c r="B145" s="197" t="s">
        <v>324</v>
      </c>
      <c r="C145" s="198" t="s">
        <v>325</v>
      </c>
      <c r="D145" s="199" t="s">
        <v>108</v>
      </c>
      <c r="E145" s="200">
        <v>44</v>
      </c>
      <c r="F145" s="200">
        <v>0</v>
      </c>
      <c r="G145" s="201">
        <f>E145*F145</f>
        <v>0</v>
      </c>
      <c r="O145" s="195">
        <v>2</v>
      </c>
      <c r="AA145" s="167">
        <v>3</v>
      </c>
      <c r="AB145" s="167">
        <v>7</v>
      </c>
      <c r="AC145" s="167" t="s">
        <v>324</v>
      </c>
      <c r="AZ145" s="167">
        <v>2</v>
      </c>
      <c r="BA145" s="167">
        <f>IF(AZ145=1,G145,0)</f>
        <v>0</v>
      </c>
      <c r="BB145" s="167">
        <f>IF(AZ145=2,G145,0)</f>
        <v>0</v>
      </c>
      <c r="BC145" s="167">
        <f>IF(AZ145=3,G145,0)</f>
        <v>0</v>
      </c>
      <c r="BD145" s="167">
        <f>IF(AZ145=4,G145,0)</f>
        <v>0</v>
      </c>
      <c r="BE145" s="167">
        <f>IF(AZ145=5,G145,0)</f>
        <v>0</v>
      </c>
      <c r="CA145" s="202">
        <v>3</v>
      </c>
      <c r="CB145" s="202">
        <v>7</v>
      </c>
      <c r="CZ145" s="167">
        <v>0.00022</v>
      </c>
    </row>
    <row r="146" spans="1:104" ht="12.75">
      <c r="A146" s="196">
        <v>103</v>
      </c>
      <c r="B146" s="197" t="s">
        <v>326</v>
      </c>
      <c r="C146" s="198" t="s">
        <v>317</v>
      </c>
      <c r="D146" s="199" t="s">
        <v>87</v>
      </c>
      <c r="E146" s="200">
        <v>74</v>
      </c>
      <c r="F146" s="200">
        <v>0</v>
      </c>
      <c r="G146" s="201">
        <f>E146*F146</f>
        <v>0</v>
      </c>
      <c r="O146" s="195">
        <v>2</v>
      </c>
      <c r="AA146" s="167">
        <v>3</v>
      </c>
      <c r="AB146" s="167">
        <v>7</v>
      </c>
      <c r="AC146" s="167">
        <v>597813554</v>
      </c>
      <c r="AZ146" s="167">
        <v>2</v>
      </c>
      <c r="BA146" s="167">
        <f>IF(AZ146=1,G146,0)</f>
        <v>0</v>
      </c>
      <c r="BB146" s="167">
        <f>IF(AZ146=2,G146,0)</f>
        <v>0</v>
      </c>
      <c r="BC146" s="167">
        <f>IF(AZ146=3,G146,0)</f>
        <v>0</v>
      </c>
      <c r="BD146" s="167">
        <f>IF(AZ146=4,G146,0)</f>
        <v>0</v>
      </c>
      <c r="BE146" s="167">
        <f>IF(AZ146=5,G146,0)</f>
        <v>0</v>
      </c>
      <c r="CA146" s="202">
        <v>3</v>
      </c>
      <c r="CB146" s="202">
        <v>7</v>
      </c>
      <c r="CZ146" s="167">
        <v>0.0105</v>
      </c>
    </row>
    <row r="147" spans="1:104" ht="12.75">
      <c r="A147" s="196">
        <v>104</v>
      </c>
      <c r="B147" s="197" t="s">
        <v>327</v>
      </c>
      <c r="C147" s="198" t="s">
        <v>328</v>
      </c>
      <c r="D147" s="199" t="s">
        <v>97</v>
      </c>
      <c r="E147" s="200">
        <v>1.001887</v>
      </c>
      <c r="F147" s="200">
        <v>0</v>
      </c>
      <c r="G147" s="201">
        <f>E147*F147</f>
        <v>0</v>
      </c>
      <c r="O147" s="195">
        <v>2</v>
      </c>
      <c r="AA147" s="167">
        <v>7</v>
      </c>
      <c r="AB147" s="167">
        <v>1001</v>
      </c>
      <c r="AC147" s="167">
        <v>5</v>
      </c>
      <c r="AZ147" s="167">
        <v>2</v>
      </c>
      <c r="BA147" s="167">
        <f>IF(AZ147=1,G147,0)</f>
        <v>0</v>
      </c>
      <c r="BB147" s="167">
        <f>IF(AZ147=2,G147,0)</f>
        <v>0</v>
      </c>
      <c r="BC147" s="167">
        <f>IF(AZ147=3,G147,0)</f>
        <v>0</v>
      </c>
      <c r="BD147" s="167">
        <f>IF(AZ147=4,G147,0)</f>
        <v>0</v>
      </c>
      <c r="BE147" s="167">
        <f>IF(AZ147=5,G147,0)</f>
        <v>0</v>
      </c>
      <c r="CA147" s="202">
        <v>7</v>
      </c>
      <c r="CB147" s="202">
        <v>1001</v>
      </c>
      <c r="CZ147" s="167">
        <v>0</v>
      </c>
    </row>
    <row r="148" spans="1:57" ht="12.75">
      <c r="A148" s="203"/>
      <c r="B148" s="204" t="s">
        <v>75</v>
      </c>
      <c r="C148" s="205" t="str">
        <f>CONCATENATE(B141," ",C141)</f>
        <v>781 Obklady keramické</v>
      </c>
      <c r="D148" s="206"/>
      <c r="E148" s="207"/>
      <c r="F148" s="208"/>
      <c r="G148" s="209">
        <f>SUM(G141:G147)</f>
        <v>0</v>
      </c>
      <c r="O148" s="195">
        <v>4</v>
      </c>
      <c r="BA148" s="210">
        <f>SUM(BA141:BA147)</f>
        <v>0</v>
      </c>
      <c r="BB148" s="210">
        <f>SUM(BB141:BB147)</f>
        <v>0</v>
      </c>
      <c r="BC148" s="210">
        <f>SUM(BC141:BC147)</f>
        <v>0</v>
      </c>
      <c r="BD148" s="210">
        <f>SUM(BD141:BD147)</f>
        <v>0</v>
      </c>
      <c r="BE148" s="210">
        <f>SUM(BE141:BE147)</f>
        <v>0</v>
      </c>
    </row>
    <row r="149" spans="1:15" ht="12.75">
      <c r="A149" s="188" t="s">
        <v>72</v>
      </c>
      <c r="B149" s="189" t="s">
        <v>329</v>
      </c>
      <c r="C149" s="190" t="s">
        <v>330</v>
      </c>
      <c r="D149" s="191"/>
      <c r="E149" s="192"/>
      <c r="F149" s="192"/>
      <c r="G149" s="193"/>
      <c r="H149" s="194"/>
      <c r="I149" s="194"/>
      <c r="O149" s="195">
        <v>1</v>
      </c>
    </row>
    <row r="150" spans="1:104" ht="12.75">
      <c r="A150" s="196">
        <v>105</v>
      </c>
      <c r="B150" s="197" t="s">
        <v>331</v>
      </c>
      <c r="C150" s="198" t="s">
        <v>332</v>
      </c>
      <c r="D150" s="199" t="s">
        <v>87</v>
      </c>
      <c r="E150" s="200">
        <v>18</v>
      </c>
      <c r="F150" s="200">
        <v>0</v>
      </c>
      <c r="G150" s="201">
        <f>E150*F150</f>
        <v>0</v>
      </c>
      <c r="O150" s="195">
        <v>2</v>
      </c>
      <c r="AA150" s="167">
        <v>1</v>
      </c>
      <c r="AB150" s="167">
        <v>7</v>
      </c>
      <c r="AC150" s="167">
        <v>7</v>
      </c>
      <c r="AZ150" s="167">
        <v>2</v>
      </c>
      <c r="BA150" s="167">
        <f>IF(AZ150=1,G150,0)</f>
        <v>0</v>
      </c>
      <c r="BB150" s="167">
        <f>IF(AZ150=2,G150,0)</f>
        <v>0</v>
      </c>
      <c r="BC150" s="167">
        <f>IF(AZ150=3,G150,0)</f>
        <v>0</v>
      </c>
      <c r="BD150" s="167">
        <f>IF(AZ150=4,G150,0)</f>
        <v>0</v>
      </c>
      <c r="BE150" s="167">
        <f>IF(AZ150=5,G150,0)</f>
        <v>0</v>
      </c>
      <c r="CA150" s="202">
        <v>1</v>
      </c>
      <c r="CB150" s="202">
        <v>7</v>
      </c>
      <c r="CZ150" s="167">
        <v>0.00042</v>
      </c>
    </row>
    <row r="151" spans="1:57" ht="12.75">
      <c r="A151" s="203"/>
      <c r="B151" s="204" t="s">
        <v>75</v>
      </c>
      <c r="C151" s="205" t="str">
        <f>CONCATENATE(B149," ",C149)</f>
        <v>783 Nátěry</v>
      </c>
      <c r="D151" s="206"/>
      <c r="E151" s="207"/>
      <c r="F151" s="208"/>
      <c r="G151" s="209">
        <f>SUM(G149:G150)</f>
        <v>0</v>
      </c>
      <c r="O151" s="195">
        <v>4</v>
      </c>
      <c r="BA151" s="210">
        <f>SUM(BA149:BA150)</f>
        <v>0</v>
      </c>
      <c r="BB151" s="210">
        <f>SUM(BB149:BB150)</f>
        <v>0</v>
      </c>
      <c r="BC151" s="210">
        <f>SUM(BC149:BC150)</f>
        <v>0</v>
      </c>
      <c r="BD151" s="210">
        <f>SUM(BD149:BD150)</f>
        <v>0</v>
      </c>
      <c r="BE151" s="210">
        <f>SUM(BE149:BE150)</f>
        <v>0</v>
      </c>
    </row>
    <row r="152" spans="1:15" ht="12.75">
      <c r="A152" s="188" t="s">
        <v>72</v>
      </c>
      <c r="B152" s="189" t="s">
        <v>333</v>
      </c>
      <c r="C152" s="190" t="s">
        <v>334</v>
      </c>
      <c r="D152" s="191"/>
      <c r="E152" s="192"/>
      <c r="F152" s="192"/>
      <c r="G152" s="193"/>
      <c r="H152" s="194"/>
      <c r="I152" s="194"/>
      <c r="O152" s="195">
        <v>1</v>
      </c>
    </row>
    <row r="153" spans="1:104" ht="12.75">
      <c r="A153" s="196">
        <v>106</v>
      </c>
      <c r="B153" s="197" t="s">
        <v>335</v>
      </c>
      <c r="C153" s="198" t="s">
        <v>336</v>
      </c>
      <c r="D153" s="199" t="s">
        <v>87</v>
      </c>
      <c r="E153" s="200">
        <v>597.7</v>
      </c>
      <c r="F153" s="200">
        <v>0</v>
      </c>
      <c r="G153" s="201">
        <f>E153*F153</f>
        <v>0</v>
      </c>
      <c r="O153" s="195">
        <v>2</v>
      </c>
      <c r="AA153" s="167">
        <v>1</v>
      </c>
      <c r="AB153" s="167">
        <v>7</v>
      </c>
      <c r="AC153" s="167">
        <v>7</v>
      </c>
      <c r="AZ153" s="167">
        <v>2</v>
      </c>
      <c r="BA153" s="167">
        <f>IF(AZ153=1,G153,0)</f>
        <v>0</v>
      </c>
      <c r="BB153" s="167">
        <f>IF(AZ153=2,G153,0)</f>
        <v>0</v>
      </c>
      <c r="BC153" s="167">
        <f>IF(AZ153=3,G153,0)</f>
        <v>0</v>
      </c>
      <c r="BD153" s="167">
        <f>IF(AZ153=4,G153,0)</f>
        <v>0</v>
      </c>
      <c r="BE153" s="167">
        <f>IF(AZ153=5,G153,0)</f>
        <v>0</v>
      </c>
      <c r="CA153" s="202">
        <v>1</v>
      </c>
      <c r="CB153" s="202">
        <v>7</v>
      </c>
      <c r="CZ153" s="167">
        <v>0.00013</v>
      </c>
    </row>
    <row r="154" spans="1:104" ht="12.75">
      <c r="A154" s="196">
        <v>107</v>
      </c>
      <c r="B154" s="197" t="s">
        <v>337</v>
      </c>
      <c r="C154" s="198" t="s">
        <v>338</v>
      </c>
      <c r="D154" s="199" t="s">
        <v>87</v>
      </c>
      <c r="E154" s="200">
        <v>579.7</v>
      </c>
      <c r="F154" s="200">
        <v>0</v>
      </c>
      <c r="G154" s="201">
        <f>E154*F154</f>
        <v>0</v>
      </c>
      <c r="O154" s="195">
        <v>2</v>
      </c>
      <c r="AA154" s="167">
        <v>1</v>
      </c>
      <c r="AB154" s="167">
        <v>7</v>
      </c>
      <c r="AC154" s="167">
        <v>7</v>
      </c>
      <c r="AZ154" s="167">
        <v>2</v>
      </c>
      <c r="BA154" s="167">
        <f>IF(AZ154=1,G154,0)</f>
        <v>0</v>
      </c>
      <c r="BB154" s="167">
        <f>IF(AZ154=2,G154,0)</f>
        <v>0</v>
      </c>
      <c r="BC154" s="167">
        <f>IF(AZ154=3,G154,0)</f>
        <v>0</v>
      </c>
      <c r="BD154" s="167">
        <f>IF(AZ154=4,G154,0)</f>
        <v>0</v>
      </c>
      <c r="BE154" s="167">
        <f>IF(AZ154=5,G154,0)</f>
        <v>0</v>
      </c>
      <c r="CA154" s="202">
        <v>1</v>
      </c>
      <c r="CB154" s="202">
        <v>7</v>
      </c>
      <c r="CZ154" s="167">
        <v>0.00022</v>
      </c>
    </row>
    <row r="155" spans="1:104" ht="12.75">
      <c r="A155" s="196">
        <v>108</v>
      </c>
      <c r="B155" s="197" t="s">
        <v>339</v>
      </c>
      <c r="C155" s="198" t="s">
        <v>340</v>
      </c>
      <c r="D155" s="199" t="s">
        <v>87</v>
      </c>
      <c r="E155" s="200">
        <v>494.9</v>
      </c>
      <c r="F155" s="200">
        <v>0</v>
      </c>
      <c r="G155" s="201">
        <f>E155*F155</f>
        <v>0</v>
      </c>
      <c r="O155" s="195">
        <v>2</v>
      </c>
      <c r="AA155" s="167">
        <v>1</v>
      </c>
      <c r="AB155" s="167">
        <v>7</v>
      </c>
      <c r="AC155" s="167">
        <v>7</v>
      </c>
      <c r="AZ155" s="167">
        <v>2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202">
        <v>1</v>
      </c>
      <c r="CB155" s="202">
        <v>7</v>
      </c>
      <c r="CZ155" s="167">
        <v>0</v>
      </c>
    </row>
    <row r="156" spans="1:57" ht="12.75">
      <c r="A156" s="203"/>
      <c r="B156" s="204" t="s">
        <v>75</v>
      </c>
      <c r="C156" s="205" t="str">
        <f>CONCATENATE(B152," ",C152)</f>
        <v>784 Malby</v>
      </c>
      <c r="D156" s="206"/>
      <c r="E156" s="207"/>
      <c r="F156" s="208"/>
      <c r="G156" s="209">
        <f>SUM(G152:G155)</f>
        <v>0</v>
      </c>
      <c r="O156" s="195">
        <v>4</v>
      </c>
      <c r="BA156" s="210">
        <f>SUM(BA152:BA155)</f>
        <v>0</v>
      </c>
      <c r="BB156" s="210">
        <f>SUM(BB152:BB155)</f>
        <v>0</v>
      </c>
      <c r="BC156" s="210">
        <f>SUM(BC152:BC155)</f>
        <v>0</v>
      </c>
      <c r="BD156" s="210">
        <f>SUM(BD152:BD155)</f>
        <v>0</v>
      </c>
      <c r="BE156" s="210">
        <f>SUM(BE152:BE155)</f>
        <v>0</v>
      </c>
    </row>
    <row r="157" spans="1:15" ht="12.75">
      <c r="A157" s="188" t="s">
        <v>72</v>
      </c>
      <c r="B157" s="189" t="s">
        <v>341</v>
      </c>
      <c r="C157" s="190" t="s">
        <v>342</v>
      </c>
      <c r="D157" s="191"/>
      <c r="E157" s="192"/>
      <c r="F157" s="192"/>
      <c r="G157" s="193"/>
      <c r="H157" s="194"/>
      <c r="I157" s="194"/>
      <c r="O157" s="195">
        <v>1</v>
      </c>
    </row>
    <row r="158" spans="1:104" ht="22.5">
      <c r="A158" s="196">
        <v>109</v>
      </c>
      <c r="B158" s="197" t="s">
        <v>343</v>
      </c>
      <c r="C158" s="198" t="s">
        <v>344</v>
      </c>
      <c r="D158" s="199" t="s">
        <v>157</v>
      </c>
      <c r="E158" s="200">
        <v>1</v>
      </c>
      <c r="F158" s="200">
        <v>0</v>
      </c>
      <c r="G158" s="201">
        <f>E158*F158</f>
        <v>0</v>
      </c>
      <c r="O158" s="195">
        <v>2</v>
      </c>
      <c r="AA158" s="167">
        <v>11</v>
      </c>
      <c r="AB158" s="167">
        <v>3</v>
      </c>
      <c r="AC158" s="167">
        <v>53</v>
      </c>
      <c r="AZ158" s="167">
        <v>4</v>
      </c>
      <c r="BA158" s="167">
        <f>IF(AZ158=1,G158,0)</f>
        <v>0</v>
      </c>
      <c r="BB158" s="167">
        <f>IF(AZ158=2,G158,0)</f>
        <v>0</v>
      </c>
      <c r="BC158" s="167">
        <f>IF(AZ158=3,G158,0)</f>
        <v>0</v>
      </c>
      <c r="BD158" s="167">
        <f>IF(AZ158=4,G158,0)</f>
        <v>0</v>
      </c>
      <c r="BE158" s="167">
        <f>IF(AZ158=5,G158,0)</f>
        <v>0</v>
      </c>
      <c r="CA158" s="202">
        <v>11</v>
      </c>
      <c r="CB158" s="202">
        <v>3</v>
      </c>
      <c r="CZ158" s="167">
        <v>0</v>
      </c>
    </row>
    <row r="159" spans="1:57" ht="12.75">
      <c r="A159" s="203"/>
      <c r="B159" s="204" t="s">
        <v>75</v>
      </c>
      <c r="C159" s="205" t="str">
        <f>CONCATENATE(B157," ",C157)</f>
        <v>M210 Elektroinstalace</v>
      </c>
      <c r="D159" s="206"/>
      <c r="E159" s="207"/>
      <c r="F159" s="208"/>
      <c r="G159" s="209">
        <f>SUM(G157:G158)</f>
        <v>0</v>
      </c>
      <c r="O159" s="195">
        <v>4</v>
      </c>
      <c r="BA159" s="210">
        <f>SUM(BA157:BA158)</f>
        <v>0</v>
      </c>
      <c r="BB159" s="210">
        <f>SUM(BB157:BB158)</f>
        <v>0</v>
      </c>
      <c r="BC159" s="210">
        <f>SUM(BC157:BC158)</f>
        <v>0</v>
      </c>
      <c r="BD159" s="210">
        <f>SUM(BD157:BD158)</f>
        <v>0</v>
      </c>
      <c r="BE159" s="210">
        <f>SUM(BE157:BE158)</f>
        <v>0</v>
      </c>
    </row>
    <row r="160" ht="12.75">
      <c r="E160" s="167"/>
    </row>
    <row r="161" ht="12.75">
      <c r="E161" s="167"/>
    </row>
    <row r="162" ht="12.75">
      <c r="E162" s="167"/>
    </row>
    <row r="163" ht="12.75">
      <c r="E163" s="167"/>
    </row>
    <row r="164" ht="12.75">
      <c r="E164" s="167"/>
    </row>
    <row r="165" ht="12.75">
      <c r="E165" s="167"/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ht="12.75">
      <c r="E178" s="167"/>
    </row>
    <row r="179" ht="12.75">
      <c r="E179" s="167"/>
    </row>
    <row r="180" ht="12.75">
      <c r="E180" s="167"/>
    </row>
    <row r="181" ht="12.75">
      <c r="E181" s="167"/>
    </row>
    <row r="182" ht="12.75">
      <c r="E182" s="167"/>
    </row>
    <row r="183" spans="1:7" ht="12.75">
      <c r="A183" s="211"/>
      <c r="B183" s="211"/>
      <c r="C183" s="211"/>
      <c r="D183" s="211"/>
      <c r="E183" s="211"/>
      <c r="F183" s="211"/>
      <c r="G183" s="211"/>
    </row>
    <row r="184" spans="1:7" ht="12.75">
      <c r="A184" s="211"/>
      <c r="B184" s="211"/>
      <c r="C184" s="211"/>
      <c r="D184" s="211"/>
      <c r="E184" s="211"/>
      <c r="F184" s="211"/>
      <c r="G184" s="211"/>
    </row>
    <row r="185" spans="1:7" ht="12.75">
      <c r="A185" s="211"/>
      <c r="B185" s="211"/>
      <c r="C185" s="211"/>
      <c r="D185" s="211"/>
      <c r="E185" s="211"/>
      <c r="F185" s="211"/>
      <c r="G185" s="211"/>
    </row>
    <row r="186" spans="1:7" ht="12.75">
      <c r="A186" s="211"/>
      <c r="B186" s="211"/>
      <c r="C186" s="211"/>
      <c r="D186" s="211"/>
      <c r="E186" s="211"/>
      <c r="F186" s="211"/>
      <c r="G186" s="211"/>
    </row>
    <row r="187" ht="12.75">
      <c r="E187" s="167"/>
    </row>
    <row r="188" ht="12.75">
      <c r="E188" s="167"/>
    </row>
    <row r="189" ht="12.75">
      <c r="E189" s="167"/>
    </row>
    <row r="190" ht="12.75">
      <c r="E190" s="167"/>
    </row>
    <row r="191" ht="12.75">
      <c r="E191" s="167"/>
    </row>
    <row r="192" ht="12.75">
      <c r="E192" s="167"/>
    </row>
    <row r="193" ht="12.75">
      <c r="E193" s="167"/>
    </row>
    <row r="194" ht="12.75">
      <c r="E194" s="167"/>
    </row>
    <row r="195" ht="12.75">
      <c r="E195" s="167"/>
    </row>
    <row r="196" ht="12.75">
      <c r="E196" s="167"/>
    </row>
    <row r="197" ht="12.75">
      <c r="E197" s="167"/>
    </row>
    <row r="198" ht="12.75">
      <c r="E198" s="167"/>
    </row>
    <row r="199" ht="12.75">
      <c r="E199" s="167"/>
    </row>
    <row r="200" ht="12.75">
      <c r="E200" s="167"/>
    </row>
    <row r="201" ht="12.75">
      <c r="E201" s="167"/>
    </row>
    <row r="202" ht="12.75">
      <c r="E202" s="167"/>
    </row>
    <row r="203" ht="12.75">
      <c r="E203" s="167"/>
    </row>
    <row r="204" ht="12.75">
      <c r="E204" s="167"/>
    </row>
    <row r="205" ht="12.75">
      <c r="E205" s="167"/>
    </row>
    <row r="206" ht="12.75">
      <c r="E206" s="167"/>
    </row>
    <row r="207" ht="12.75">
      <c r="E207" s="167"/>
    </row>
    <row r="208" ht="12.75">
      <c r="E208" s="167"/>
    </row>
    <row r="209" ht="12.75">
      <c r="E209" s="167"/>
    </row>
    <row r="210" ht="12.75">
      <c r="E210" s="167"/>
    </row>
    <row r="211" ht="12.75">
      <c r="E211" s="167"/>
    </row>
    <row r="212" ht="12.75">
      <c r="E212" s="167"/>
    </row>
    <row r="213" ht="12.75">
      <c r="E213" s="167"/>
    </row>
    <row r="214" ht="12.75">
      <c r="E214" s="167"/>
    </row>
    <row r="215" ht="12.75">
      <c r="E215" s="167"/>
    </row>
    <row r="216" ht="12.75">
      <c r="E216" s="167"/>
    </row>
    <row r="217" ht="12.75">
      <c r="E217" s="167"/>
    </row>
    <row r="218" spans="1:2" ht="12.75">
      <c r="A218" s="212"/>
      <c r="B218" s="212"/>
    </row>
    <row r="219" spans="1:7" ht="12.75">
      <c r="A219" s="211"/>
      <c r="B219" s="211"/>
      <c r="C219" s="214"/>
      <c r="D219" s="214"/>
      <c r="E219" s="215"/>
      <c r="F219" s="214"/>
      <c r="G219" s="216"/>
    </row>
    <row r="220" spans="1:7" ht="12.75">
      <c r="A220" s="217"/>
      <c r="B220" s="217"/>
      <c r="C220" s="211"/>
      <c r="D220" s="211"/>
      <c r="E220" s="218"/>
      <c r="F220" s="211"/>
      <c r="G220" s="211"/>
    </row>
    <row r="221" spans="1:7" ht="12.75">
      <c r="A221" s="211"/>
      <c r="B221" s="211"/>
      <c r="C221" s="211"/>
      <c r="D221" s="211"/>
      <c r="E221" s="218"/>
      <c r="F221" s="211"/>
      <c r="G221" s="211"/>
    </row>
    <row r="222" spans="1:7" ht="12.75">
      <c r="A222" s="211"/>
      <c r="B222" s="211"/>
      <c r="C222" s="211"/>
      <c r="D222" s="211"/>
      <c r="E222" s="218"/>
      <c r="F222" s="211"/>
      <c r="G222" s="211"/>
    </row>
    <row r="223" spans="1:7" ht="12.75">
      <c r="A223" s="211"/>
      <c r="B223" s="211"/>
      <c r="C223" s="211"/>
      <c r="D223" s="211"/>
      <c r="E223" s="218"/>
      <c r="F223" s="211"/>
      <c r="G223" s="211"/>
    </row>
    <row r="224" spans="1:7" ht="12.75">
      <c r="A224" s="211"/>
      <c r="B224" s="211"/>
      <c r="C224" s="211"/>
      <c r="D224" s="211"/>
      <c r="E224" s="218"/>
      <c r="F224" s="211"/>
      <c r="G224" s="211"/>
    </row>
    <row r="225" spans="1:7" ht="12.75">
      <c r="A225" s="211"/>
      <c r="B225" s="211"/>
      <c r="C225" s="211"/>
      <c r="D225" s="211"/>
      <c r="E225" s="218"/>
      <c r="F225" s="211"/>
      <c r="G225" s="211"/>
    </row>
    <row r="226" spans="1:7" ht="12.75">
      <c r="A226" s="211"/>
      <c r="B226" s="211"/>
      <c r="C226" s="211"/>
      <c r="D226" s="211"/>
      <c r="E226" s="218"/>
      <c r="F226" s="211"/>
      <c r="G226" s="211"/>
    </row>
    <row r="227" spans="1:7" ht="12.75">
      <c r="A227" s="211"/>
      <c r="B227" s="211"/>
      <c r="C227" s="211"/>
      <c r="D227" s="211"/>
      <c r="E227" s="218"/>
      <c r="F227" s="211"/>
      <c r="G227" s="211"/>
    </row>
    <row r="228" spans="1:7" ht="12.75">
      <c r="A228" s="211"/>
      <c r="B228" s="211"/>
      <c r="C228" s="211"/>
      <c r="D228" s="211"/>
      <c r="E228" s="218"/>
      <c r="F228" s="211"/>
      <c r="G228" s="211"/>
    </row>
    <row r="229" spans="1:7" ht="12.75">
      <c r="A229" s="211"/>
      <c r="B229" s="211"/>
      <c r="C229" s="211"/>
      <c r="D229" s="211"/>
      <c r="E229" s="218"/>
      <c r="F229" s="211"/>
      <c r="G229" s="211"/>
    </row>
    <row r="230" spans="1:7" ht="12.75">
      <c r="A230" s="211"/>
      <c r="B230" s="211"/>
      <c r="C230" s="211"/>
      <c r="D230" s="211"/>
      <c r="E230" s="218"/>
      <c r="F230" s="211"/>
      <c r="G230" s="211"/>
    </row>
    <row r="231" spans="1:7" ht="12.75">
      <c r="A231" s="211"/>
      <c r="B231" s="211"/>
      <c r="C231" s="211"/>
      <c r="D231" s="211"/>
      <c r="E231" s="218"/>
      <c r="F231" s="211"/>
      <c r="G231" s="211"/>
    </row>
    <row r="232" spans="1:7" ht="12.75">
      <c r="A232" s="211"/>
      <c r="B232" s="211"/>
      <c r="C232" s="211"/>
      <c r="D232" s="211"/>
      <c r="E232" s="218"/>
      <c r="F232" s="211"/>
      <c r="G232" s="211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2018-10-08T14:53:46Z</dcterms:created>
  <dcterms:modified xsi:type="dcterms:W3CDTF">2018-10-08T14:54:48Z</dcterms:modified>
  <cp:category/>
  <cp:version/>
  <cp:contentType/>
  <cp:contentStatus/>
</cp:coreProperties>
</file>