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'Položky'!$A$1:$G$415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<sst xmlns="http://schemas.openxmlformats.org/spreadsheetml/2006/main" count="1043" uniqueCount="518">
  <si>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</si>
  <si>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</si>
  <si>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</si>
  <si>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</si>
  <si>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</si>
  <si>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</si>
  <si>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</si>
  <si>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</si>
  <si>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</si>
  <si>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</si>
  <si>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</si>
  <si>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</si>
  <si>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</si>
  <si>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</si>
  <si>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</si>
  <si>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</si>
  <si>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</si>
  <si>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</si>
  <si>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</si>
  <si>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</si>
  <si>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</si>
  <si>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</si>
  <si>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</si>
  <si>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</si>
  <si>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</si>
  <si>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</si>
  <si>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</si>
  <si>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</si>
  <si>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</si>
  <si>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</si>
  <si>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</si>
  <si>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</si>
  <si>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</si>
  <si>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</si>
  <si>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</si>
  <si>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</si>
  <si>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</si>
  <si>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</si>
  <si>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</si>
  <si>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</si>
  <si>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</si>
  <si>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</si>
  <si>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</si>
  <si>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</si>
  <si>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</si>
  <si>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</si>
  <si>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</si>
  <si>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</si>
  <si>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</si>
  <si>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</si>
  <si>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</si>
  <si>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</si>
  <si>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</si>
  <si>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</si>
  <si>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</si>
  <si>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</si>
  <si>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</si>
  <si>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</si>
  <si>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</si>
  <si>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</si>
  <si>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</si>
  <si>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</si>
  <si>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</si>
  <si>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</si>
  <si>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</si>
  <si>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</si>
  <si>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</si>
  <si>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</si>
  <si>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</si>
  <si>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</si>
  <si>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</si>
  <si>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</si>
  <si>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</si>
  <si>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</si>
  <si>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</si>
  <si>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</si>
  <si>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</si>
  <si>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</si>
  <si>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20180028</t>
  </si>
  <si>
    <t>Domov Sedlčany - sociální služby - pavilon 3</t>
  </si>
  <si>
    <t>01</t>
  </si>
  <si>
    <t>Dispoziční úpravy 1,pp</t>
  </si>
  <si>
    <t>139600012RAA</t>
  </si>
  <si>
    <t>Ruční výkop pro angl.dvorky v hornině 1-4 odvoz kolečkem do 20 m, uložení v místě</t>
  </si>
  <si>
    <t>m3</t>
  </si>
  <si>
    <t>Začátek provozního součtu</t>
  </si>
  <si>
    <t>dvorky:2,45*0,55*1,1*2</t>
  </si>
  <si>
    <t>vsaky:0,25*4</t>
  </si>
  <si>
    <t>Konec provozního součtu</t>
  </si>
  <si>
    <t>4,0</t>
  </si>
  <si>
    <t>181050010RA0</t>
  </si>
  <si>
    <t xml:space="preserve">Terénní modelace - úprava terénu kolem angl.dvorků </t>
  </si>
  <si>
    <t>m2</t>
  </si>
  <si>
    <t>(1,05+2,45+1,05)*0,5*2</t>
  </si>
  <si>
    <t>4,6</t>
  </si>
  <si>
    <t>3</t>
  </si>
  <si>
    <t>Svislé a kompletní konstrukce</t>
  </si>
  <si>
    <t>310237251R00</t>
  </si>
  <si>
    <t xml:space="preserve">Zazdívka otvoru po vybour.ventilátotu cihlami </t>
  </si>
  <si>
    <t>kus</t>
  </si>
  <si>
    <t>317168112R00</t>
  </si>
  <si>
    <t xml:space="preserve">Překlad keramický plochý 115x71x1250 mm </t>
  </si>
  <si>
    <t>317944313RT3</t>
  </si>
  <si>
    <t>Válcované nosníky č.14-22 do připravených otvorů včetně dodávky profilu  I č.16</t>
  </si>
  <si>
    <t>t</t>
  </si>
  <si>
    <t>vstup 08):1,6*3*17,9*0,001</t>
  </si>
  <si>
    <t>0,09</t>
  </si>
  <si>
    <t>346244381R00</t>
  </si>
  <si>
    <t xml:space="preserve">Plentování ocelových nosníků výšky do 20 cm </t>
  </si>
  <si>
    <t>vstup 08):1,6*0,16*2</t>
  </si>
  <si>
    <t>0,5</t>
  </si>
  <si>
    <t>340200010RAB</t>
  </si>
  <si>
    <t>Příčka do stávajícího objektu, bez omítky tl.125mm z keram.bloků,vysekání kapes pro zavázání</t>
  </si>
  <si>
    <t>WC:(2,2+1,6)*2,53</t>
  </si>
  <si>
    <t>-1,1*2,0</t>
  </si>
  <si>
    <t>06) - dozdívka příčky:2,53*0,3</t>
  </si>
  <si>
    <t>05) - dozdívka příčky:2,53*0,344</t>
  </si>
  <si>
    <t>12) - zazdívka výklenku:1,2*1,5</t>
  </si>
  <si>
    <t>10,8</t>
  </si>
  <si>
    <t>311</t>
  </si>
  <si>
    <t>Sádrokartonové konstrukce</t>
  </si>
  <si>
    <t>342264071R00</t>
  </si>
  <si>
    <t>Podhled SDK kazetový na zavěš. ocel. konstr. bez izolace</t>
  </si>
  <si>
    <t>342267112RT3</t>
  </si>
  <si>
    <t>Obklad rozvodů sádrokartonem třístranný do 0,5/0,5m, desky standard impreg. tl. 12,5 mm</t>
  </si>
  <si>
    <t>m</t>
  </si>
  <si>
    <t>328</t>
  </si>
  <si>
    <t>Anglické dvorky a sklepní světlíky</t>
  </si>
  <si>
    <t>213151000</t>
  </si>
  <si>
    <t>Zřízení vsakovcího drénu pro odvodnění dvorků vč.dodávky štěrku</t>
  </si>
  <si>
    <t>328151111R00</t>
  </si>
  <si>
    <t>Montáž sklepního světlíku z plastu vč.ochranné sítě a odtokové přípojky</t>
  </si>
  <si>
    <t>551620200</t>
  </si>
  <si>
    <t>Odtoková souprava s lapačem nečistot</t>
  </si>
  <si>
    <t>611000050</t>
  </si>
  <si>
    <t>Anglický dvorek plast 1000x600x400mm</t>
  </si>
  <si>
    <t>709100001</t>
  </si>
  <si>
    <t>Ochranná pochozí síť angl.dvorků</t>
  </si>
  <si>
    <t>61</t>
  </si>
  <si>
    <t>Upravy povrchů vnitřní</t>
  </si>
  <si>
    <t>611471411R00</t>
  </si>
  <si>
    <t xml:space="preserve">Úprava stropů přeštukováním tl. 2 - 3 mm </t>
  </si>
  <si>
    <t>4,08+12,92+20,49+19,56+20,41+20,77+21,25</t>
  </si>
  <si>
    <t>13,4+3,3</t>
  </si>
  <si>
    <t>garáž - stávající:</t>
  </si>
  <si>
    <t>136,2</t>
  </si>
  <si>
    <t>612421431R00</t>
  </si>
  <si>
    <t xml:space="preserve">Oprava vápen.omítek stěn do 50 % pl. - štukových </t>
  </si>
  <si>
    <t>02, 03):(14,45+4,497)*2*2,53</t>
  </si>
  <si>
    <t>-1,1*2,0*7</t>
  </si>
  <si>
    <t>-3,925*2,53</t>
  </si>
  <si>
    <t>-1,75*2,15</t>
  </si>
  <si>
    <t>-2,1*2,53</t>
  </si>
  <si>
    <t>04):(1,536+2,175)*2*2,53</t>
  </si>
  <si>
    <t>-1,1*2,0*3</t>
  </si>
  <si>
    <t>-1,025*2,53</t>
  </si>
  <si>
    <t>05):(1,889+2,175)*2*2,53</t>
  </si>
  <si>
    <t>(-1,2*1,5)+(4,2*0,2)</t>
  </si>
  <si>
    <t>06):(3,525+3,8+0,983)*2*0,53</t>
  </si>
  <si>
    <t>07):(3,375+6,1)*2*2,53</t>
  </si>
  <si>
    <t>08):(3,45+5,625)*2*2,53</t>
  </si>
  <si>
    <t>(-1,1*2,0)+(5,1*0,2)</t>
  </si>
  <si>
    <t>09):(3,375+6,075)*2*2,53</t>
  </si>
  <si>
    <t>-1,1*2,0*2</t>
  </si>
  <si>
    <t>(-0,9*1,2*2)+(3,3*0,2*2)</t>
  </si>
  <si>
    <t>10):(3,45+6,075)*2*2,53</t>
  </si>
  <si>
    <t>11):(3,35+6,075)*2*2,53</t>
  </si>
  <si>
    <t>12):(3,35+3,9)*2*0,53</t>
  </si>
  <si>
    <t>13):(1,6+1,925)*2,53</t>
  </si>
  <si>
    <t>329,9</t>
  </si>
  <si>
    <t>612421637R00</t>
  </si>
  <si>
    <t xml:space="preserve">Omítka vnitřní zdiva, MVC, štuková </t>
  </si>
  <si>
    <t>13):5,2*2</t>
  </si>
  <si>
    <t>obklad:-4,85</t>
  </si>
  <si>
    <t>06) -  dozdívka:0,53*0,75</t>
  </si>
  <si>
    <t>05) - dozdívka :2,53*0,85</t>
  </si>
  <si>
    <t>garáž:76,7</t>
  </si>
  <si>
    <t>84,8</t>
  </si>
  <si>
    <t>612451121R00</t>
  </si>
  <si>
    <t>Omítka vnitřní zdiva cem.hladká pod obklady</t>
  </si>
  <si>
    <t>612471411R00</t>
  </si>
  <si>
    <t>Úprava vnitřních stěn přeštukováním po vložení perlinky</t>
  </si>
  <si>
    <t>612481211R00</t>
  </si>
  <si>
    <t>Montáž výztužné sítě (perlinky) do stěrky-stěny - v místech odstraněného lamelového obkladu</t>
  </si>
  <si>
    <t>621904112R00</t>
  </si>
  <si>
    <t xml:space="preserve">Očištění stáv.omítek před potažením perlinkou </t>
  </si>
  <si>
    <t>62</t>
  </si>
  <si>
    <t>Úpravy povrchů vnější</t>
  </si>
  <si>
    <t>622322149RT1</t>
  </si>
  <si>
    <t>Povrchová úprava vněj.ostění v místě angl.dvorků vč.omít.lišt a sjednocujícího nátěru</t>
  </si>
  <si>
    <t>okna v 09, 10):(2,45*1,4*2)-(0,9*1,2*4)</t>
  </si>
  <si>
    <t>3,3*0,2*4</t>
  </si>
  <si>
    <t>5,2</t>
  </si>
  <si>
    <t>63</t>
  </si>
  <si>
    <t>Podlahy a podlahové konstrukce</t>
  </si>
  <si>
    <t>632451012R00</t>
  </si>
  <si>
    <t>Vyrovnávací potěr v pásu, tl.30 mm - pod nový parapet</t>
  </si>
  <si>
    <t>0,9*0,45*4</t>
  </si>
  <si>
    <t>899102111RT2</t>
  </si>
  <si>
    <t>Osazení poklopu s rámem do 100 kg vč.dodávky poklopu zadlažďovacího 700x700mm</t>
  </si>
  <si>
    <t>64</t>
  </si>
  <si>
    <t>Výplně otvorů</t>
  </si>
  <si>
    <t>642952220RT1</t>
  </si>
  <si>
    <t>Osazení zárubní dveřních dřevěných, pl. do 4 m2 vč.dodávky zárubně obložkové 197 x 110/7 - 19cm</t>
  </si>
  <si>
    <t>648991113RT2</t>
  </si>
  <si>
    <t>Osazení parapet.desek z lamina  š.nad 20cm vč.dodávky parapetní desky š.250mm</t>
  </si>
  <si>
    <t>1,2*3</t>
  </si>
  <si>
    <t>0,9*8</t>
  </si>
  <si>
    <t>9</t>
  </si>
  <si>
    <t>Ostatní konstrukce</t>
  </si>
  <si>
    <t>900 01</t>
  </si>
  <si>
    <t xml:space="preserve">Zednická výpomoc pro řemesla </t>
  </si>
  <si>
    <t>kompl</t>
  </si>
  <si>
    <t>900 02</t>
  </si>
  <si>
    <t xml:space="preserve">Neprodyšné oddělení pracoviště od stáv.části </t>
  </si>
  <si>
    <t>900 03</t>
  </si>
  <si>
    <t xml:space="preserve">Osazení infrasauny </t>
  </si>
  <si>
    <t>952901111R00</t>
  </si>
  <si>
    <t xml:space="preserve">Vyčištění budov o výšce podlaží do 4 m </t>
  </si>
  <si>
    <t>22,42+11,32+3,26+4,08+12,92+20,49+19,56</t>
  </si>
  <si>
    <t>20,41+20,77+21,25+13,04+3,3</t>
  </si>
  <si>
    <t>garáž:28,77</t>
  </si>
  <si>
    <t>201,6</t>
  </si>
  <si>
    <t>94</t>
  </si>
  <si>
    <t>Lešení a stavební výtahy</t>
  </si>
  <si>
    <t>941955001R00</t>
  </si>
  <si>
    <t xml:space="preserve">Lešení lehké pomocné - pro opravu omítek </t>
  </si>
  <si>
    <t>941955001R01</t>
  </si>
  <si>
    <t xml:space="preserve">Lešení lehké pomocné - pro montáž SDK </t>
  </si>
  <si>
    <t>96</t>
  </si>
  <si>
    <t>Bourání konstrukcí</t>
  </si>
  <si>
    <t>725290030RA0</t>
  </si>
  <si>
    <t xml:space="preserve">Demontáž vanové obezdívky </t>
  </si>
  <si>
    <t>4,4*0,7</t>
  </si>
  <si>
    <t>3,1</t>
  </si>
  <si>
    <t>764410850R00</t>
  </si>
  <si>
    <t xml:space="preserve">Demontáž oplechování parapetů,rš od 100 do 330 mm </t>
  </si>
  <si>
    <t>0,9*4</t>
  </si>
  <si>
    <t>1,2*5</t>
  </si>
  <si>
    <t>garáž:0,9*4</t>
  </si>
  <si>
    <t>766441821U00</t>
  </si>
  <si>
    <t xml:space="preserve">Dmtž stáv.vni.parapet desek š-30cm </t>
  </si>
  <si>
    <t>5+4</t>
  </si>
  <si>
    <t>garáž:4</t>
  </si>
  <si>
    <t>766662811R00</t>
  </si>
  <si>
    <t xml:space="preserve">Demontáž prahů dveří 1křídlových </t>
  </si>
  <si>
    <t>766812830R00</t>
  </si>
  <si>
    <t xml:space="preserve">Demontáž kuchyňské linky dl. do 1,8 m </t>
  </si>
  <si>
    <t>767134831R00</t>
  </si>
  <si>
    <t xml:space="preserve">Demontáž oplechování stěn lamelami Feal </t>
  </si>
  <si>
    <t>01):1,516*2,53*2</t>
  </si>
  <si>
    <t>02):5,5*2,53*2</t>
  </si>
  <si>
    <t>-1,6-1,8</t>
  </si>
  <si>
    <t>2,297*2,53</t>
  </si>
  <si>
    <t>07):(6,1+3,375+6,1)*2,53</t>
  </si>
  <si>
    <t>-1,6</t>
  </si>
  <si>
    <t>08):(5,625+3,45+5,625)*2,53</t>
  </si>
  <si>
    <t>11):3,55*2,53</t>
  </si>
  <si>
    <t>120,3</t>
  </si>
  <si>
    <t>767135831R00</t>
  </si>
  <si>
    <t xml:space="preserve">Demontáž roštu pro obložení z lamel </t>
  </si>
  <si>
    <t>767581802R00</t>
  </si>
  <si>
    <t xml:space="preserve">Demontáž podhledů z lamel Feal </t>
  </si>
  <si>
    <t>3,42+19,0+11,32+20,49+19,56+21,25</t>
  </si>
  <si>
    <t>95,0</t>
  </si>
  <si>
    <t>767582800R00</t>
  </si>
  <si>
    <t xml:space="preserve">Demontáž podhledů - roštů </t>
  </si>
  <si>
    <t>776511810RT2</t>
  </si>
  <si>
    <t xml:space="preserve">Odstranění PVC a koberců lepených bez podložky </t>
  </si>
  <si>
    <t>07):20,49*2</t>
  </si>
  <si>
    <t>41,0</t>
  </si>
  <si>
    <t>938902122R00</t>
  </si>
  <si>
    <t>Očištění stávajících podlah po odstranění nášlap. ploch, tlakovou vodou nebo mechanicky</t>
  </si>
  <si>
    <t>20,41+20,77+13,04+3,3</t>
  </si>
  <si>
    <t>151,6</t>
  </si>
  <si>
    <t>962031113R00</t>
  </si>
  <si>
    <t xml:space="preserve">Bourání příček z cihel tl. 10 cm </t>
  </si>
  <si>
    <t>1,369*2,53</t>
  </si>
  <si>
    <t>(2,1*2,53)-(1,75*2,0)</t>
  </si>
  <si>
    <t>3,7</t>
  </si>
  <si>
    <t>962031116R00</t>
  </si>
  <si>
    <t xml:space="preserve">Bourání příček z cihel tl. do 15 cm </t>
  </si>
  <si>
    <t>13, 14:(1,516+1,516+2,2+0,512)*2,53</t>
  </si>
  <si>
    <t>-1,2-1,2</t>
  </si>
  <si>
    <t>0,778*2,2</t>
  </si>
  <si>
    <t>chodba:2,297*2,53</t>
  </si>
  <si>
    <t>2,1*2,53</t>
  </si>
  <si>
    <t>23,4</t>
  </si>
  <si>
    <t>965043321RT2</t>
  </si>
  <si>
    <t>Bourání podkladů bet., potěr, tl, 10 cm, pl. 1 m2 mazanina tl. 8 - 10 cm s potěrem</t>
  </si>
  <si>
    <t>1,375*0,778*0,15</t>
  </si>
  <si>
    <t>0,2</t>
  </si>
  <si>
    <t>965081702R00</t>
  </si>
  <si>
    <t xml:space="preserve">Bourání soklíků z dlažeb keramických </t>
  </si>
  <si>
    <t>16,4+12,7+7,3+5,0+18,5+17,3+17,2+11,8</t>
  </si>
  <si>
    <t>965081713R00</t>
  </si>
  <si>
    <t xml:space="preserve">Bourání dlažeb keramických tl.10 mm, nad 1 m2 </t>
  </si>
  <si>
    <t>3,42+19,0+11,32+3,26+4,08+12,92+19,56+20,41</t>
  </si>
  <si>
    <t>20,77+13,04+1,45+1,4</t>
  </si>
  <si>
    <t>m.č.11) - ponechat:130,6</t>
  </si>
  <si>
    <t>967031132R00</t>
  </si>
  <si>
    <t xml:space="preserve">Přisekání ostění cihelných na MVC </t>
  </si>
  <si>
    <t>pro dveře:2,1*0,15*10*2</t>
  </si>
  <si>
    <t>2,1*0,45*2</t>
  </si>
  <si>
    <t>pro okna:0,6*0,45*2*4</t>
  </si>
  <si>
    <t>po vybouraných příčkách:2,53*0,15*4</t>
  </si>
  <si>
    <t>2,53*0,1*2</t>
  </si>
  <si>
    <t>2,2*0,15</t>
  </si>
  <si>
    <t>12,7</t>
  </si>
  <si>
    <t>968061112R00</t>
  </si>
  <si>
    <t xml:space="preserve">Vyvěšení dřevěných okenních křídel </t>
  </si>
  <si>
    <t>4+4+5</t>
  </si>
  <si>
    <t>968061125R00</t>
  </si>
  <si>
    <t xml:space="preserve">Vyvěšení dřevěných dveřních křídel pl. do 2 m2 </t>
  </si>
  <si>
    <t>968062354R00</t>
  </si>
  <si>
    <t xml:space="preserve">Vybourání dřevěných rámů oken pl. 1 m2 </t>
  </si>
  <si>
    <t>0,9*0,6*8</t>
  </si>
  <si>
    <t>4,3</t>
  </si>
  <si>
    <t>968062355R00</t>
  </si>
  <si>
    <t xml:space="preserve">Vybourání dřevěných rámů oken pl. 2 m2 </t>
  </si>
  <si>
    <t>1,2*1,5*5</t>
  </si>
  <si>
    <t>968071113R01</t>
  </si>
  <si>
    <t xml:space="preserve">Vyvěšení kovových křídel vni.mříží u vstupu </t>
  </si>
  <si>
    <t>968071125R00</t>
  </si>
  <si>
    <t xml:space="preserve">Vyvěšení, zavěšení kovových křídel dveří pl. 2 m2 </t>
  </si>
  <si>
    <t>968072455R00</t>
  </si>
  <si>
    <t xml:space="preserve">Vybourání kovových dveřních zárubní pl. do 2 m2 </t>
  </si>
  <si>
    <t>0,8*2,1*2</t>
  </si>
  <si>
    <t>1,0*2,1*7</t>
  </si>
  <si>
    <t>1,1*2,1*2</t>
  </si>
  <si>
    <t>22,7</t>
  </si>
  <si>
    <t>968072456R00</t>
  </si>
  <si>
    <t xml:space="preserve">Vybourání kovových dveřních zárubní pl. nad 2 m2 </t>
  </si>
  <si>
    <t>1,75*2,2*2</t>
  </si>
  <si>
    <t>968072558R00</t>
  </si>
  <si>
    <t xml:space="preserve">Vybourání kovových garáž.vrat plochy do 5 m2 </t>
  </si>
  <si>
    <t>2,4*2,0</t>
  </si>
  <si>
    <t>971033531R00</t>
  </si>
  <si>
    <t>Rozšíření otvoru v příčkách tl.do 15 cm pro zvětšení dveřního otvoru</t>
  </si>
  <si>
    <t>((1,2*2,1)-1,6)*10</t>
  </si>
  <si>
    <t>9,2</t>
  </si>
  <si>
    <t>971033561R00</t>
  </si>
  <si>
    <t xml:space="preserve">Zvětšení otvoru ve zdi cihelné pro okna a dveře </t>
  </si>
  <si>
    <t>okna v 09, 10):0,9*1,2*0,45*4</t>
  </si>
  <si>
    <t>-0,9*0,6*0,45*4</t>
  </si>
  <si>
    <t>dveře v 08):(1,2*2,0*0,45)+(1,4*0,15*0,45)-(1,1*2,0*0,45)</t>
  </si>
  <si>
    <t>1,2</t>
  </si>
  <si>
    <t>975021211R00</t>
  </si>
  <si>
    <t xml:space="preserve">Podchycení zdiva pod stropem při tl.zdi do 45 cm </t>
  </si>
  <si>
    <t>976085311R00</t>
  </si>
  <si>
    <t xml:space="preserve">Vybourání kanal.rámů a poklopů plochy do 0,6 m2 </t>
  </si>
  <si>
    <t>976086210R00</t>
  </si>
  <si>
    <t xml:space="preserve">Vybourání ventilátoru </t>
  </si>
  <si>
    <t>m.č.12:1</t>
  </si>
  <si>
    <t>m.č.11:1</t>
  </si>
  <si>
    <t>978013191R00</t>
  </si>
  <si>
    <t xml:space="preserve">Otlučení omítek vnitřních stěn v rozsahu do 100 % </t>
  </si>
  <si>
    <t>garáž:(6,65+1,5)*2*2,33</t>
  </si>
  <si>
    <t>(-0,9*0,6*2)+(2,1*0,25*2)</t>
  </si>
  <si>
    <t>(6,65+2,7)*2*2,33</t>
  </si>
  <si>
    <t>-2,4*2,0</t>
  </si>
  <si>
    <t>76,7</t>
  </si>
  <si>
    <t>978021191R00</t>
  </si>
  <si>
    <t>Otlučení cem.omítekvnitřních stěn do 100% - pod obklady</t>
  </si>
  <si>
    <t>978059521R00</t>
  </si>
  <si>
    <t xml:space="preserve">Odsekání vnitřních obkladů stěn </t>
  </si>
  <si>
    <t>kuchyň:(2,175+1,15)*2*1,8</t>
  </si>
  <si>
    <t>-0,8*1,8</t>
  </si>
  <si>
    <t>(-1,2*1,1)+(3,4*0,2)</t>
  </si>
  <si>
    <t>06):(3,525+3,8)*2*1,8</t>
  </si>
  <si>
    <t>0,778*2,2*4</t>
  </si>
  <si>
    <t>12):(3,35+3,9)*2*1,8</t>
  </si>
  <si>
    <t>65,0</t>
  </si>
  <si>
    <t>979011111R00</t>
  </si>
  <si>
    <t xml:space="preserve">Svislá doprava suti a vybour. hmot za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</si>
  <si>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</si>
  <si>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</si>
  <si>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</si>
  <si>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</si>
  <si>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</si>
  <si>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</si>
  <si>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</si>
  <si>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</si>
  <si>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</si>
  <si>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</si>
  <si>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</si>
  <si>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</si>
  <si>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999281108R00</t>
  </si>
  <si>
    <t xml:space="preserve">Přesun hmot pro opravy a rekonstrukce </t>
  </si>
  <si>
    <t>720</t>
  </si>
  <si>
    <t>Zdravotechnická instalace</t>
  </si>
  <si>
    <t>720 00</t>
  </si>
  <si>
    <t>VO+KA+ZP - dle prohlídky stávajícího stavu (demontáž, montáž, dodávky ZP, rozvody)</t>
  </si>
  <si>
    <t>730</t>
  </si>
  <si>
    <t>Ústřední vytápění</t>
  </si>
  <si>
    <t>730 00</t>
  </si>
  <si>
    <t>ÚT - dle prohlídky stávajícího stavu (demontáž, montáž, radiátory, rozvody, propojení)</t>
  </si>
  <si>
    <t>766</t>
  </si>
  <si>
    <t>Konstrukce truhlářské</t>
  </si>
  <si>
    <t>766 01</t>
  </si>
  <si>
    <t xml:space="preserve">M+D Dveřní kování dveří vnitřních </t>
  </si>
  <si>
    <t>766661122R00</t>
  </si>
  <si>
    <t xml:space="preserve">Montáž dveří do zárubně,otevíravých 1kř.nad 0,8 m </t>
  </si>
  <si>
    <t>766661422R00</t>
  </si>
  <si>
    <t xml:space="preserve">Montáž dveří protipožárních 1kříd. nad 80 cm </t>
  </si>
  <si>
    <t>766695212R0H</t>
  </si>
  <si>
    <t xml:space="preserve">M+D Přechodové lišty dveří jednokřídlových </t>
  </si>
  <si>
    <t>766810010RAC</t>
  </si>
  <si>
    <t>M+D Kuchyňská linka se zabudovaným dvouvařičem dl.180 cm, zadní mezistěna lamino (ne obklad)</t>
  </si>
  <si>
    <t>611617015</t>
  </si>
  <si>
    <t>Dveře vnitřní dýhované plné 1kř. 110x197 cm</t>
  </si>
  <si>
    <t>61165319</t>
  </si>
  <si>
    <t>Dveře vnitřní dýhované protipožární EI 30 DP3 110x 197cm</t>
  </si>
  <si>
    <t>998766103R00</t>
  </si>
  <si>
    <t xml:space="preserve">Přesun hmot pro truhlářské konstrukce </t>
  </si>
  <si>
    <t>769</t>
  </si>
  <si>
    <t>Otvorové prvky z plastu</t>
  </si>
  <si>
    <t>769000001R01</t>
  </si>
  <si>
    <t>Montáž plast.oken, dveří a vrat, vč.parotěsných a paropropust.pásků po obvodu, kotvení turbošrouby</t>
  </si>
  <si>
    <t>611 01</t>
  </si>
  <si>
    <t>Okna plastová s izolačním trojsklem, vč.kování a pásků, vni.parapet plast, vnější Pz=viz popis v PD</t>
  </si>
  <si>
    <t>01):1,2*1,5*5</t>
  </si>
  <si>
    <t>02):0,9*1,2*4</t>
  </si>
  <si>
    <t>0,3):0,9*0,6*4</t>
  </si>
  <si>
    <t>15,5</t>
  </si>
  <si>
    <t>61143783.A</t>
  </si>
  <si>
    <t>Dvířka instal.plastová otevíravá - atyp 486x2000mm</t>
  </si>
  <si>
    <t>06):1</t>
  </si>
  <si>
    <t>61143790.A</t>
  </si>
  <si>
    <t>Dveře vstupní plast.dvoukř.plné 1800x2200mm, vč.rámu a kování - ozn.D2)</t>
  </si>
  <si>
    <t>61143793.A</t>
  </si>
  <si>
    <t>Vrata garážová lamelová zateplená 2400x2000mm el.pohon, dálkové ovl. (zajíždí pod strop)</t>
  </si>
  <si>
    <t>998766102R00</t>
  </si>
  <si>
    <t xml:space="preserve">Přesun hmot pro otvorové prvky </t>
  </si>
  <si>
    <t>771</t>
  </si>
  <si>
    <t>Podlahy z dlaždic a obklady</t>
  </si>
  <si>
    <t>771101210R00</t>
  </si>
  <si>
    <t xml:space="preserve">Penetrace podkladu pod dlažby </t>
  </si>
  <si>
    <t>771575109RU1</t>
  </si>
  <si>
    <t>Montáž podlah keramických do tmele 30x30 cm flex.lepidlo, spár.hmota</t>
  </si>
  <si>
    <t>22,42+11,32+3,26+4,08+12,92+13,04+3,3</t>
  </si>
  <si>
    <t>70,4</t>
  </si>
  <si>
    <t>777531023R00</t>
  </si>
  <si>
    <t xml:space="preserve">Vyrovnání podlahy stěrkou tl.do 3 mm </t>
  </si>
  <si>
    <t>59764210</t>
  </si>
  <si>
    <t>Dlažba keramická protiskluzná 300x300x9 mm</t>
  </si>
  <si>
    <t>70,34*1,05</t>
  </si>
  <si>
    <t>74,0</t>
  </si>
  <si>
    <t>998771103R00</t>
  </si>
  <si>
    <t xml:space="preserve">Přesun hmot pro podlahy z dlaždic </t>
  </si>
  <si>
    <t>776</t>
  </si>
  <si>
    <t>Podlahy povlakové</t>
  </si>
  <si>
    <t>776521200RH6</t>
  </si>
  <si>
    <t>Lepení povlakových podlah z dílců vinyl vč.vinylových dílců a soklových lišt</t>
  </si>
  <si>
    <t>20,49+19,56+20,41+20,77</t>
  </si>
  <si>
    <t>81,2</t>
  </si>
  <si>
    <t>776570010RAB</t>
  </si>
  <si>
    <t>Podlaha povlaková textilní volně položená koberec cvičební</t>
  </si>
  <si>
    <t>07):20,49</t>
  </si>
  <si>
    <t>08):19,56</t>
  </si>
  <si>
    <t>998776101R00</t>
  </si>
  <si>
    <t xml:space="preserve">Přesun hmot pro podlahy povlakové </t>
  </si>
  <si>
    <t>781</t>
  </si>
  <si>
    <t>Obklady keramické</t>
  </si>
  <si>
    <t>781101210R00</t>
  </si>
  <si>
    <t xml:space="preserve">Penetrace podkladu pod obklady </t>
  </si>
  <si>
    <t>781475118RU4</t>
  </si>
  <si>
    <t>Obklad vnitřní stěn keramický, do tmele flex.lepidlo, spár.hmota</t>
  </si>
  <si>
    <t>06):(3,525+3,8+0,983+0,3)*2*2,0</t>
  </si>
  <si>
    <t>12):(3,35+3,9)*2*2,0</t>
  </si>
  <si>
    <t>13):(1,6+2,2)*2*2,0</t>
  </si>
  <si>
    <t>70,1</t>
  </si>
  <si>
    <t>781491001RT1</t>
  </si>
  <si>
    <t>Montáž lišt k obkladům rohových, koutových i dilatačních</t>
  </si>
  <si>
    <t>06):(3,525+3,8+0,983+0,3)*2</t>
  </si>
  <si>
    <t>-1,1</t>
  </si>
  <si>
    <t>-1,2+3,8</t>
  </si>
  <si>
    <t>12):(3,35+3,9)*2</t>
  </si>
  <si>
    <t>13):(1,6+2,2)*2</t>
  </si>
  <si>
    <t>41,2</t>
  </si>
  <si>
    <t>59760120.H</t>
  </si>
  <si>
    <t>Lišta obkladová ukončovací nerez</t>
  </si>
  <si>
    <t>41,2*1,05</t>
  </si>
  <si>
    <t>44,0</t>
  </si>
  <si>
    <t>597813554</t>
  </si>
  <si>
    <t>70,1*1,05</t>
  </si>
  <si>
    <t>998781103R00</t>
  </si>
  <si>
    <t xml:space="preserve">Přesun hmot pro obklady keramické </t>
  </si>
  <si>
    <t>783</t>
  </si>
  <si>
    <t>Nátěry</t>
  </si>
  <si>
    <t>783222110R00</t>
  </si>
  <si>
    <t xml:space="preserve">Nátěr syntetický stáv.okenních mříží 2x </t>
  </si>
  <si>
    <t>1,2*1,5*2*5</t>
  </si>
  <si>
    <t>784</t>
  </si>
  <si>
    <t>Malby</t>
  </si>
  <si>
    <t>784191301R00</t>
  </si>
  <si>
    <t xml:space="preserve">Penetrace podkladu univerzální 1x </t>
  </si>
  <si>
    <t>784195312R00</t>
  </si>
  <si>
    <t xml:space="preserve">Malba z tekutých směsí bílá, bez penetrace, 2 x </t>
  </si>
  <si>
    <t>136,2+329,9+84,8+28,8</t>
  </si>
  <si>
    <t>784402801R00</t>
  </si>
  <si>
    <t xml:space="preserve">Odstranění malby oškrábáním </t>
  </si>
  <si>
    <t>136,2+329,9</t>
  </si>
  <si>
    <t>strop garáž:28,8</t>
  </si>
  <si>
    <t>M210</t>
  </si>
  <si>
    <t>Elektroinstalace</t>
  </si>
  <si>
    <t>210 00</t>
  </si>
  <si>
    <t>Rekonstrukce elektroinstalace, vč.svítidel a propojení - dle prohlídky stávajícího stavu</t>
  </si>
  <si>
    <t>Projektové práce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</si>
  <si>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</si>
  <si>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</si>
  <si>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</si>
  <si>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</si>
  <si>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</si>
  <si>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</si>
  <si>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</si>
  <si>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Domov Sedlčany</t>
  </si>
  <si>
    <t>Benda Marek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</si>
</sst>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4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5" fillId="34" borderId="68" xfId="46" applyNumberFormat="1" applyFont="1" applyFill="1" applyBorder="1" applyAlignment="1">
      <alignment horizontal="left" wrapText="1"/>
      <protection/>
    </xf>
    <xf numFmtId="49" fontId="36" fillId="0" borderId="69" xfId="0" applyNumberFormat="1" applyFont="1" applyBorder="1" applyAlignment="1">
      <alignment horizontal="left" wrapText="1"/>
    </xf>
    <xf numFmtId="4" fontId="35" fillId="34" borderId="70" xfId="46" applyNumberFormat="1" applyFont="1" applyFill="1" applyBorder="1" applyAlignment="1">
      <alignment horizontal="right" wrapText="1"/>
      <protection/>
    </xf>
    <xf numFmtId="0" fontId="35" fillId="34" borderId="43" xfId="46" applyFont="1" applyFill="1" applyBorder="1" applyAlignment="1">
      <alignment horizontal="left" wrapText="1"/>
      <protection/>
    </xf>
    <xf numFmtId="0" fontId="35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7" fillId="33" borderId="19" xfId="46" applyNumberFormat="1" applyFont="1" applyFill="1" applyBorder="1" applyAlignment="1">
      <alignment horizontal="left"/>
      <protection/>
    </xf>
    <xf numFmtId="0" fontId="37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9" fillId="0" borderId="0" xfId="46" applyFont="1" applyBorder="1">
      <alignment/>
      <protection/>
    </xf>
    <xf numFmtId="3" fontId="39" fillId="0" borderId="0" xfId="46" applyNumberFormat="1" applyFont="1" applyBorder="1" applyAlignment="1">
      <alignment horizontal="right"/>
      <protection/>
    </xf>
    <xf numFmtId="4" fontId="39" fillId="0" borderId="0" xfId="46" applyNumberFormat="1" applyFont="1" applyBorder="1">
      <alignment/>
      <protection/>
    </xf>
    <xf numFmtId="0" fontId="3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33" fillId="34" borderId="70" xfId="46" applyNumberFormat="1" applyFont="1" applyFill="1" applyBorder="1" applyAlignment="1">
      <alignment horizontal="right" wrapText="1"/>
      <protection/>
    </xf>
    <xf numFmtId="49" fontId="33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20180028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517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Benda Marek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516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20180028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Rekapitulace!A34</f>
        <v>Projektové práce</v>
      </c>
      <c r="E15" s="61"/>
      <c r="F15" s="62"/>
      <c r="G15" s="59">
        <f>Rekapitulace!I34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Rekapitulace!A35</f>
        <v>Oborová přirážka</v>
      </c>
      <c r="E16" s="63"/>
      <c r="F16" s="64"/>
      <c r="G16" s="59">
        <f>Rekapitulace!I35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Rekapitulace!A36</f>
        <v>Přesun stavebních kapacit</v>
      </c>
      <c r="E17" s="63"/>
      <c r="F17" s="64"/>
      <c r="G17" s="59">
        <f>Rekapitulace!I36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Rekapitulace!A37</f>
        <v>Mimostaveništní doprava</v>
      </c>
      <c r="E18" s="63"/>
      <c r="F18" s="64"/>
      <c r="G18" s="59">
        <f>Rekapitulace!I37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Rekapitulace!A38</f>
        <v>Zařízení staveniště</v>
      </c>
      <c r="E19" s="63"/>
      <c r="F19" s="64"/>
      <c r="G19" s="59">
        <f>Rekapitulace!I38</f>
        <v>0</v>
      </c>
    </row>
    <row r="20" spans="1:7" ht="15.75" customHeight="1">
      <c r="A20" s="67"/>
      <c r="B20" s="58"/>
      <c r="C20" s="59"/>
      <c r="D20" s="9" t="str">
        <f>Rekapitulace!A39</f>
        <v>Provoz investora</v>
      </c>
      <c r="E20" s="63"/>
      <c r="F20" s="64"/>
      <c r="G20" s="59">
        <f>Rekapitulace!I39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Rekapitulace!A40</f>
        <v>Kompletační činnost (IČD)</v>
      </c>
      <c r="E21" s="63"/>
      <c r="F21" s="64"/>
      <c r="G21" s="59">
        <f>Rekapitulace!I40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zoomScalePageLayoutView="0" workbookViewId="0" topLeftCell="A1">
      <selection activeCell="H42" sqref="H42:I4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20180028 Domov Sedlčany - sociální služby - pavilon 3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Dispoziční úpravy 1,pp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Položky!BA19</f>
        <v>0</v>
      </c>
      <c r="F7" s="229">
        <f>Položky!BB19</f>
        <v>0</v>
      </c>
      <c r="G7" s="229">
        <f>Položky!BC19</f>
        <v>0</v>
      </c>
      <c r="H7" s="229">
        <f>Položky!BD19</f>
        <v>0</v>
      </c>
      <c r="I7" s="230">
        <f>Položky!BE19</f>
        <v>0</v>
      </c>
    </row>
    <row r="8" spans="1:9" s="37" customFormat="1" ht="12.75">
      <c r="A8" s="227" t="str">
        <f>Položky!B20</f>
        <v>3</v>
      </c>
      <c r="B8" s="133" t="str">
        <f>Položky!C20</f>
        <v>Svislé a kompletní konstrukce</v>
      </c>
      <c r="C8" s="69"/>
      <c r="D8" s="134"/>
      <c r="E8" s="228">
        <f>Položky!BA42</f>
        <v>0</v>
      </c>
      <c r="F8" s="229">
        <f>Položky!BB42</f>
        <v>0</v>
      </c>
      <c r="G8" s="229">
        <f>Položky!BC42</f>
        <v>0</v>
      </c>
      <c r="H8" s="229">
        <f>Položky!BD42</f>
        <v>0</v>
      </c>
      <c r="I8" s="230">
        <f>Položky!BE42</f>
        <v>0</v>
      </c>
    </row>
    <row r="9" spans="1:9" s="37" customFormat="1" ht="12.75">
      <c r="A9" s="227" t="str">
        <f>Položky!B43</f>
        <v>311</v>
      </c>
      <c r="B9" s="133" t="str">
        <f>Položky!C43</f>
        <v>Sádrokartonové konstrukce</v>
      </c>
      <c r="C9" s="69"/>
      <c r="D9" s="134"/>
      <c r="E9" s="228">
        <f>Položky!BA46</f>
        <v>0</v>
      </c>
      <c r="F9" s="229">
        <f>Položky!BB46</f>
        <v>0</v>
      </c>
      <c r="G9" s="229">
        <f>Položky!BC46</f>
        <v>0</v>
      </c>
      <c r="H9" s="229">
        <f>Položky!BD46</f>
        <v>0</v>
      </c>
      <c r="I9" s="230">
        <f>Položky!BE46</f>
        <v>0</v>
      </c>
    </row>
    <row r="10" spans="1:9" s="37" customFormat="1" ht="12.75">
      <c r="A10" s="227" t="str">
        <f>Položky!B47</f>
        <v>328</v>
      </c>
      <c r="B10" s="133" t="str">
        <f>Položky!C47</f>
        <v>Anglické dvorky a sklepní světlíky</v>
      </c>
      <c r="C10" s="69"/>
      <c r="D10" s="134"/>
      <c r="E10" s="228">
        <f>Položky!BA53</f>
        <v>0</v>
      </c>
      <c r="F10" s="229">
        <f>Položky!BB53</f>
        <v>0</v>
      </c>
      <c r="G10" s="229">
        <f>Položky!BC53</f>
        <v>0</v>
      </c>
      <c r="H10" s="229">
        <f>Položky!BD53</f>
        <v>0</v>
      </c>
      <c r="I10" s="230">
        <f>Položky!BE53</f>
        <v>0</v>
      </c>
    </row>
    <row r="11" spans="1:9" s="37" customFormat="1" ht="12.75">
      <c r="A11" s="227" t="str">
        <f>Položky!B54</f>
        <v>61</v>
      </c>
      <c r="B11" s="133" t="str">
        <f>Položky!C54</f>
        <v>Upravy povrchů vnitřní</v>
      </c>
      <c r="C11" s="69"/>
      <c r="D11" s="134"/>
      <c r="E11" s="228">
        <f>Položky!BA109</f>
        <v>0</v>
      </c>
      <c r="F11" s="229">
        <f>Položky!BB109</f>
        <v>0</v>
      </c>
      <c r="G11" s="229">
        <f>Položky!BC109</f>
        <v>0</v>
      </c>
      <c r="H11" s="229">
        <f>Položky!BD109</f>
        <v>0</v>
      </c>
      <c r="I11" s="230">
        <f>Položky!BE109</f>
        <v>0</v>
      </c>
    </row>
    <row r="12" spans="1:9" s="37" customFormat="1" ht="12.75">
      <c r="A12" s="227" t="str">
        <f>Položky!B110</f>
        <v>62</v>
      </c>
      <c r="B12" s="133" t="str">
        <f>Položky!C110</f>
        <v>Úpravy povrchů vnější</v>
      </c>
      <c r="C12" s="69"/>
      <c r="D12" s="134"/>
      <c r="E12" s="228">
        <f>Položky!BA117</f>
        <v>0</v>
      </c>
      <c r="F12" s="229">
        <f>Položky!BB117</f>
        <v>0</v>
      </c>
      <c r="G12" s="229">
        <f>Položky!BC117</f>
        <v>0</v>
      </c>
      <c r="H12" s="229">
        <f>Položky!BD117</f>
        <v>0</v>
      </c>
      <c r="I12" s="230">
        <f>Položky!BE117</f>
        <v>0</v>
      </c>
    </row>
    <row r="13" spans="1:9" s="37" customFormat="1" ht="12.75">
      <c r="A13" s="227" t="str">
        <f>Položky!B118</f>
        <v>63</v>
      </c>
      <c r="B13" s="133" t="str">
        <f>Položky!C118</f>
        <v>Podlahy a podlahové konstrukce</v>
      </c>
      <c r="C13" s="69"/>
      <c r="D13" s="134"/>
      <c r="E13" s="228">
        <f>Položky!BA122</f>
        <v>0</v>
      </c>
      <c r="F13" s="229">
        <f>Položky!BB122</f>
        <v>0</v>
      </c>
      <c r="G13" s="229">
        <f>Položky!BC122</f>
        <v>0</v>
      </c>
      <c r="H13" s="229">
        <f>Položky!BD122</f>
        <v>0</v>
      </c>
      <c r="I13" s="230">
        <f>Položky!BE122</f>
        <v>0</v>
      </c>
    </row>
    <row r="14" spans="1:9" s="37" customFormat="1" ht="12.75">
      <c r="A14" s="227" t="str">
        <f>Položky!B123</f>
        <v>64</v>
      </c>
      <c r="B14" s="133" t="str">
        <f>Položky!C123</f>
        <v>Výplně otvorů</v>
      </c>
      <c r="C14" s="69"/>
      <c r="D14" s="134"/>
      <c r="E14" s="228">
        <f>Položky!BA128</f>
        <v>0</v>
      </c>
      <c r="F14" s="229">
        <f>Položky!BB128</f>
        <v>0</v>
      </c>
      <c r="G14" s="229">
        <f>Položky!BC128</f>
        <v>0</v>
      </c>
      <c r="H14" s="229">
        <f>Položky!BD128</f>
        <v>0</v>
      </c>
      <c r="I14" s="230">
        <f>Položky!BE128</f>
        <v>0</v>
      </c>
    </row>
    <row r="15" spans="1:9" s="37" customFormat="1" ht="12.75">
      <c r="A15" s="227" t="str">
        <f>Položky!B129</f>
        <v>9</v>
      </c>
      <c r="B15" s="133" t="str">
        <f>Položky!C129</f>
        <v>Ostatní konstrukce</v>
      </c>
      <c r="C15" s="69"/>
      <c r="D15" s="134"/>
      <c r="E15" s="228">
        <f>Položky!BA140</f>
        <v>0</v>
      </c>
      <c r="F15" s="229">
        <f>Položky!BB140</f>
        <v>0</v>
      </c>
      <c r="G15" s="229">
        <f>Položky!BC140</f>
        <v>0</v>
      </c>
      <c r="H15" s="229">
        <f>Položky!BD140</f>
        <v>0</v>
      </c>
      <c r="I15" s="230">
        <f>Položky!BE140</f>
        <v>0</v>
      </c>
    </row>
    <row r="16" spans="1:9" s="37" customFormat="1" ht="12.75">
      <c r="A16" s="227" t="str">
        <f>Položky!B141</f>
        <v>94</v>
      </c>
      <c r="B16" s="133" t="str">
        <f>Položky!C141</f>
        <v>Lešení a stavební výtahy</v>
      </c>
      <c r="C16" s="69"/>
      <c r="D16" s="134"/>
      <c r="E16" s="228">
        <f>Položky!BA144</f>
        <v>0</v>
      </c>
      <c r="F16" s="229">
        <f>Položky!BB144</f>
        <v>0</v>
      </c>
      <c r="G16" s="229">
        <f>Položky!BC144</f>
        <v>0</v>
      </c>
      <c r="H16" s="229">
        <f>Položky!BD144</f>
        <v>0</v>
      </c>
      <c r="I16" s="230">
        <f>Položky!BE144</f>
        <v>0</v>
      </c>
    </row>
    <row r="17" spans="1:9" s="37" customFormat="1" ht="12.75">
      <c r="A17" s="227" t="str">
        <f>Položky!B145</f>
        <v>96</v>
      </c>
      <c r="B17" s="133" t="str">
        <f>Položky!C145</f>
        <v>Bourání konstrukcí</v>
      </c>
      <c r="C17" s="69"/>
      <c r="D17" s="134"/>
      <c r="E17" s="228">
        <f>Položky!BA301</f>
        <v>0</v>
      </c>
      <c r="F17" s="229">
        <f>Položky!BB301</f>
        <v>0</v>
      </c>
      <c r="G17" s="229">
        <f>Položky!BC301</f>
        <v>0</v>
      </c>
      <c r="H17" s="229">
        <f>Položky!BD301</f>
        <v>0</v>
      </c>
      <c r="I17" s="230">
        <f>Položky!BE301</f>
        <v>0</v>
      </c>
    </row>
    <row r="18" spans="1:9" s="37" customFormat="1" ht="12.75">
      <c r="A18" s="227" t="str">
        <f>Položky!B302</f>
        <v>99</v>
      </c>
      <c r="B18" s="133" t="str">
        <f>Položky!C302</f>
        <v>Staveništní přesun hmot</v>
      </c>
      <c r="C18" s="69"/>
      <c r="D18" s="134"/>
      <c r="E18" s="228">
        <f>Položky!BA304</f>
        <v>0</v>
      </c>
      <c r="F18" s="229">
        <f>Položky!BB304</f>
        <v>0</v>
      </c>
      <c r="G18" s="229">
        <f>Položky!BC304</f>
        <v>0</v>
      </c>
      <c r="H18" s="229">
        <f>Položky!BD304</f>
        <v>0</v>
      </c>
      <c r="I18" s="230">
        <f>Položky!BE304</f>
        <v>0</v>
      </c>
    </row>
    <row r="19" spans="1:9" s="37" customFormat="1" ht="12.75">
      <c r="A19" s="227" t="str">
        <f>Položky!B305</f>
        <v>720</v>
      </c>
      <c r="B19" s="133" t="str">
        <f>Položky!C305</f>
        <v>Zdravotechnická instalace</v>
      </c>
      <c r="C19" s="69"/>
      <c r="D19" s="134"/>
      <c r="E19" s="228">
        <f>Položky!BA307</f>
        <v>0</v>
      </c>
      <c r="F19" s="229">
        <f>Položky!BB307</f>
        <v>0</v>
      </c>
      <c r="G19" s="229">
        <f>Položky!BC307</f>
        <v>0</v>
      </c>
      <c r="H19" s="229">
        <f>Položky!BD307</f>
        <v>0</v>
      </c>
      <c r="I19" s="230">
        <f>Položky!BE307</f>
        <v>0</v>
      </c>
    </row>
    <row r="20" spans="1:9" s="37" customFormat="1" ht="12.75">
      <c r="A20" s="227" t="str">
        <f>Položky!B308</f>
        <v>730</v>
      </c>
      <c r="B20" s="133" t="str">
        <f>Položky!C308</f>
        <v>Ústřední vytápění</v>
      </c>
      <c r="C20" s="69"/>
      <c r="D20" s="134"/>
      <c r="E20" s="228">
        <f>Položky!BA310</f>
        <v>0</v>
      </c>
      <c r="F20" s="229">
        <f>Položky!BB310</f>
        <v>0</v>
      </c>
      <c r="G20" s="229">
        <f>Položky!BC310</f>
        <v>0</v>
      </c>
      <c r="H20" s="229">
        <f>Položky!BD310</f>
        <v>0</v>
      </c>
      <c r="I20" s="230">
        <f>Položky!BE310</f>
        <v>0</v>
      </c>
    </row>
    <row r="21" spans="1:9" s="37" customFormat="1" ht="12.75">
      <c r="A21" s="227" t="str">
        <f>Položky!B311</f>
        <v>766</v>
      </c>
      <c r="B21" s="133" t="str">
        <f>Položky!C311</f>
        <v>Konstrukce truhlářské</v>
      </c>
      <c r="C21" s="69"/>
      <c r="D21" s="134"/>
      <c r="E21" s="228">
        <f>Položky!BA320</f>
        <v>0</v>
      </c>
      <c r="F21" s="229">
        <f>Položky!BB320</f>
        <v>0</v>
      </c>
      <c r="G21" s="229">
        <f>Položky!BC320</f>
        <v>0</v>
      </c>
      <c r="H21" s="229">
        <f>Položky!BD320</f>
        <v>0</v>
      </c>
      <c r="I21" s="230">
        <f>Položky!BE320</f>
        <v>0</v>
      </c>
    </row>
    <row r="22" spans="1:9" s="37" customFormat="1" ht="12.75">
      <c r="A22" s="227" t="str">
        <f>Položky!B321</f>
        <v>769</v>
      </c>
      <c r="B22" s="133" t="str">
        <f>Položky!C321</f>
        <v>Otvorové prvky z plastu</v>
      </c>
      <c r="C22" s="69"/>
      <c r="D22" s="134"/>
      <c r="E22" s="228">
        <f>Položky!BA335</f>
        <v>0</v>
      </c>
      <c r="F22" s="229">
        <f>Položky!BB335</f>
        <v>0</v>
      </c>
      <c r="G22" s="229">
        <f>Položky!BC335</f>
        <v>0</v>
      </c>
      <c r="H22" s="229">
        <f>Položky!BD335</f>
        <v>0</v>
      </c>
      <c r="I22" s="230">
        <f>Položky!BE335</f>
        <v>0</v>
      </c>
    </row>
    <row r="23" spans="1:9" s="37" customFormat="1" ht="12.75">
      <c r="A23" s="227" t="str">
        <f>Položky!B336</f>
        <v>771</v>
      </c>
      <c r="B23" s="133" t="str">
        <f>Položky!C336</f>
        <v>Podlahy z dlaždic a obklady</v>
      </c>
      <c r="C23" s="69"/>
      <c r="D23" s="134"/>
      <c r="E23" s="228">
        <f>Položky!BA350</f>
        <v>0</v>
      </c>
      <c r="F23" s="229">
        <f>Položky!BB350</f>
        <v>0</v>
      </c>
      <c r="G23" s="229">
        <f>Položky!BC350</f>
        <v>0</v>
      </c>
      <c r="H23" s="229">
        <f>Položky!BD350</f>
        <v>0</v>
      </c>
      <c r="I23" s="230">
        <f>Položky!BE350</f>
        <v>0</v>
      </c>
    </row>
    <row r="24" spans="1:9" s="37" customFormat="1" ht="12.75">
      <c r="A24" s="227" t="str">
        <f>Položky!B351</f>
        <v>776</v>
      </c>
      <c r="B24" s="133" t="str">
        <f>Položky!C351</f>
        <v>Podlahy povlakové</v>
      </c>
      <c r="C24" s="69"/>
      <c r="D24" s="134"/>
      <c r="E24" s="228">
        <f>Položky!BA362</f>
        <v>0</v>
      </c>
      <c r="F24" s="229">
        <f>Položky!BB362</f>
        <v>0</v>
      </c>
      <c r="G24" s="229">
        <f>Položky!BC362</f>
        <v>0</v>
      </c>
      <c r="H24" s="229">
        <f>Položky!BD362</f>
        <v>0</v>
      </c>
      <c r="I24" s="230">
        <f>Položky!BE362</f>
        <v>0</v>
      </c>
    </row>
    <row r="25" spans="1:9" s="37" customFormat="1" ht="12.75">
      <c r="A25" s="227" t="str">
        <f>Položky!B363</f>
        <v>781</v>
      </c>
      <c r="B25" s="133" t="str">
        <f>Položky!C363</f>
        <v>Obklady keramické</v>
      </c>
      <c r="C25" s="69"/>
      <c r="D25" s="134"/>
      <c r="E25" s="228">
        <f>Položky!BA400</f>
        <v>0</v>
      </c>
      <c r="F25" s="229">
        <f>Položky!BB400</f>
        <v>0</v>
      </c>
      <c r="G25" s="229">
        <f>Položky!BC400</f>
        <v>0</v>
      </c>
      <c r="H25" s="229">
        <f>Položky!BD400</f>
        <v>0</v>
      </c>
      <c r="I25" s="230">
        <f>Položky!BE400</f>
        <v>0</v>
      </c>
    </row>
    <row r="26" spans="1:9" s="37" customFormat="1" ht="12.75">
      <c r="A26" s="227" t="str">
        <f>Položky!B401</f>
        <v>783</v>
      </c>
      <c r="B26" s="133" t="str">
        <f>Položky!C401</f>
        <v>Nátěry</v>
      </c>
      <c r="C26" s="69"/>
      <c r="D26" s="134"/>
      <c r="E26" s="228">
        <f>Položky!BA404</f>
        <v>0</v>
      </c>
      <c r="F26" s="229">
        <f>Položky!BB404</f>
        <v>0</v>
      </c>
      <c r="G26" s="229">
        <f>Položky!BC404</f>
        <v>0</v>
      </c>
      <c r="H26" s="229">
        <f>Položky!BD404</f>
        <v>0</v>
      </c>
      <c r="I26" s="230">
        <f>Položky!BE404</f>
        <v>0</v>
      </c>
    </row>
    <row r="27" spans="1:9" s="37" customFormat="1" ht="12.75">
      <c r="A27" s="227" t="str">
        <f>Položky!B405</f>
        <v>784</v>
      </c>
      <c r="B27" s="133" t="str">
        <f>Položky!C405</f>
        <v>Malby</v>
      </c>
      <c r="C27" s="69"/>
      <c r="D27" s="134"/>
      <c r="E27" s="228">
        <f>Položky!BA412</f>
        <v>0</v>
      </c>
      <c r="F27" s="229">
        <f>Položky!BB412</f>
        <v>0</v>
      </c>
      <c r="G27" s="229">
        <f>Položky!BC412</f>
        <v>0</v>
      </c>
      <c r="H27" s="229">
        <f>Položky!BD412</f>
        <v>0</v>
      </c>
      <c r="I27" s="230">
        <f>Položky!BE412</f>
        <v>0</v>
      </c>
    </row>
    <row r="28" spans="1:9" s="37" customFormat="1" ht="13.5" thickBot="1">
      <c r="A28" s="227" t="str">
        <f>Položky!B413</f>
        <v>M210</v>
      </c>
      <c r="B28" s="133" t="str">
        <f>Položky!C413</f>
        <v>Elektroinstalace</v>
      </c>
      <c r="C28" s="69"/>
      <c r="D28" s="134"/>
      <c r="E28" s="228">
        <f>Položky!BA415</f>
        <v>0</v>
      </c>
      <c r="F28" s="229">
        <f>Položky!BB415</f>
        <v>0</v>
      </c>
      <c r="G28" s="229">
        <f>Položky!BC415</f>
        <v>0</v>
      </c>
      <c r="H28" s="229">
        <f>Položky!BD415</f>
        <v>0</v>
      </c>
      <c r="I28" s="230">
        <f>Položky!BE415</f>
        <v>0</v>
      </c>
    </row>
    <row r="29" spans="1:9" s="141" customFormat="1" ht="13.5" thickBot="1">
      <c r="A29" s="135"/>
      <c r="B29" s="136" t="s">
        <v>57</v>
      </c>
      <c r="C29" s="136"/>
      <c r="D29" s="137"/>
      <c r="E29" s="138">
        <f>SUM(E7:E28)</f>
        <v>0</v>
      </c>
      <c r="F29" s="139">
        <f>SUM(F7:F28)</f>
        <v>0</v>
      </c>
      <c r="G29" s="139">
        <f>SUM(G7:G28)</f>
        <v>0</v>
      </c>
      <c r="H29" s="139">
        <f>SUM(H7:H28)</f>
        <v>0</v>
      </c>
      <c r="I29" s="140">
        <f>SUM(I7:I28)</f>
        <v>0</v>
      </c>
    </row>
    <row r="30" spans="1:9" ht="12.75">
      <c r="A30" s="69"/>
      <c r="B30" s="69"/>
      <c r="C30" s="69"/>
      <c r="D30" s="69"/>
      <c r="E30" s="69"/>
      <c r="F30" s="69"/>
      <c r="G30" s="69"/>
      <c r="H30" s="69"/>
      <c r="I30" s="69"/>
    </row>
    <row r="31" spans="1:57" ht="19.5" customHeight="1">
      <c r="A31" s="125" t="s">
        <v>58</v>
      </c>
      <c r="B31" s="125"/>
      <c r="C31" s="125"/>
      <c r="D31" s="125"/>
      <c r="E31" s="125"/>
      <c r="F31" s="125"/>
      <c r="G31" s="142"/>
      <c r="H31" s="125"/>
      <c r="I31" s="125"/>
      <c r="BA31" s="43"/>
      <c r="BB31" s="43"/>
      <c r="BC31" s="43"/>
      <c r="BD31" s="43"/>
      <c r="BE31" s="43"/>
    </row>
    <row r="32" spans="1:9" ht="13.5" thickBo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76" t="s">
        <v>59</v>
      </c>
      <c r="B33" s="77"/>
      <c r="C33" s="77"/>
      <c r="D33" s="143"/>
      <c r="E33" s="144" t="s">
        <v>60</v>
      </c>
      <c r="F33" s="145" t="s">
        <v>61</v>
      </c>
      <c r="G33" s="146" t="s">
        <v>62</v>
      </c>
      <c r="H33" s="147"/>
      <c r="I33" s="148" t="s">
        <v>60</v>
      </c>
    </row>
    <row r="34" spans="1:53" ht="12.75">
      <c r="A34" s="67" t="s">
        <v>508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ht="12.75">
      <c r="A35" s="67" t="s">
        <v>509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ht="12.75">
      <c r="A36" s="67" t="s">
        <v>510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0</v>
      </c>
    </row>
    <row r="37" spans="1:53" ht="12.75">
      <c r="A37" s="67" t="s">
        <v>511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0</v>
      </c>
    </row>
    <row r="38" spans="1:53" ht="12.75">
      <c r="A38" s="67" t="s">
        <v>512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1</v>
      </c>
    </row>
    <row r="39" spans="1:53" ht="12.75">
      <c r="A39" s="67" t="s">
        <v>513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1</v>
      </c>
    </row>
    <row r="40" spans="1:53" ht="12.75">
      <c r="A40" s="67" t="s">
        <v>514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2</v>
      </c>
    </row>
    <row r="41" spans="1:53" ht="12.75">
      <c r="A41" s="67" t="s">
        <v>515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2</v>
      </c>
    </row>
    <row r="42" spans="1:9" ht="13.5" thickBot="1">
      <c r="A42" s="155"/>
      <c r="B42" s="156" t="s">
        <v>63</v>
      </c>
      <c r="C42" s="157"/>
      <c r="D42" s="158"/>
      <c r="E42" s="159"/>
      <c r="F42" s="160"/>
      <c r="G42" s="160"/>
      <c r="H42" s="161">
        <f>SUM(I34:I41)</f>
        <v>0</v>
      </c>
      <c r="I42" s="162"/>
    </row>
    <row r="44" spans="2:9" ht="12.75">
      <c r="B44" s="141"/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</sheetData>
  <sheetProtection/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488"/>
  <sheetViews>
    <sheetView showGridLines="0" showZeros="0" zoomScalePageLayoutView="0" workbookViewId="0" topLeftCell="A1">
      <selection activeCell="A415" sqref="A415:IV41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20180028 Domov Sedlčany - sociální služby - pavilon 3</v>
      </c>
      <c r="D3" s="172"/>
      <c r="E3" s="173" t="s">
        <v>64</v>
      </c>
      <c r="F3" s="174" t="str">
        <f>Rekapitulace!H1</f>
        <v>20180028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Dispoziční úpravy 1,pp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82</v>
      </c>
      <c r="C8" s="198" t="s">
        <v>83</v>
      </c>
      <c r="D8" s="199" t="s">
        <v>84</v>
      </c>
      <c r="E8" s="200">
        <v>4</v>
      </c>
      <c r="F8" s="200">
        <v>0</v>
      </c>
      <c r="G8" s="201">
        <f>E8*F8</f>
        <v>0</v>
      </c>
      <c r="O8" s="195">
        <v>2</v>
      </c>
      <c r="AA8" s="167">
        <v>2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2</v>
      </c>
      <c r="CB8" s="202">
        <v>1</v>
      </c>
      <c r="CZ8" s="167">
        <v>0</v>
      </c>
    </row>
    <row r="9" spans="1:15" ht="12.75">
      <c r="A9" s="203"/>
      <c r="B9" s="205"/>
      <c r="C9" s="232" t="s">
        <v>85</v>
      </c>
      <c r="D9" s="207"/>
      <c r="E9" s="231">
        <v>0</v>
      </c>
      <c r="F9" s="209"/>
      <c r="G9" s="210"/>
      <c r="M9" s="204" t="s">
        <v>85</v>
      </c>
      <c r="O9" s="195"/>
    </row>
    <row r="10" spans="1:15" ht="12.75">
      <c r="A10" s="203"/>
      <c r="B10" s="205"/>
      <c r="C10" s="232" t="s">
        <v>86</v>
      </c>
      <c r="D10" s="207"/>
      <c r="E10" s="231">
        <v>2.9645</v>
      </c>
      <c r="F10" s="209"/>
      <c r="G10" s="210"/>
      <c r="M10" s="204" t="s">
        <v>86</v>
      </c>
      <c r="O10" s="195"/>
    </row>
    <row r="11" spans="1:15" ht="12.75">
      <c r="A11" s="203"/>
      <c r="B11" s="205"/>
      <c r="C11" s="232" t="s">
        <v>87</v>
      </c>
      <c r="D11" s="207"/>
      <c r="E11" s="231">
        <v>1</v>
      </c>
      <c r="F11" s="209"/>
      <c r="G11" s="210"/>
      <c r="M11" s="204" t="s">
        <v>87</v>
      </c>
      <c r="O11" s="195"/>
    </row>
    <row r="12" spans="1:15" ht="12.75">
      <c r="A12" s="203"/>
      <c r="B12" s="205"/>
      <c r="C12" s="232" t="s">
        <v>88</v>
      </c>
      <c r="D12" s="207"/>
      <c r="E12" s="231">
        <v>3.9645</v>
      </c>
      <c r="F12" s="209"/>
      <c r="G12" s="210"/>
      <c r="M12" s="204" t="s">
        <v>88</v>
      </c>
      <c r="O12" s="195"/>
    </row>
    <row r="13" spans="1:15" ht="12.75">
      <c r="A13" s="203"/>
      <c r="B13" s="205"/>
      <c r="C13" s="206" t="s">
        <v>89</v>
      </c>
      <c r="D13" s="207"/>
      <c r="E13" s="208">
        <v>4</v>
      </c>
      <c r="F13" s="209"/>
      <c r="G13" s="210"/>
      <c r="M13" s="204" t="s">
        <v>89</v>
      </c>
      <c r="O13" s="195"/>
    </row>
    <row r="14" spans="1:104" ht="12.75">
      <c r="A14" s="196">
        <v>2</v>
      </c>
      <c r="B14" s="197" t="s">
        <v>90</v>
      </c>
      <c r="C14" s="198" t="s">
        <v>91</v>
      </c>
      <c r="D14" s="199" t="s">
        <v>92</v>
      </c>
      <c r="E14" s="200">
        <v>4.6</v>
      </c>
      <c r="F14" s="200">
        <v>0</v>
      </c>
      <c r="G14" s="201">
        <f>E14*F14</f>
        <v>0</v>
      </c>
      <c r="O14" s="195">
        <v>2</v>
      </c>
      <c r="AA14" s="167">
        <v>2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2</v>
      </c>
      <c r="CB14" s="202">
        <v>1</v>
      </c>
      <c r="CZ14" s="167">
        <v>0</v>
      </c>
    </row>
    <row r="15" spans="1:15" ht="12.75">
      <c r="A15" s="203"/>
      <c r="B15" s="205"/>
      <c r="C15" s="232" t="s">
        <v>85</v>
      </c>
      <c r="D15" s="207"/>
      <c r="E15" s="231">
        <v>0</v>
      </c>
      <c r="F15" s="209"/>
      <c r="G15" s="210"/>
      <c r="M15" s="204" t="s">
        <v>85</v>
      </c>
      <c r="O15" s="195"/>
    </row>
    <row r="16" spans="1:15" ht="12.75">
      <c r="A16" s="203"/>
      <c r="B16" s="205"/>
      <c r="C16" s="232" t="s">
        <v>93</v>
      </c>
      <c r="D16" s="207"/>
      <c r="E16" s="231">
        <v>4.55</v>
      </c>
      <c r="F16" s="209"/>
      <c r="G16" s="210"/>
      <c r="M16" s="204" t="s">
        <v>93</v>
      </c>
      <c r="O16" s="195"/>
    </row>
    <row r="17" spans="1:15" ht="12.75">
      <c r="A17" s="203"/>
      <c r="B17" s="205"/>
      <c r="C17" s="232" t="s">
        <v>88</v>
      </c>
      <c r="D17" s="207"/>
      <c r="E17" s="231">
        <v>4.55</v>
      </c>
      <c r="F17" s="209"/>
      <c r="G17" s="210"/>
      <c r="M17" s="204" t="s">
        <v>88</v>
      </c>
      <c r="O17" s="195"/>
    </row>
    <row r="18" spans="1:15" ht="12.75">
      <c r="A18" s="203"/>
      <c r="B18" s="205"/>
      <c r="C18" s="206" t="s">
        <v>94</v>
      </c>
      <c r="D18" s="207"/>
      <c r="E18" s="208">
        <v>4.6</v>
      </c>
      <c r="F18" s="209"/>
      <c r="G18" s="210"/>
      <c r="M18" s="204" t="s">
        <v>94</v>
      </c>
      <c r="O18" s="195"/>
    </row>
    <row r="19" spans="1:57" ht="12.75">
      <c r="A19" s="211"/>
      <c r="B19" s="212" t="s">
        <v>75</v>
      </c>
      <c r="C19" s="213" t="str">
        <f>CONCATENATE(B7," ",C7)</f>
        <v>1 Zemní práce</v>
      </c>
      <c r="D19" s="214"/>
      <c r="E19" s="215"/>
      <c r="F19" s="216"/>
      <c r="G19" s="217">
        <f>SUM(G7:G18)</f>
        <v>0</v>
      </c>
      <c r="O19" s="195">
        <v>4</v>
      </c>
      <c r="BA19" s="218">
        <f>SUM(BA7:BA18)</f>
        <v>0</v>
      </c>
      <c r="BB19" s="218">
        <f>SUM(BB7:BB18)</f>
        <v>0</v>
      </c>
      <c r="BC19" s="218">
        <f>SUM(BC7:BC18)</f>
        <v>0</v>
      </c>
      <c r="BD19" s="218">
        <f>SUM(BD7:BD18)</f>
        <v>0</v>
      </c>
      <c r="BE19" s="218">
        <f>SUM(BE7:BE18)</f>
        <v>0</v>
      </c>
    </row>
    <row r="20" spans="1:15" ht="12.75">
      <c r="A20" s="188" t="s">
        <v>72</v>
      </c>
      <c r="B20" s="189" t="s">
        <v>95</v>
      </c>
      <c r="C20" s="190" t="s">
        <v>96</v>
      </c>
      <c r="D20" s="191"/>
      <c r="E20" s="192"/>
      <c r="F20" s="192"/>
      <c r="G20" s="193"/>
      <c r="H20" s="194"/>
      <c r="I20" s="194"/>
      <c r="O20" s="195">
        <v>1</v>
      </c>
    </row>
    <row r="21" spans="1:104" ht="12.75">
      <c r="A21" s="196">
        <v>3</v>
      </c>
      <c r="B21" s="197" t="s">
        <v>97</v>
      </c>
      <c r="C21" s="198" t="s">
        <v>98</v>
      </c>
      <c r="D21" s="199" t="s">
        <v>99</v>
      </c>
      <c r="E21" s="200">
        <v>1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0.20318</v>
      </c>
    </row>
    <row r="22" spans="1:104" ht="12.75">
      <c r="A22" s="196">
        <v>4</v>
      </c>
      <c r="B22" s="197" t="s">
        <v>100</v>
      </c>
      <c r="C22" s="198" t="s">
        <v>101</v>
      </c>
      <c r="D22" s="199" t="s">
        <v>99</v>
      </c>
      <c r="E22" s="200">
        <v>1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0.02288</v>
      </c>
    </row>
    <row r="23" spans="1:104" ht="22.5">
      <c r="A23" s="196">
        <v>5</v>
      </c>
      <c r="B23" s="197" t="s">
        <v>102</v>
      </c>
      <c r="C23" s="198" t="s">
        <v>103</v>
      </c>
      <c r="D23" s="199" t="s">
        <v>104</v>
      </c>
      <c r="E23" s="200">
        <v>0.09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0</v>
      </c>
      <c r="AC23" s="167">
        <v>0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0</v>
      </c>
      <c r="CZ23" s="167">
        <v>1.09</v>
      </c>
    </row>
    <row r="24" spans="1:15" ht="12.75">
      <c r="A24" s="203"/>
      <c r="B24" s="205"/>
      <c r="C24" s="232" t="s">
        <v>85</v>
      </c>
      <c r="D24" s="207"/>
      <c r="E24" s="231">
        <v>0</v>
      </c>
      <c r="F24" s="209"/>
      <c r="G24" s="210"/>
      <c r="M24" s="204" t="s">
        <v>85</v>
      </c>
      <c r="O24" s="195"/>
    </row>
    <row r="25" spans="1:15" ht="12.75">
      <c r="A25" s="203"/>
      <c r="B25" s="205"/>
      <c r="C25" s="232" t="s">
        <v>105</v>
      </c>
      <c r="D25" s="207"/>
      <c r="E25" s="231">
        <v>0.0859</v>
      </c>
      <c r="F25" s="209"/>
      <c r="G25" s="210"/>
      <c r="M25" s="204" t="s">
        <v>105</v>
      </c>
      <c r="O25" s="195"/>
    </row>
    <row r="26" spans="1:15" ht="12.75">
      <c r="A26" s="203"/>
      <c r="B26" s="205"/>
      <c r="C26" s="232" t="s">
        <v>88</v>
      </c>
      <c r="D26" s="207"/>
      <c r="E26" s="231">
        <v>0.0859</v>
      </c>
      <c r="F26" s="209"/>
      <c r="G26" s="210"/>
      <c r="M26" s="204" t="s">
        <v>88</v>
      </c>
      <c r="O26" s="195"/>
    </row>
    <row r="27" spans="1:15" ht="12.75">
      <c r="A27" s="203"/>
      <c r="B27" s="205"/>
      <c r="C27" s="206" t="s">
        <v>106</v>
      </c>
      <c r="D27" s="207"/>
      <c r="E27" s="208">
        <v>0.09</v>
      </c>
      <c r="F27" s="209"/>
      <c r="G27" s="210"/>
      <c r="M27" s="204" t="s">
        <v>106</v>
      </c>
      <c r="O27" s="195"/>
    </row>
    <row r="28" spans="1:104" ht="12.75">
      <c r="A28" s="196">
        <v>6</v>
      </c>
      <c r="B28" s="197" t="s">
        <v>107</v>
      </c>
      <c r="C28" s="198" t="s">
        <v>108</v>
      </c>
      <c r="D28" s="199" t="s">
        <v>92</v>
      </c>
      <c r="E28" s="200">
        <v>0.5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0.18324</v>
      </c>
    </row>
    <row r="29" spans="1:15" ht="12.75">
      <c r="A29" s="203"/>
      <c r="B29" s="205"/>
      <c r="C29" s="232" t="s">
        <v>85</v>
      </c>
      <c r="D29" s="207"/>
      <c r="E29" s="231">
        <v>0</v>
      </c>
      <c r="F29" s="209"/>
      <c r="G29" s="210"/>
      <c r="M29" s="204" t="s">
        <v>85</v>
      </c>
      <c r="O29" s="195"/>
    </row>
    <row r="30" spans="1:15" ht="12.75">
      <c r="A30" s="203"/>
      <c r="B30" s="205"/>
      <c r="C30" s="232" t="s">
        <v>109</v>
      </c>
      <c r="D30" s="207"/>
      <c r="E30" s="231">
        <v>0.512</v>
      </c>
      <c r="F30" s="209"/>
      <c r="G30" s="210"/>
      <c r="M30" s="204" t="s">
        <v>109</v>
      </c>
      <c r="O30" s="195"/>
    </row>
    <row r="31" spans="1:15" ht="12.75">
      <c r="A31" s="203"/>
      <c r="B31" s="205"/>
      <c r="C31" s="232" t="s">
        <v>88</v>
      </c>
      <c r="D31" s="207"/>
      <c r="E31" s="231">
        <v>0.512</v>
      </c>
      <c r="F31" s="209"/>
      <c r="G31" s="210"/>
      <c r="M31" s="204" t="s">
        <v>88</v>
      </c>
      <c r="O31" s="195"/>
    </row>
    <row r="32" spans="1:15" ht="12.75">
      <c r="A32" s="203"/>
      <c r="B32" s="205"/>
      <c r="C32" s="206" t="s">
        <v>110</v>
      </c>
      <c r="D32" s="207"/>
      <c r="E32" s="208">
        <v>0.5</v>
      </c>
      <c r="F32" s="209"/>
      <c r="G32" s="210"/>
      <c r="M32" s="204" t="s">
        <v>110</v>
      </c>
      <c r="O32" s="195"/>
    </row>
    <row r="33" spans="1:104" ht="22.5">
      <c r="A33" s="196">
        <v>7</v>
      </c>
      <c r="B33" s="197" t="s">
        <v>111</v>
      </c>
      <c r="C33" s="198" t="s">
        <v>112</v>
      </c>
      <c r="D33" s="199" t="s">
        <v>92</v>
      </c>
      <c r="E33" s="200">
        <v>10.8</v>
      </c>
      <c r="F33" s="200">
        <v>0</v>
      </c>
      <c r="G33" s="201">
        <f>E33*F33</f>
        <v>0</v>
      </c>
      <c r="O33" s="195">
        <v>2</v>
      </c>
      <c r="AA33" s="167">
        <v>2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2</v>
      </c>
      <c r="CB33" s="202">
        <v>1</v>
      </c>
      <c r="CZ33" s="167">
        <v>0.27213</v>
      </c>
    </row>
    <row r="34" spans="1:15" ht="12.75">
      <c r="A34" s="203"/>
      <c r="B34" s="205"/>
      <c r="C34" s="232" t="s">
        <v>85</v>
      </c>
      <c r="D34" s="207"/>
      <c r="E34" s="231">
        <v>0</v>
      </c>
      <c r="F34" s="209"/>
      <c r="G34" s="210"/>
      <c r="M34" s="204" t="s">
        <v>85</v>
      </c>
      <c r="O34" s="195"/>
    </row>
    <row r="35" spans="1:15" ht="12.75">
      <c r="A35" s="203"/>
      <c r="B35" s="205"/>
      <c r="C35" s="232" t="s">
        <v>113</v>
      </c>
      <c r="D35" s="207"/>
      <c r="E35" s="231">
        <v>9.614</v>
      </c>
      <c r="F35" s="209"/>
      <c r="G35" s="210"/>
      <c r="M35" s="204" t="s">
        <v>113</v>
      </c>
      <c r="O35" s="195"/>
    </row>
    <row r="36" spans="1:15" ht="12.75">
      <c r="A36" s="203"/>
      <c r="B36" s="205"/>
      <c r="C36" s="232" t="s">
        <v>114</v>
      </c>
      <c r="D36" s="207"/>
      <c r="E36" s="231">
        <v>-2.2</v>
      </c>
      <c r="F36" s="209"/>
      <c r="G36" s="210"/>
      <c r="M36" s="204" t="s">
        <v>114</v>
      </c>
      <c r="O36" s="195"/>
    </row>
    <row r="37" spans="1:15" ht="12.75">
      <c r="A37" s="203"/>
      <c r="B37" s="205"/>
      <c r="C37" s="232" t="s">
        <v>115</v>
      </c>
      <c r="D37" s="207"/>
      <c r="E37" s="231">
        <v>0.759</v>
      </c>
      <c r="F37" s="209"/>
      <c r="G37" s="210"/>
      <c r="M37" s="204" t="s">
        <v>115</v>
      </c>
      <c r="O37" s="195"/>
    </row>
    <row r="38" spans="1:15" ht="12.75">
      <c r="A38" s="203"/>
      <c r="B38" s="205"/>
      <c r="C38" s="232" t="s">
        <v>116</v>
      </c>
      <c r="D38" s="207"/>
      <c r="E38" s="231">
        <v>0.8703</v>
      </c>
      <c r="F38" s="209"/>
      <c r="G38" s="210"/>
      <c r="M38" s="204" t="s">
        <v>116</v>
      </c>
      <c r="O38" s="195"/>
    </row>
    <row r="39" spans="1:15" ht="12.75">
      <c r="A39" s="203"/>
      <c r="B39" s="205"/>
      <c r="C39" s="232" t="s">
        <v>117</v>
      </c>
      <c r="D39" s="207"/>
      <c r="E39" s="231">
        <v>1.8</v>
      </c>
      <c r="F39" s="209"/>
      <c r="G39" s="210"/>
      <c r="M39" s="204" t="s">
        <v>117</v>
      </c>
      <c r="O39" s="195"/>
    </row>
    <row r="40" spans="1:15" ht="12.75">
      <c r="A40" s="203"/>
      <c r="B40" s="205"/>
      <c r="C40" s="232" t="s">
        <v>88</v>
      </c>
      <c r="D40" s="207"/>
      <c r="E40" s="231">
        <v>10.843300000000001</v>
      </c>
      <c r="F40" s="209"/>
      <c r="G40" s="210"/>
      <c r="M40" s="204" t="s">
        <v>88</v>
      </c>
      <c r="O40" s="195"/>
    </row>
    <row r="41" spans="1:15" ht="12.75">
      <c r="A41" s="203"/>
      <c r="B41" s="205"/>
      <c r="C41" s="206" t="s">
        <v>118</v>
      </c>
      <c r="D41" s="207"/>
      <c r="E41" s="208">
        <v>10.8</v>
      </c>
      <c r="F41" s="209"/>
      <c r="G41" s="210"/>
      <c r="M41" s="204" t="s">
        <v>118</v>
      </c>
      <c r="O41" s="195"/>
    </row>
    <row r="42" spans="1:57" ht="12.75">
      <c r="A42" s="211"/>
      <c r="B42" s="212" t="s">
        <v>75</v>
      </c>
      <c r="C42" s="213" t="str">
        <f>CONCATENATE(B20," ",C20)</f>
        <v>3 Svislé a kompletní konstrukce</v>
      </c>
      <c r="D42" s="214"/>
      <c r="E42" s="215"/>
      <c r="F42" s="216"/>
      <c r="G42" s="217">
        <f>SUM(G20:G41)</f>
        <v>0</v>
      </c>
      <c r="O42" s="195">
        <v>4</v>
      </c>
      <c r="BA42" s="218">
        <f>SUM(BA20:BA41)</f>
        <v>0</v>
      </c>
      <c r="BB42" s="218">
        <f>SUM(BB20:BB41)</f>
        <v>0</v>
      </c>
      <c r="BC42" s="218">
        <f>SUM(BC20:BC41)</f>
        <v>0</v>
      </c>
      <c r="BD42" s="218">
        <f>SUM(BD20:BD41)</f>
        <v>0</v>
      </c>
      <c r="BE42" s="218">
        <f>SUM(BE20:BE41)</f>
        <v>0</v>
      </c>
    </row>
    <row r="43" spans="1:15" ht="12.75">
      <c r="A43" s="188" t="s">
        <v>72</v>
      </c>
      <c r="B43" s="189" t="s">
        <v>119</v>
      </c>
      <c r="C43" s="190" t="s">
        <v>120</v>
      </c>
      <c r="D43" s="191"/>
      <c r="E43" s="192"/>
      <c r="F43" s="192"/>
      <c r="G43" s="193"/>
      <c r="H43" s="194"/>
      <c r="I43" s="194"/>
      <c r="O43" s="195">
        <v>1</v>
      </c>
    </row>
    <row r="44" spans="1:104" ht="22.5">
      <c r="A44" s="196">
        <v>8</v>
      </c>
      <c r="B44" s="197" t="s">
        <v>121</v>
      </c>
      <c r="C44" s="198" t="s">
        <v>122</v>
      </c>
      <c r="D44" s="199" t="s">
        <v>92</v>
      </c>
      <c r="E44" s="200">
        <v>35.02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0.01387</v>
      </c>
    </row>
    <row r="45" spans="1:104" ht="22.5">
      <c r="A45" s="196">
        <v>9</v>
      </c>
      <c r="B45" s="197" t="s">
        <v>123</v>
      </c>
      <c r="C45" s="198" t="s">
        <v>124</v>
      </c>
      <c r="D45" s="199" t="s">
        <v>125</v>
      </c>
      <c r="E45" s="200">
        <v>45.7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0.01716</v>
      </c>
    </row>
    <row r="46" spans="1:57" ht="12.75">
      <c r="A46" s="211"/>
      <c r="B46" s="212" t="s">
        <v>75</v>
      </c>
      <c r="C46" s="213" t="str">
        <f>CONCATENATE(B43," ",C43)</f>
        <v>311 Sádrokartonové konstrukce</v>
      </c>
      <c r="D46" s="214"/>
      <c r="E46" s="215"/>
      <c r="F46" s="216"/>
      <c r="G46" s="217">
        <f>SUM(G43:G45)</f>
        <v>0</v>
      </c>
      <c r="O46" s="195">
        <v>4</v>
      </c>
      <c r="BA46" s="218">
        <f>SUM(BA43:BA45)</f>
        <v>0</v>
      </c>
      <c r="BB46" s="218">
        <f>SUM(BB43:BB45)</f>
        <v>0</v>
      </c>
      <c r="BC46" s="218">
        <f>SUM(BC43:BC45)</f>
        <v>0</v>
      </c>
      <c r="BD46" s="218">
        <f>SUM(BD43:BD45)</f>
        <v>0</v>
      </c>
      <c r="BE46" s="218">
        <f>SUM(BE43:BE45)</f>
        <v>0</v>
      </c>
    </row>
    <row r="47" spans="1:15" ht="12.75">
      <c r="A47" s="188" t="s">
        <v>72</v>
      </c>
      <c r="B47" s="189" t="s">
        <v>126</v>
      </c>
      <c r="C47" s="190" t="s">
        <v>127</v>
      </c>
      <c r="D47" s="191"/>
      <c r="E47" s="192"/>
      <c r="F47" s="192"/>
      <c r="G47" s="193"/>
      <c r="H47" s="194"/>
      <c r="I47" s="194"/>
      <c r="O47" s="195">
        <v>1</v>
      </c>
    </row>
    <row r="48" spans="1:104" ht="22.5">
      <c r="A48" s="196">
        <v>10</v>
      </c>
      <c r="B48" s="197" t="s">
        <v>128</v>
      </c>
      <c r="C48" s="198" t="s">
        <v>129</v>
      </c>
      <c r="D48" s="199" t="s">
        <v>99</v>
      </c>
      <c r="E48" s="200">
        <v>4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0</v>
      </c>
      <c r="AC48" s="167">
        <v>0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0</v>
      </c>
      <c r="CZ48" s="167">
        <v>0.04625</v>
      </c>
    </row>
    <row r="49" spans="1:104" ht="22.5">
      <c r="A49" s="196">
        <v>11</v>
      </c>
      <c r="B49" s="197" t="s">
        <v>130</v>
      </c>
      <c r="C49" s="198" t="s">
        <v>131</v>
      </c>
      <c r="D49" s="199" t="s">
        <v>99</v>
      </c>
      <c r="E49" s="200">
        <v>4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0.0004</v>
      </c>
    </row>
    <row r="50" spans="1:104" ht="12.75">
      <c r="A50" s="196">
        <v>12</v>
      </c>
      <c r="B50" s="197" t="s">
        <v>132</v>
      </c>
      <c r="C50" s="198" t="s">
        <v>133</v>
      </c>
      <c r="D50" s="199" t="s">
        <v>99</v>
      </c>
      <c r="E50" s="200">
        <v>4</v>
      </c>
      <c r="F50" s="200">
        <v>0</v>
      </c>
      <c r="G50" s="201">
        <f>E50*F50</f>
        <v>0</v>
      </c>
      <c r="O50" s="195">
        <v>2</v>
      </c>
      <c r="AA50" s="167">
        <v>3</v>
      </c>
      <c r="AB50" s="167">
        <v>1</v>
      </c>
      <c r="AC50" s="167">
        <v>551620200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3</v>
      </c>
      <c r="CB50" s="202">
        <v>1</v>
      </c>
      <c r="CZ50" s="167">
        <v>0.00041</v>
      </c>
    </row>
    <row r="51" spans="1:104" ht="12.75">
      <c r="A51" s="196">
        <v>13</v>
      </c>
      <c r="B51" s="197" t="s">
        <v>134</v>
      </c>
      <c r="C51" s="198" t="s">
        <v>135</v>
      </c>
      <c r="D51" s="199" t="s">
        <v>99</v>
      </c>
      <c r="E51" s="200">
        <v>4</v>
      </c>
      <c r="F51" s="200">
        <v>0</v>
      </c>
      <c r="G51" s="201">
        <f>E51*F51</f>
        <v>0</v>
      </c>
      <c r="O51" s="195">
        <v>2</v>
      </c>
      <c r="AA51" s="167">
        <v>3</v>
      </c>
      <c r="AB51" s="167">
        <v>9</v>
      </c>
      <c r="AC51" s="167">
        <v>611000050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3</v>
      </c>
      <c r="CB51" s="202">
        <v>9</v>
      </c>
      <c r="CZ51" s="167">
        <v>0.045</v>
      </c>
    </row>
    <row r="52" spans="1:104" ht="12.75">
      <c r="A52" s="196">
        <v>14</v>
      </c>
      <c r="B52" s="197" t="s">
        <v>136</v>
      </c>
      <c r="C52" s="198" t="s">
        <v>137</v>
      </c>
      <c r="D52" s="199" t="s">
        <v>99</v>
      </c>
      <c r="E52" s="200">
        <v>4</v>
      </c>
      <c r="F52" s="200">
        <v>0</v>
      </c>
      <c r="G52" s="201">
        <f>E52*F52</f>
        <v>0</v>
      </c>
      <c r="O52" s="195">
        <v>2</v>
      </c>
      <c r="AA52" s="167">
        <v>3</v>
      </c>
      <c r="AB52" s="167">
        <v>1</v>
      </c>
      <c r="AC52" s="167">
        <v>709100001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3</v>
      </c>
      <c r="CB52" s="202">
        <v>1</v>
      </c>
      <c r="CZ52" s="167">
        <v>0</v>
      </c>
    </row>
    <row r="53" spans="1:57" ht="12.75">
      <c r="A53" s="211"/>
      <c r="B53" s="212" t="s">
        <v>75</v>
      </c>
      <c r="C53" s="213" t="str">
        <f>CONCATENATE(B47," ",C47)</f>
        <v>328 Anglické dvorky a sklepní světlíky</v>
      </c>
      <c r="D53" s="214"/>
      <c r="E53" s="215"/>
      <c r="F53" s="216"/>
      <c r="G53" s="217">
        <f>SUM(G47:G52)</f>
        <v>0</v>
      </c>
      <c r="O53" s="195">
        <v>4</v>
      </c>
      <c r="BA53" s="218">
        <f>SUM(BA47:BA52)</f>
        <v>0</v>
      </c>
      <c r="BB53" s="218">
        <f>SUM(BB47:BB52)</f>
        <v>0</v>
      </c>
      <c r="BC53" s="218">
        <f>SUM(BC47:BC52)</f>
        <v>0</v>
      </c>
      <c r="BD53" s="218">
        <f>SUM(BD47:BD52)</f>
        <v>0</v>
      </c>
      <c r="BE53" s="218">
        <f>SUM(BE47:BE52)</f>
        <v>0</v>
      </c>
    </row>
    <row r="54" spans="1:15" ht="12.75">
      <c r="A54" s="188" t="s">
        <v>72</v>
      </c>
      <c r="B54" s="189" t="s">
        <v>138</v>
      </c>
      <c r="C54" s="190" t="s">
        <v>139</v>
      </c>
      <c r="D54" s="191"/>
      <c r="E54" s="192"/>
      <c r="F54" s="192"/>
      <c r="G54" s="193"/>
      <c r="H54" s="194"/>
      <c r="I54" s="194"/>
      <c r="O54" s="195">
        <v>1</v>
      </c>
    </row>
    <row r="55" spans="1:104" ht="12.75">
      <c r="A55" s="196">
        <v>15</v>
      </c>
      <c r="B55" s="197" t="s">
        <v>140</v>
      </c>
      <c r="C55" s="198" t="s">
        <v>141</v>
      </c>
      <c r="D55" s="199" t="s">
        <v>92</v>
      </c>
      <c r="E55" s="200">
        <v>136.2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0.00768</v>
      </c>
    </row>
    <row r="56" spans="1:15" ht="12.75">
      <c r="A56" s="203"/>
      <c r="B56" s="205"/>
      <c r="C56" s="232" t="s">
        <v>85</v>
      </c>
      <c r="D56" s="207"/>
      <c r="E56" s="231">
        <v>0</v>
      </c>
      <c r="F56" s="209"/>
      <c r="G56" s="210"/>
      <c r="M56" s="204" t="s">
        <v>85</v>
      </c>
      <c r="O56" s="195"/>
    </row>
    <row r="57" spans="1:15" ht="12.75">
      <c r="A57" s="203"/>
      <c r="B57" s="205"/>
      <c r="C57" s="232" t="s">
        <v>142</v>
      </c>
      <c r="D57" s="207"/>
      <c r="E57" s="231">
        <v>119.48</v>
      </c>
      <c r="F57" s="209"/>
      <c r="G57" s="210"/>
      <c r="M57" s="204" t="s">
        <v>142</v>
      </c>
      <c r="O57" s="195"/>
    </row>
    <row r="58" spans="1:15" ht="12.75">
      <c r="A58" s="203"/>
      <c r="B58" s="205"/>
      <c r="C58" s="232" t="s">
        <v>143</v>
      </c>
      <c r="D58" s="207"/>
      <c r="E58" s="231">
        <v>16.7</v>
      </c>
      <c r="F58" s="209"/>
      <c r="G58" s="210"/>
      <c r="M58" s="204" t="s">
        <v>143</v>
      </c>
      <c r="O58" s="195"/>
    </row>
    <row r="59" spans="1:15" ht="12.75">
      <c r="A59" s="203"/>
      <c r="B59" s="205"/>
      <c r="C59" s="232" t="s">
        <v>144</v>
      </c>
      <c r="D59" s="207"/>
      <c r="E59" s="231">
        <v>0</v>
      </c>
      <c r="F59" s="209"/>
      <c r="G59" s="210"/>
      <c r="M59" s="204" t="s">
        <v>144</v>
      </c>
      <c r="O59" s="195"/>
    </row>
    <row r="60" spans="1:15" ht="12.75">
      <c r="A60" s="203"/>
      <c r="B60" s="205"/>
      <c r="C60" s="232" t="s">
        <v>88</v>
      </c>
      <c r="D60" s="207"/>
      <c r="E60" s="231">
        <v>136.18</v>
      </c>
      <c r="F60" s="209"/>
      <c r="G60" s="210"/>
      <c r="M60" s="204" t="s">
        <v>88</v>
      </c>
      <c r="O60" s="195"/>
    </row>
    <row r="61" spans="1:15" ht="12.75">
      <c r="A61" s="203"/>
      <c r="B61" s="205"/>
      <c r="C61" s="206" t="s">
        <v>145</v>
      </c>
      <c r="D61" s="207"/>
      <c r="E61" s="208">
        <v>136.2</v>
      </c>
      <c r="F61" s="209"/>
      <c r="G61" s="210"/>
      <c r="M61" s="204" t="s">
        <v>145</v>
      </c>
      <c r="O61" s="195"/>
    </row>
    <row r="62" spans="1:104" ht="12.75">
      <c r="A62" s="196">
        <v>16</v>
      </c>
      <c r="B62" s="197" t="s">
        <v>146</v>
      </c>
      <c r="C62" s="198" t="s">
        <v>147</v>
      </c>
      <c r="D62" s="199" t="s">
        <v>92</v>
      </c>
      <c r="E62" s="200">
        <v>329.9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0.02606</v>
      </c>
    </row>
    <row r="63" spans="1:15" ht="12.75">
      <c r="A63" s="203"/>
      <c r="B63" s="205"/>
      <c r="C63" s="232" t="s">
        <v>85</v>
      </c>
      <c r="D63" s="207"/>
      <c r="E63" s="231">
        <v>0</v>
      </c>
      <c r="F63" s="209"/>
      <c r="G63" s="210"/>
      <c r="M63" s="204" t="s">
        <v>85</v>
      </c>
      <c r="O63" s="195"/>
    </row>
    <row r="64" spans="1:15" ht="12.75">
      <c r="A64" s="203"/>
      <c r="B64" s="205"/>
      <c r="C64" s="232" t="s">
        <v>148</v>
      </c>
      <c r="D64" s="207"/>
      <c r="E64" s="231">
        <v>95.8718</v>
      </c>
      <c r="F64" s="209"/>
      <c r="G64" s="210"/>
      <c r="M64" s="204" t="s">
        <v>148</v>
      </c>
      <c r="O64" s="195"/>
    </row>
    <row r="65" spans="1:15" ht="12.75">
      <c r="A65" s="203"/>
      <c r="B65" s="205"/>
      <c r="C65" s="232" t="s">
        <v>149</v>
      </c>
      <c r="D65" s="207"/>
      <c r="E65" s="231">
        <v>-15.4</v>
      </c>
      <c r="F65" s="209"/>
      <c r="G65" s="210"/>
      <c r="M65" s="204" t="s">
        <v>149</v>
      </c>
      <c r="O65" s="195"/>
    </row>
    <row r="66" spans="1:15" ht="12.75">
      <c r="A66" s="203"/>
      <c r="B66" s="205"/>
      <c r="C66" s="232" t="s">
        <v>150</v>
      </c>
      <c r="D66" s="207"/>
      <c r="E66" s="231">
        <v>-9.9302</v>
      </c>
      <c r="F66" s="209"/>
      <c r="G66" s="210"/>
      <c r="M66" s="204" t="s">
        <v>150</v>
      </c>
      <c r="O66" s="195"/>
    </row>
    <row r="67" spans="1:15" ht="12.75">
      <c r="A67" s="203"/>
      <c r="B67" s="205"/>
      <c r="C67" s="232" t="s">
        <v>151</v>
      </c>
      <c r="D67" s="207"/>
      <c r="E67" s="231">
        <v>-3.7625</v>
      </c>
      <c r="F67" s="209"/>
      <c r="G67" s="210"/>
      <c r="M67" s="204" t="s">
        <v>151</v>
      </c>
      <c r="O67" s="195"/>
    </row>
    <row r="68" spans="1:15" ht="12.75">
      <c r="A68" s="203"/>
      <c r="B68" s="205"/>
      <c r="C68" s="232" t="s">
        <v>152</v>
      </c>
      <c r="D68" s="207"/>
      <c r="E68" s="231">
        <v>-5.313</v>
      </c>
      <c r="F68" s="209"/>
      <c r="G68" s="210"/>
      <c r="M68" s="204" t="s">
        <v>152</v>
      </c>
      <c r="O68" s="195"/>
    </row>
    <row r="69" spans="1:15" ht="12.75">
      <c r="A69" s="203"/>
      <c r="B69" s="205"/>
      <c r="C69" s="232" t="s">
        <v>153</v>
      </c>
      <c r="D69" s="207"/>
      <c r="E69" s="231">
        <v>18.7777</v>
      </c>
      <c r="F69" s="209"/>
      <c r="G69" s="210"/>
      <c r="M69" s="204" t="s">
        <v>153</v>
      </c>
      <c r="O69" s="195"/>
    </row>
    <row r="70" spans="1:15" ht="12.75">
      <c r="A70" s="203"/>
      <c r="B70" s="205"/>
      <c r="C70" s="232" t="s">
        <v>154</v>
      </c>
      <c r="D70" s="207"/>
      <c r="E70" s="231">
        <v>-6.6</v>
      </c>
      <c r="F70" s="209"/>
      <c r="G70" s="210"/>
      <c r="M70" s="204" t="s">
        <v>154</v>
      </c>
      <c r="O70" s="195"/>
    </row>
    <row r="71" spans="1:15" ht="12.75">
      <c r="A71" s="203"/>
      <c r="B71" s="205"/>
      <c r="C71" s="232" t="s">
        <v>155</v>
      </c>
      <c r="D71" s="207"/>
      <c r="E71" s="231">
        <v>-2.5932</v>
      </c>
      <c r="F71" s="209"/>
      <c r="G71" s="210"/>
      <c r="M71" s="204" t="s">
        <v>155</v>
      </c>
      <c r="O71" s="195"/>
    </row>
    <row r="72" spans="1:15" ht="12.75">
      <c r="A72" s="203"/>
      <c r="B72" s="205"/>
      <c r="C72" s="232" t="s">
        <v>156</v>
      </c>
      <c r="D72" s="207"/>
      <c r="E72" s="231">
        <v>20.5638</v>
      </c>
      <c r="F72" s="209"/>
      <c r="G72" s="210"/>
      <c r="M72" s="204" t="s">
        <v>156</v>
      </c>
      <c r="O72" s="195"/>
    </row>
    <row r="73" spans="1:15" ht="12.75">
      <c r="A73" s="203"/>
      <c r="B73" s="205"/>
      <c r="C73" s="232" t="s">
        <v>155</v>
      </c>
      <c r="D73" s="207"/>
      <c r="E73" s="231">
        <v>-2.5932</v>
      </c>
      <c r="F73" s="209"/>
      <c r="G73" s="210"/>
      <c r="M73" s="204" t="s">
        <v>155</v>
      </c>
      <c r="O73" s="195"/>
    </row>
    <row r="74" spans="1:15" ht="12.75">
      <c r="A74" s="203"/>
      <c r="B74" s="205"/>
      <c r="C74" s="232" t="s">
        <v>157</v>
      </c>
      <c r="D74" s="207"/>
      <c r="E74" s="231">
        <v>-0.96</v>
      </c>
      <c r="F74" s="209"/>
      <c r="G74" s="210"/>
      <c r="M74" s="204" t="s">
        <v>157</v>
      </c>
      <c r="O74" s="195"/>
    </row>
    <row r="75" spans="1:15" ht="12.75">
      <c r="A75" s="203"/>
      <c r="B75" s="205"/>
      <c r="C75" s="232" t="s">
        <v>158</v>
      </c>
      <c r="D75" s="207"/>
      <c r="E75" s="231">
        <v>8.8065</v>
      </c>
      <c r="F75" s="209"/>
      <c r="G75" s="210"/>
      <c r="M75" s="204" t="s">
        <v>158</v>
      </c>
      <c r="O75" s="195"/>
    </row>
    <row r="76" spans="1:15" ht="12.75">
      <c r="A76" s="203"/>
      <c r="B76" s="205"/>
      <c r="C76" s="232" t="s">
        <v>159</v>
      </c>
      <c r="D76" s="207"/>
      <c r="E76" s="231">
        <v>47.9435</v>
      </c>
      <c r="F76" s="209"/>
      <c r="G76" s="210"/>
      <c r="M76" s="204" t="s">
        <v>159</v>
      </c>
      <c r="O76" s="195"/>
    </row>
    <row r="77" spans="1:15" ht="12.75">
      <c r="A77" s="203"/>
      <c r="B77" s="205"/>
      <c r="C77" s="232" t="s">
        <v>114</v>
      </c>
      <c r="D77" s="207"/>
      <c r="E77" s="231">
        <v>-2.2</v>
      </c>
      <c r="F77" s="209"/>
      <c r="G77" s="210"/>
      <c r="M77" s="204" t="s">
        <v>114</v>
      </c>
      <c r="O77" s="195"/>
    </row>
    <row r="78" spans="1:15" ht="12.75">
      <c r="A78" s="203"/>
      <c r="B78" s="205"/>
      <c r="C78" s="232" t="s">
        <v>157</v>
      </c>
      <c r="D78" s="207"/>
      <c r="E78" s="231">
        <v>-0.96</v>
      </c>
      <c r="F78" s="209"/>
      <c r="G78" s="210"/>
      <c r="M78" s="204" t="s">
        <v>157</v>
      </c>
      <c r="O78" s="195"/>
    </row>
    <row r="79" spans="1:15" ht="12.75">
      <c r="A79" s="203"/>
      <c r="B79" s="205"/>
      <c r="C79" s="232" t="s">
        <v>160</v>
      </c>
      <c r="D79" s="207"/>
      <c r="E79" s="231">
        <v>45.9195</v>
      </c>
      <c r="F79" s="209"/>
      <c r="G79" s="210"/>
      <c r="M79" s="204" t="s">
        <v>160</v>
      </c>
      <c r="O79" s="195"/>
    </row>
    <row r="80" spans="1:15" ht="12.75">
      <c r="A80" s="203"/>
      <c r="B80" s="205"/>
      <c r="C80" s="232" t="s">
        <v>161</v>
      </c>
      <c r="D80" s="207"/>
      <c r="E80" s="231">
        <v>-1.18</v>
      </c>
      <c r="F80" s="209"/>
      <c r="G80" s="210"/>
      <c r="M80" s="204" t="s">
        <v>161</v>
      </c>
      <c r="O80" s="195"/>
    </row>
    <row r="81" spans="1:15" ht="12.75">
      <c r="A81" s="203"/>
      <c r="B81" s="205"/>
      <c r="C81" s="232" t="s">
        <v>157</v>
      </c>
      <c r="D81" s="207"/>
      <c r="E81" s="231">
        <v>-0.96</v>
      </c>
      <c r="F81" s="209"/>
      <c r="G81" s="210"/>
      <c r="M81" s="204" t="s">
        <v>157</v>
      </c>
      <c r="O81" s="195"/>
    </row>
    <row r="82" spans="1:15" ht="12.75">
      <c r="A82" s="203"/>
      <c r="B82" s="205"/>
      <c r="C82" s="232" t="s">
        <v>162</v>
      </c>
      <c r="D82" s="207"/>
      <c r="E82" s="231">
        <v>47.817</v>
      </c>
      <c r="F82" s="209"/>
      <c r="G82" s="210"/>
      <c r="M82" s="204" t="s">
        <v>162</v>
      </c>
      <c r="O82" s="195"/>
    </row>
    <row r="83" spans="1:15" ht="12.75">
      <c r="A83" s="203"/>
      <c r="B83" s="205"/>
      <c r="C83" s="232" t="s">
        <v>163</v>
      </c>
      <c r="D83" s="207"/>
      <c r="E83" s="231">
        <v>-4.4</v>
      </c>
      <c r="F83" s="209"/>
      <c r="G83" s="210"/>
      <c r="M83" s="204" t="s">
        <v>163</v>
      </c>
      <c r="O83" s="195"/>
    </row>
    <row r="84" spans="1:15" ht="12.75">
      <c r="A84" s="203"/>
      <c r="B84" s="205"/>
      <c r="C84" s="232" t="s">
        <v>164</v>
      </c>
      <c r="D84" s="207"/>
      <c r="E84" s="231">
        <v>-0.84</v>
      </c>
      <c r="F84" s="209"/>
      <c r="G84" s="210"/>
      <c r="M84" s="204" t="s">
        <v>164</v>
      </c>
      <c r="O84" s="195"/>
    </row>
    <row r="85" spans="1:15" ht="12.75">
      <c r="A85" s="203"/>
      <c r="B85" s="205"/>
      <c r="C85" s="232" t="s">
        <v>165</v>
      </c>
      <c r="D85" s="207"/>
      <c r="E85" s="231">
        <v>48.1965</v>
      </c>
      <c r="F85" s="209"/>
      <c r="G85" s="210"/>
      <c r="M85" s="204" t="s">
        <v>165</v>
      </c>
      <c r="O85" s="195"/>
    </row>
    <row r="86" spans="1:15" ht="12.75">
      <c r="A86" s="203"/>
      <c r="B86" s="205"/>
      <c r="C86" s="232" t="s">
        <v>163</v>
      </c>
      <c r="D86" s="207"/>
      <c r="E86" s="231">
        <v>-4.4</v>
      </c>
      <c r="F86" s="209"/>
      <c r="G86" s="210"/>
      <c r="M86" s="204" t="s">
        <v>163</v>
      </c>
      <c r="O86" s="195"/>
    </row>
    <row r="87" spans="1:15" ht="12.75">
      <c r="A87" s="203"/>
      <c r="B87" s="205"/>
      <c r="C87" s="232" t="s">
        <v>164</v>
      </c>
      <c r="D87" s="207"/>
      <c r="E87" s="231">
        <v>-0.84</v>
      </c>
      <c r="F87" s="209"/>
      <c r="G87" s="210"/>
      <c r="M87" s="204" t="s">
        <v>164</v>
      </c>
      <c r="O87" s="195"/>
    </row>
    <row r="88" spans="1:15" ht="12.75">
      <c r="A88" s="203"/>
      <c r="B88" s="205"/>
      <c r="C88" s="232" t="s">
        <v>166</v>
      </c>
      <c r="D88" s="207"/>
      <c r="E88" s="231">
        <v>47.6905</v>
      </c>
      <c r="F88" s="209"/>
      <c r="G88" s="210"/>
      <c r="M88" s="204" t="s">
        <v>166</v>
      </c>
      <c r="O88" s="195"/>
    </row>
    <row r="89" spans="1:15" ht="12.75">
      <c r="A89" s="203"/>
      <c r="B89" s="205"/>
      <c r="C89" s="232" t="s">
        <v>114</v>
      </c>
      <c r="D89" s="207"/>
      <c r="E89" s="231">
        <v>-2.2</v>
      </c>
      <c r="F89" s="209"/>
      <c r="G89" s="210"/>
      <c r="M89" s="204" t="s">
        <v>114</v>
      </c>
      <c r="O89" s="195"/>
    </row>
    <row r="90" spans="1:15" ht="12.75">
      <c r="A90" s="203"/>
      <c r="B90" s="205"/>
      <c r="C90" s="232" t="s">
        <v>167</v>
      </c>
      <c r="D90" s="207"/>
      <c r="E90" s="231">
        <v>7.685</v>
      </c>
      <c r="F90" s="209"/>
      <c r="G90" s="210"/>
      <c r="M90" s="204" t="s">
        <v>167</v>
      </c>
      <c r="O90" s="195"/>
    </row>
    <row r="91" spans="1:15" ht="12.75">
      <c r="A91" s="203"/>
      <c r="B91" s="205"/>
      <c r="C91" s="232" t="s">
        <v>114</v>
      </c>
      <c r="D91" s="207"/>
      <c r="E91" s="231">
        <v>-2.2</v>
      </c>
      <c r="F91" s="209"/>
      <c r="G91" s="210"/>
      <c r="M91" s="204" t="s">
        <v>114</v>
      </c>
      <c r="O91" s="195"/>
    </row>
    <row r="92" spans="1:15" ht="12.75">
      <c r="A92" s="203"/>
      <c r="B92" s="205"/>
      <c r="C92" s="232" t="s">
        <v>157</v>
      </c>
      <c r="D92" s="207"/>
      <c r="E92" s="231">
        <v>-0.96</v>
      </c>
      <c r="F92" s="209"/>
      <c r="G92" s="210"/>
      <c r="M92" s="204" t="s">
        <v>157</v>
      </c>
      <c r="O92" s="195"/>
    </row>
    <row r="93" spans="1:15" ht="12.75">
      <c r="A93" s="203"/>
      <c r="B93" s="205"/>
      <c r="C93" s="232" t="s">
        <v>168</v>
      </c>
      <c r="D93" s="207"/>
      <c r="E93" s="231">
        <v>8.9183</v>
      </c>
      <c r="F93" s="209"/>
      <c r="G93" s="210"/>
      <c r="M93" s="204" t="s">
        <v>168</v>
      </c>
      <c r="O93" s="195"/>
    </row>
    <row r="94" spans="1:15" ht="12.75">
      <c r="A94" s="203"/>
      <c r="B94" s="205"/>
      <c r="C94" s="232" t="s">
        <v>88</v>
      </c>
      <c r="D94" s="207"/>
      <c r="E94" s="231">
        <v>329.898</v>
      </c>
      <c r="F94" s="209"/>
      <c r="G94" s="210"/>
      <c r="M94" s="204" t="s">
        <v>88</v>
      </c>
      <c r="O94" s="195"/>
    </row>
    <row r="95" spans="1:15" ht="12.75">
      <c r="A95" s="203"/>
      <c r="B95" s="205"/>
      <c r="C95" s="206" t="s">
        <v>169</v>
      </c>
      <c r="D95" s="207"/>
      <c r="E95" s="208">
        <v>329.9</v>
      </c>
      <c r="F95" s="209"/>
      <c r="G95" s="210"/>
      <c r="M95" s="204" t="s">
        <v>169</v>
      </c>
      <c r="O95" s="195"/>
    </row>
    <row r="96" spans="1:104" ht="12.75">
      <c r="A96" s="196">
        <v>17</v>
      </c>
      <c r="B96" s="197" t="s">
        <v>170</v>
      </c>
      <c r="C96" s="198" t="s">
        <v>171</v>
      </c>
      <c r="D96" s="199" t="s">
        <v>92</v>
      </c>
      <c r="E96" s="200">
        <v>84.8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1</v>
      </c>
      <c r="AC96" s="167">
        <v>1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1</v>
      </c>
      <c r="CZ96" s="167">
        <v>0.04766</v>
      </c>
    </row>
    <row r="97" spans="1:15" ht="12.75">
      <c r="A97" s="203"/>
      <c r="B97" s="205"/>
      <c r="C97" s="232" t="s">
        <v>85</v>
      </c>
      <c r="D97" s="207"/>
      <c r="E97" s="231">
        <v>0</v>
      </c>
      <c r="F97" s="209"/>
      <c r="G97" s="210"/>
      <c r="M97" s="204" t="s">
        <v>85</v>
      </c>
      <c r="O97" s="195"/>
    </row>
    <row r="98" spans="1:15" ht="12.75">
      <c r="A98" s="203"/>
      <c r="B98" s="205"/>
      <c r="C98" s="232" t="s">
        <v>172</v>
      </c>
      <c r="D98" s="207"/>
      <c r="E98" s="231">
        <v>10.4</v>
      </c>
      <c r="F98" s="209"/>
      <c r="G98" s="210"/>
      <c r="M98" s="204" t="s">
        <v>172</v>
      </c>
      <c r="O98" s="195"/>
    </row>
    <row r="99" spans="1:15" ht="12.75">
      <c r="A99" s="203"/>
      <c r="B99" s="205"/>
      <c r="C99" s="232" t="s">
        <v>173</v>
      </c>
      <c r="D99" s="207"/>
      <c r="E99" s="231">
        <v>-4.85</v>
      </c>
      <c r="F99" s="209"/>
      <c r="G99" s="210"/>
      <c r="M99" s="204" t="s">
        <v>173</v>
      </c>
      <c r="O99" s="195"/>
    </row>
    <row r="100" spans="1:15" ht="12.75">
      <c r="A100" s="203"/>
      <c r="B100" s="205"/>
      <c r="C100" s="232" t="s">
        <v>174</v>
      </c>
      <c r="D100" s="207"/>
      <c r="E100" s="231">
        <v>0.3975</v>
      </c>
      <c r="F100" s="209"/>
      <c r="G100" s="210"/>
      <c r="M100" s="204" t="s">
        <v>174</v>
      </c>
      <c r="O100" s="195"/>
    </row>
    <row r="101" spans="1:15" ht="12.75">
      <c r="A101" s="203"/>
      <c r="B101" s="205"/>
      <c r="C101" s="232" t="s">
        <v>175</v>
      </c>
      <c r="D101" s="207"/>
      <c r="E101" s="231">
        <v>2.1505</v>
      </c>
      <c r="F101" s="209"/>
      <c r="G101" s="210"/>
      <c r="M101" s="204" t="s">
        <v>175</v>
      </c>
      <c r="O101" s="195"/>
    </row>
    <row r="102" spans="1:15" ht="12.75">
      <c r="A102" s="203"/>
      <c r="B102" s="205"/>
      <c r="C102" s="232" t="s">
        <v>176</v>
      </c>
      <c r="D102" s="207"/>
      <c r="E102" s="231">
        <v>76.7</v>
      </c>
      <c r="F102" s="209"/>
      <c r="G102" s="210"/>
      <c r="M102" s="204" t="s">
        <v>176</v>
      </c>
      <c r="O102" s="195"/>
    </row>
    <row r="103" spans="1:15" ht="12.75">
      <c r="A103" s="203"/>
      <c r="B103" s="205"/>
      <c r="C103" s="232" t="s">
        <v>88</v>
      </c>
      <c r="D103" s="207"/>
      <c r="E103" s="231">
        <v>84.798</v>
      </c>
      <c r="F103" s="209"/>
      <c r="G103" s="210"/>
      <c r="M103" s="204" t="s">
        <v>88</v>
      </c>
      <c r="O103" s="195"/>
    </row>
    <row r="104" spans="1:15" ht="12.75">
      <c r="A104" s="203"/>
      <c r="B104" s="205"/>
      <c r="C104" s="206" t="s">
        <v>177</v>
      </c>
      <c r="D104" s="207"/>
      <c r="E104" s="208">
        <v>84.8</v>
      </c>
      <c r="F104" s="209"/>
      <c r="G104" s="210"/>
      <c r="M104" s="204" t="s">
        <v>177</v>
      </c>
      <c r="O104" s="195"/>
    </row>
    <row r="105" spans="1:104" ht="12.75">
      <c r="A105" s="196">
        <v>18</v>
      </c>
      <c r="B105" s="197" t="s">
        <v>178</v>
      </c>
      <c r="C105" s="198" t="s">
        <v>179</v>
      </c>
      <c r="D105" s="199" t="s">
        <v>92</v>
      </c>
      <c r="E105" s="200">
        <v>70.1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1</v>
      </c>
      <c r="AC105" s="167">
        <v>1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1</v>
      </c>
      <c r="CZ105" s="167">
        <v>0.04558</v>
      </c>
    </row>
    <row r="106" spans="1:104" ht="12.75">
      <c r="A106" s="196">
        <v>19</v>
      </c>
      <c r="B106" s="197" t="s">
        <v>180</v>
      </c>
      <c r="C106" s="198" t="s">
        <v>181</v>
      </c>
      <c r="D106" s="199" t="s">
        <v>92</v>
      </c>
      <c r="E106" s="200">
        <v>120.3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1</v>
      </c>
      <c r="AC106" s="167">
        <v>1</v>
      </c>
      <c r="AZ106" s="167">
        <v>1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1</v>
      </c>
      <c r="CZ106" s="167">
        <v>0.00635</v>
      </c>
    </row>
    <row r="107" spans="1:104" ht="22.5">
      <c r="A107" s="196">
        <v>20</v>
      </c>
      <c r="B107" s="197" t="s">
        <v>182</v>
      </c>
      <c r="C107" s="198" t="s">
        <v>183</v>
      </c>
      <c r="D107" s="199" t="s">
        <v>92</v>
      </c>
      <c r="E107" s="200">
        <v>120.3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1</v>
      </c>
      <c r="AC107" s="167">
        <v>1</v>
      </c>
      <c r="AZ107" s="167">
        <v>1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1</v>
      </c>
      <c r="CZ107" s="167">
        <v>0</v>
      </c>
    </row>
    <row r="108" spans="1:104" ht="12.75">
      <c r="A108" s="196">
        <v>21</v>
      </c>
      <c r="B108" s="197" t="s">
        <v>184</v>
      </c>
      <c r="C108" s="198" t="s">
        <v>185</v>
      </c>
      <c r="D108" s="199" t="s">
        <v>92</v>
      </c>
      <c r="E108" s="200">
        <v>120.3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0</v>
      </c>
      <c r="AC108" s="167">
        <v>0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0</v>
      </c>
      <c r="CZ108" s="167">
        <v>2E-05</v>
      </c>
    </row>
    <row r="109" spans="1:57" ht="12.75">
      <c r="A109" s="211"/>
      <c r="B109" s="212" t="s">
        <v>75</v>
      </c>
      <c r="C109" s="213" t="str">
        <f>CONCATENATE(B54," ",C54)</f>
        <v>61 Upravy povrchů vnitřní</v>
      </c>
      <c r="D109" s="214"/>
      <c r="E109" s="215"/>
      <c r="F109" s="216"/>
      <c r="G109" s="217">
        <f>SUM(G54:G108)</f>
        <v>0</v>
      </c>
      <c r="O109" s="195">
        <v>4</v>
      </c>
      <c r="BA109" s="218">
        <f>SUM(BA54:BA108)</f>
        <v>0</v>
      </c>
      <c r="BB109" s="218">
        <f>SUM(BB54:BB108)</f>
        <v>0</v>
      </c>
      <c r="BC109" s="218">
        <f>SUM(BC54:BC108)</f>
        <v>0</v>
      </c>
      <c r="BD109" s="218">
        <f>SUM(BD54:BD108)</f>
        <v>0</v>
      </c>
      <c r="BE109" s="218">
        <f>SUM(BE54:BE108)</f>
        <v>0</v>
      </c>
    </row>
    <row r="110" spans="1:15" ht="12.75">
      <c r="A110" s="188" t="s">
        <v>72</v>
      </c>
      <c r="B110" s="189" t="s">
        <v>186</v>
      </c>
      <c r="C110" s="190" t="s">
        <v>187</v>
      </c>
      <c r="D110" s="191"/>
      <c r="E110" s="192"/>
      <c r="F110" s="192"/>
      <c r="G110" s="193"/>
      <c r="H110" s="194"/>
      <c r="I110" s="194"/>
      <c r="O110" s="195">
        <v>1</v>
      </c>
    </row>
    <row r="111" spans="1:104" ht="22.5">
      <c r="A111" s="196">
        <v>22</v>
      </c>
      <c r="B111" s="197" t="s">
        <v>188</v>
      </c>
      <c r="C111" s="198" t="s">
        <v>189</v>
      </c>
      <c r="D111" s="199" t="s">
        <v>92</v>
      </c>
      <c r="E111" s="200">
        <v>5.2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0</v>
      </c>
      <c r="AC111" s="167">
        <v>0</v>
      </c>
      <c r="AZ111" s="167">
        <v>1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0</v>
      </c>
      <c r="CZ111" s="167">
        <v>0.00963</v>
      </c>
    </row>
    <row r="112" spans="1:15" ht="12.75">
      <c r="A112" s="203"/>
      <c r="B112" s="205"/>
      <c r="C112" s="232" t="s">
        <v>85</v>
      </c>
      <c r="D112" s="207"/>
      <c r="E112" s="231">
        <v>0</v>
      </c>
      <c r="F112" s="209"/>
      <c r="G112" s="210"/>
      <c r="M112" s="204" t="s">
        <v>85</v>
      </c>
      <c r="O112" s="195"/>
    </row>
    <row r="113" spans="1:15" ht="12.75">
      <c r="A113" s="203"/>
      <c r="B113" s="205"/>
      <c r="C113" s="232" t="s">
        <v>190</v>
      </c>
      <c r="D113" s="207"/>
      <c r="E113" s="231">
        <v>2.54</v>
      </c>
      <c r="F113" s="209"/>
      <c r="G113" s="210"/>
      <c r="M113" s="204" t="s">
        <v>190</v>
      </c>
      <c r="O113" s="195"/>
    </row>
    <row r="114" spans="1:15" ht="12.75">
      <c r="A114" s="203"/>
      <c r="B114" s="205"/>
      <c r="C114" s="232" t="s">
        <v>191</v>
      </c>
      <c r="D114" s="207"/>
      <c r="E114" s="231">
        <v>2.64</v>
      </c>
      <c r="F114" s="209"/>
      <c r="G114" s="210"/>
      <c r="M114" s="204" t="s">
        <v>191</v>
      </c>
      <c r="O114" s="195"/>
    </row>
    <row r="115" spans="1:15" ht="12.75">
      <c r="A115" s="203"/>
      <c r="B115" s="205"/>
      <c r="C115" s="232" t="s">
        <v>88</v>
      </c>
      <c r="D115" s="207"/>
      <c r="E115" s="231">
        <v>5.18</v>
      </c>
      <c r="F115" s="209"/>
      <c r="G115" s="210"/>
      <c r="M115" s="204" t="s">
        <v>88</v>
      </c>
      <c r="O115" s="195"/>
    </row>
    <row r="116" spans="1:15" ht="12.75">
      <c r="A116" s="203"/>
      <c r="B116" s="205"/>
      <c r="C116" s="206" t="s">
        <v>192</v>
      </c>
      <c r="D116" s="207"/>
      <c r="E116" s="208">
        <v>5.2</v>
      </c>
      <c r="F116" s="209"/>
      <c r="G116" s="210"/>
      <c r="M116" s="204" t="s">
        <v>192</v>
      </c>
      <c r="O116" s="195"/>
    </row>
    <row r="117" spans="1:57" ht="12.75">
      <c r="A117" s="211"/>
      <c r="B117" s="212" t="s">
        <v>75</v>
      </c>
      <c r="C117" s="213" t="str">
        <f>CONCATENATE(B110," ",C110)</f>
        <v>62 Úpravy povrchů vnější</v>
      </c>
      <c r="D117" s="214"/>
      <c r="E117" s="215"/>
      <c r="F117" s="216"/>
      <c r="G117" s="217">
        <f>SUM(G110:G116)</f>
        <v>0</v>
      </c>
      <c r="O117" s="195">
        <v>4</v>
      </c>
      <c r="BA117" s="218">
        <f>SUM(BA110:BA116)</f>
        <v>0</v>
      </c>
      <c r="BB117" s="218">
        <f>SUM(BB110:BB116)</f>
        <v>0</v>
      </c>
      <c r="BC117" s="218">
        <f>SUM(BC110:BC116)</f>
        <v>0</v>
      </c>
      <c r="BD117" s="218">
        <f>SUM(BD110:BD116)</f>
        <v>0</v>
      </c>
      <c r="BE117" s="218">
        <f>SUM(BE110:BE116)</f>
        <v>0</v>
      </c>
    </row>
    <row r="118" spans="1:15" ht="12.75">
      <c r="A118" s="188" t="s">
        <v>72</v>
      </c>
      <c r="B118" s="189" t="s">
        <v>193</v>
      </c>
      <c r="C118" s="190" t="s">
        <v>194</v>
      </c>
      <c r="D118" s="191"/>
      <c r="E118" s="192"/>
      <c r="F118" s="192"/>
      <c r="G118" s="193"/>
      <c r="H118" s="194"/>
      <c r="I118" s="194"/>
      <c r="O118" s="195">
        <v>1</v>
      </c>
    </row>
    <row r="119" spans="1:104" ht="12.75">
      <c r="A119" s="196">
        <v>23</v>
      </c>
      <c r="B119" s="197" t="s">
        <v>195</v>
      </c>
      <c r="C119" s="198" t="s">
        <v>196</v>
      </c>
      <c r="D119" s="199" t="s">
        <v>92</v>
      </c>
      <c r="E119" s="200">
        <v>1.62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1</v>
      </c>
      <c r="AC119" s="167">
        <v>1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1</v>
      </c>
      <c r="CZ119" s="167">
        <v>0.06142</v>
      </c>
    </row>
    <row r="120" spans="1:15" ht="12.75">
      <c r="A120" s="203"/>
      <c r="B120" s="205"/>
      <c r="C120" s="206" t="s">
        <v>197</v>
      </c>
      <c r="D120" s="207"/>
      <c r="E120" s="208">
        <v>1.62</v>
      </c>
      <c r="F120" s="209"/>
      <c r="G120" s="210"/>
      <c r="M120" s="204" t="s">
        <v>197</v>
      </c>
      <c r="O120" s="195"/>
    </row>
    <row r="121" spans="1:104" ht="22.5">
      <c r="A121" s="196">
        <v>24</v>
      </c>
      <c r="B121" s="197" t="s">
        <v>198</v>
      </c>
      <c r="C121" s="198" t="s">
        <v>199</v>
      </c>
      <c r="D121" s="199" t="s">
        <v>99</v>
      </c>
      <c r="E121" s="200">
        <v>1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1</v>
      </c>
      <c r="AC121" s="167">
        <v>1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1</v>
      </c>
      <c r="CZ121" s="167">
        <v>0.04762</v>
      </c>
    </row>
    <row r="122" spans="1:57" ht="12.75">
      <c r="A122" s="211"/>
      <c r="B122" s="212" t="s">
        <v>75</v>
      </c>
      <c r="C122" s="213" t="str">
        <f>CONCATENATE(B118," ",C118)</f>
        <v>63 Podlahy a podlahové konstrukce</v>
      </c>
      <c r="D122" s="214"/>
      <c r="E122" s="215"/>
      <c r="F122" s="216"/>
      <c r="G122" s="217">
        <f>SUM(G118:G121)</f>
        <v>0</v>
      </c>
      <c r="O122" s="195">
        <v>4</v>
      </c>
      <c r="BA122" s="218">
        <f>SUM(BA118:BA121)</f>
        <v>0</v>
      </c>
      <c r="BB122" s="218">
        <f>SUM(BB118:BB121)</f>
        <v>0</v>
      </c>
      <c r="BC122" s="218">
        <f>SUM(BC118:BC121)</f>
        <v>0</v>
      </c>
      <c r="BD122" s="218">
        <f>SUM(BD118:BD121)</f>
        <v>0</v>
      </c>
      <c r="BE122" s="218">
        <f>SUM(BE118:BE121)</f>
        <v>0</v>
      </c>
    </row>
    <row r="123" spans="1:15" ht="12.75">
      <c r="A123" s="188" t="s">
        <v>72</v>
      </c>
      <c r="B123" s="189" t="s">
        <v>200</v>
      </c>
      <c r="C123" s="190" t="s">
        <v>201</v>
      </c>
      <c r="D123" s="191"/>
      <c r="E123" s="192"/>
      <c r="F123" s="192"/>
      <c r="G123" s="193"/>
      <c r="H123" s="194"/>
      <c r="I123" s="194"/>
      <c r="O123" s="195">
        <v>1</v>
      </c>
    </row>
    <row r="124" spans="1:104" ht="22.5">
      <c r="A124" s="196">
        <v>25</v>
      </c>
      <c r="B124" s="197" t="s">
        <v>202</v>
      </c>
      <c r="C124" s="198" t="s">
        <v>203</v>
      </c>
      <c r="D124" s="199" t="s">
        <v>99</v>
      </c>
      <c r="E124" s="200">
        <v>11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0</v>
      </c>
      <c r="AC124" s="167">
        <v>0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0</v>
      </c>
      <c r="CZ124" s="167">
        <v>0.02</v>
      </c>
    </row>
    <row r="125" spans="1:104" ht="22.5">
      <c r="A125" s="196">
        <v>26</v>
      </c>
      <c r="B125" s="197" t="s">
        <v>204</v>
      </c>
      <c r="C125" s="198" t="s">
        <v>205</v>
      </c>
      <c r="D125" s="199" t="s">
        <v>125</v>
      </c>
      <c r="E125" s="200">
        <v>10.8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1</v>
      </c>
      <c r="AC125" s="167">
        <v>1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1</v>
      </c>
      <c r="CZ125" s="167">
        <v>0.00551</v>
      </c>
    </row>
    <row r="126" spans="1:15" ht="12.75">
      <c r="A126" s="203"/>
      <c r="B126" s="205"/>
      <c r="C126" s="206" t="s">
        <v>206</v>
      </c>
      <c r="D126" s="207"/>
      <c r="E126" s="208">
        <v>3.6</v>
      </c>
      <c r="F126" s="209"/>
      <c r="G126" s="210"/>
      <c r="M126" s="204" t="s">
        <v>206</v>
      </c>
      <c r="O126" s="195"/>
    </row>
    <row r="127" spans="1:15" ht="12.75">
      <c r="A127" s="203"/>
      <c r="B127" s="205"/>
      <c r="C127" s="206" t="s">
        <v>207</v>
      </c>
      <c r="D127" s="207"/>
      <c r="E127" s="208">
        <v>7.2</v>
      </c>
      <c r="F127" s="209"/>
      <c r="G127" s="210"/>
      <c r="M127" s="204" t="s">
        <v>207</v>
      </c>
      <c r="O127" s="195"/>
    </row>
    <row r="128" spans="1:57" ht="12.75">
      <c r="A128" s="211"/>
      <c r="B128" s="212" t="s">
        <v>75</v>
      </c>
      <c r="C128" s="213" t="str">
        <f>CONCATENATE(B123," ",C123)</f>
        <v>64 Výplně otvorů</v>
      </c>
      <c r="D128" s="214"/>
      <c r="E128" s="215"/>
      <c r="F128" s="216"/>
      <c r="G128" s="217">
        <f>SUM(G123:G127)</f>
        <v>0</v>
      </c>
      <c r="O128" s="195">
        <v>4</v>
      </c>
      <c r="BA128" s="218">
        <f>SUM(BA123:BA127)</f>
        <v>0</v>
      </c>
      <c r="BB128" s="218">
        <f>SUM(BB123:BB127)</f>
        <v>0</v>
      </c>
      <c r="BC128" s="218">
        <f>SUM(BC123:BC127)</f>
        <v>0</v>
      </c>
      <c r="BD128" s="218">
        <f>SUM(BD123:BD127)</f>
        <v>0</v>
      </c>
      <c r="BE128" s="218">
        <f>SUM(BE123:BE127)</f>
        <v>0</v>
      </c>
    </row>
    <row r="129" spans="1:15" ht="12.75">
      <c r="A129" s="188" t="s">
        <v>72</v>
      </c>
      <c r="B129" s="189" t="s">
        <v>208</v>
      </c>
      <c r="C129" s="190" t="s">
        <v>209</v>
      </c>
      <c r="D129" s="191"/>
      <c r="E129" s="192"/>
      <c r="F129" s="192"/>
      <c r="G129" s="193"/>
      <c r="H129" s="194"/>
      <c r="I129" s="194"/>
      <c r="O129" s="195">
        <v>1</v>
      </c>
    </row>
    <row r="130" spans="1:104" ht="12.75">
      <c r="A130" s="196">
        <v>27</v>
      </c>
      <c r="B130" s="197" t="s">
        <v>210</v>
      </c>
      <c r="C130" s="198" t="s">
        <v>211</v>
      </c>
      <c r="D130" s="199" t="s">
        <v>212</v>
      </c>
      <c r="E130" s="200">
        <v>1</v>
      </c>
      <c r="F130" s="200">
        <v>0</v>
      </c>
      <c r="G130" s="201">
        <f>E130*F130</f>
        <v>0</v>
      </c>
      <c r="O130" s="195">
        <v>2</v>
      </c>
      <c r="AA130" s="167">
        <v>11</v>
      </c>
      <c r="AB130" s="167">
        <v>3</v>
      </c>
      <c r="AC130" s="167">
        <v>30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11</v>
      </c>
      <c r="CB130" s="202">
        <v>3</v>
      </c>
      <c r="CZ130" s="167">
        <v>0</v>
      </c>
    </row>
    <row r="131" spans="1:104" ht="12.75">
      <c r="A131" s="196">
        <v>28</v>
      </c>
      <c r="B131" s="197" t="s">
        <v>213</v>
      </c>
      <c r="C131" s="198" t="s">
        <v>214</v>
      </c>
      <c r="D131" s="199" t="s">
        <v>99</v>
      </c>
      <c r="E131" s="200">
        <v>1</v>
      </c>
      <c r="F131" s="200">
        <v>0</v>
      </c>
      <c r="G131" s="201">
        <f>E131*F131</f>
        <v>0</v>
      </c>
      <c r="O131" s="195">
        <v>2</v>
      </c>
      <c r="AA131" s="167">
        <v>11</v>
      </c>
      <c r="AB131" s="167">
        <v>3</v>
      </c>
      <c r="AC131" s="167">
        <v>31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11</v>
      </c>
      <c r="CB131" s="202">
        <v>3</v>
      </c>
      <c r="CZ131" s="167">
        <v>0</v>
      </c>
    </row>
    <row r="132" spans="1:104" ht="12.75">
      <c r="A132" s="196">
        <v>29</v>
      </c>
      <c r="B132" s="197" t="s">
        <v>215</v>
      </c>
      <c r="C132" s="198" t="s">
        <v>216</v>
      </c>
      <c r="D132" s="199" t="s">
        <v>99</v>
      </c>
      <c r="E132" s="200">
        <v>1</v>
      </c>
      <c r="F132" s="200">
        <v>0</v>
      </c>
      <c r="G132" s="201">
        <f>E132*F132</f>
        <v>0</v>
      </c>
      <c r="O132" s="195">
        <v>2</v>
      </c>
      <c r="AA132" s="167">
        <v>11</v>
      </c>
      <c r="AB132" s="167">
        <v>3</v>
      </c>
      <c r="AC132" s="167">
        <v>115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11</v>
      </c>
      <c r="CB132" s="202">
        <v>3</v>
      </c>
      <c r="CZ132" s="167">
        <v>0</v>
      </c>
    </row>
    <row r="133" spans="1:104" ht="12.75">
      <c r="A133" s="196">
        <v>30</v>
      </c>
      <c r="B133" s="197" t="s">
        <v>217</v>
      </c>
      <c r="C133" s="198" t="s">
        <v>218</v>
      </c>
      <c r="D133" s="199" t="s">
        <v>92</v>
      </c>
      <c r="E133" s="200">
        <v>201.6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4E-05</v>
      </c>
    </row>
    <row r="134" spans="1:15" ht="12.75">
      <c r="A134" s="203"/>
      <c r="B134" s="205"/>
      <c r="C134" s="232" t="s">
        <v>85</v>
      </c>
      <c r="D134" s="207"/>
      <c r="E134" s="231">
        <v>0</v>
      </c>
      <c r="F134" s="209"/>
      <c r="G134" s="210"/>
      <c r="M134" s="204" t="s">
        <v>85</v>
      </c>
      <c r="O134" s="195"/>
    </row>
    <row r="135" spans="1:15" ht="12.75">
      <c r="A135" s="203"/>
      <c r="B135" s="205"/>
      <c r="C135" s="232" t="s">
        <v>219</v>
      </c>
      <c r="D135" s="207"/>
      <c r="E135" s="231">
        <v>94.05</v>
      </c>
      <c r="F135" s="209"/>
      <c r="G135" s="210"/>
      <c r="M135" s="204" t="s">
        <v>219</v>
      </c>
      <c r="O135" s="195"/>
    </row>
    <row r="136" spans="1:15" ht="12.75">
      <c r="A136" s="203"/>
      <c r="B136" s="205"/>
      <c r="C136" s="232" t="s">
        <v>220</v>
      </c>
      <c r="D136" s="207"/>
      <c r="E136" s="231">
        <v>78.77</v>
      </c>
      <c r="F136" s="209"/>
      <c r="G136" s="210"/>
      <c r="M136" s="204" t="s">
        <v>220</v>
      </c>
      <c r="O136" s="195"/>
    </row>
    <row r="137" spans="1:15" ht="12.75">
      <c r="A137" s="203"/>
      <c r="B137" s="205"/>
      <c r="C137" s="232" t="s">
        <v>221</v>
      </c>
      <c r="D137" s="207"/>
      <c r="E137" s="231">
        <v>28.77</v>
      </c>
      <c r="F137" s="209"/>
      <c r="G137" s="210"/>
      <c r="M137" s="204" t="s">
        <v>221</v>
      </c>
      <c r="O137" s="195"/>
    </row>
    <row r="138" spans="1:15" ht="12.75">
      <c r="A138" s="203"/>
      <c r="B138" s="205"/>
      <c r="C138" s="232" t="s">
        <v>88</v>
      </c>
      <c r="D138" s="207"/>
      <c r="E138" s="231">
        <v>201.59</v>
      </c>
      <c r="F138" s="209"/>
      <c r="G138" s="210"/>
      <c r="M138" s="204" t="s">
        <v>88</v>
      </c>
      <c r="O138" s="195"/>
    </row>
    <row r="139" spans="1:15" ht="12.75">
      <c r="A139" s="203"/>
      <c r="B139" s="205"/>
      <c r="C139" s="206" t="s">
        <v>222</v>
      </c>
      <c r="D139" s="207"/>
      <c r="E139" s="208">
        <v>201.6</v>
      </c>
      <c r="F139" s="209"/>
      <c r="G139" s="210"/>
      <c r="M139" s="204" t="s">
        <v>222</v>
      </c>
      <c r="O139" s="195"/>
    </row>
    <row r="140" spans="1:57" ht="12.75">
      <c r="A140" s="211"/>
      <c r="B140" s="212" t="s">
        <v>75</v>
      </c>
      <c r="C140" s="213" t="str">
        <f>CONCATENATE(B129," ",C129)</f>
        <v>9 Ostatní konstrukce</v>
      </c>
      <c r="D140" s="214"/>
      <c r="E140" s="215"/>
      <c r="F140" s="216"/>
      <c r="G140" s="217">
        <f>SUM(G129:G139)</f>
        <v>0</v>
      </c>
      <c r="O140" s="195">
        <v>4</v>
      </c>
      <c r="BA140" s="218">
        <f>SUM(BA129:BA139)</f>
        <v>0</v>
      </c>
      <c r="BB140" s="218">
        <f>SUM(BB129:BB139)</f>
        <v>0</v>
      </c>
      <c r="BC140" s="218">
        <f>SUM(BC129:BC139)</f>
        <v>0</v>
      </c>
      <c r="BD140" s="218">
        <f>SUM(BD129:BD139)</f>
        <v>0</v>
      </c>
      <c r="BE140" s="218">
        <f>SUM(BE129:BE139)</f>
        <v>0</v>
      </c>
    </row>
    <row r="141" spans="1:15" ht="12.75">
      <c r="A141" s="188" t="s">
        <v>72</v>
      </c>
      <c r="B141" s="189" t="s">
        <v>223</v>
      </c>
      <c r="C141" s="190" t="s">
        <v>224</v>
      </c>
      <c r="D141" s="191"/>
      <c r="E141" s="192"/>
      <c r="F141" s="192"/>
      <c r="G141" s="193"/>
      <c r="H141" s="194"/>
      <c r="I141" s="194"/>
      <c r="O141" s="195">
        <v>1</v>
      </c>
    </row>
    <row r="142" spans="1:104" ht="12.75">
      <c r="A142" s="196">
        <v>31</v>
      </c>
      <c r="B142" s="197" t="s">
        <v>225</v>
      </c>
      <c r="C142" s="198" t="s">
        <v>226</v>
      </c>
      <c r="D142" s="199" t="s">
        <v>92</v>
      </c>
      <c r="E142" s="200">
        <v>180</v>
      </c>
      <c r="F142" s="200">
        <v>0</v>
      </c>
      <c r="G142" s="201">
        <f>E142*F142</f>
        <v>0</v>
      </c>
      <c r="O142" s="195">
        <v>2</v>
      </c>
      <c r="AA142" s="167">
        <v>1</v>
      </c>
      <c r="AB142" s="167">
        <v>1</v>
      </c>
      <c r="AC142" s="167">
        <v>1</v>
      </c>
      <c r="AZ142" s="167">
        <v>1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1</v>
      </c>
      <c r="CB142" s="202">
        <v>1</v>
      </c>
      <c r="CZ142" s="167">
        <v>0.00121</v>
      </c>
    </row>
    <row r="143" spans="1:104" ht="12.75">
      <c r="A143" s="196">
        <v>32</v>
      </c>
      <c r="B143" s="197" t="s">
        <v>227</v>
      </c>
      <c r="C143" s="198" t="s">
        <v>228</v>
      </c>
      <c r="D143" s="199" t="s">
        <v>92</v>
      </c>
      <c r="E143" s="200">
        <v>180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1</v>
      </c>
      <c r="AC143" s="167">
        <v>1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1</v>
      </c>
      <c r="CZ143" s="167">
        <v>0.00158</v>
      </c>
    </row>
    <row r="144" spans="1:57" ht="12.75">
      <c r="A144" s="211"/>
      <c r="B144" s="212" t="s">
        <v>75</v>
      </c>
      <c r="C144" s="213" t="str">
        <f>CONCATENATE(B141," ",C141)</f>
        <v>94 Lešení a stavební výtahy</v>
      </c>
      <c r="D144" s="214"/>
      <c r="E144" s="215"/>
      <c r="F144" s="216"/>
      <c r="G144" s="217">
        <f>SUM(G141:G143)</f>
        <v>0</v>
      </c>
      <c r="O144" s="195">
        <v>4</v>
      </c>
      <c r="BA144" s="218">
        <f>SUM(BA141:BA143)</f>
        <v>0</v>
      </c>
      <c r="BB144" s="218">
        <f>SUM(BB141:BB143)</f>
        <v>0</v>
      </c>
      <c r="BC144" s="218">
        <f>SUM(BC141:BC143)</f>
        <v>0</v>
      </c>
      <c r="BD144" s="218">
        <f>SUM(BD141:BD143)</f>
        <v>0</v>
      </c>
      <c r="BE144" s="218">
        <f>SUM(BE141:BE143)</f>
        <v>0</v>
      </c>
    </row>
    <row r="145" spans="1:15" ht="12.75">
      <c r="A145" s="188" t="s">
        <v>72</v>
      </c>
      <c r="B145" s="189" t="s">
        <v>229</v>
      </c>
      <c r="C145" s="190" t="s">
        <v>230</v>
      </c>
      <c r="D145" s="191"/>
      <c r="E145" s="192"/>
      <c r="F145" s="192"/>
      <c r="G145" s="193"/>
      <c r="H145" s="194"/>
      <c r="I145" s="194"/>
      <c r="O145" s="195">
        <v>1</v>
      </c>
    </row>
    <row r="146" spans="1:104" ht="12.75">
      <c r="A146" s="196">
        <v>33</v>
      </c>
      <c r="B146" s="197" t="s">
        <v>231</v>
      </c>
      <c r="C146" s="198" t="s">
        <v>232</v>
      </c>
      <c r="D146" s="199" t="s">
        <v>99</v>
      </c>
      <c r="E146" s="200">
        <v>3.1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1</v>
      </c>
      <c r="AC146" s="167">
        <v>1</v>
      </c>
      <c r="AZ146" s="167">
        <v>1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1</v>
      </c>
      <c r="CZ146" s="167">
        <v>0.00095</v>
      </c>
    </row>
    <row r="147" spans="1:15" ht="12.75">
      <c r="A147" s="203"/>
      <c r="B147" s="205"/>
      <c r="C147" s="232" t="s">
        <v>85</v>
      </c>
      <c r="D147" s="207"/>
      <c r="E147" s="231">
        <v>0</v>
      </c>
      <c r="F147" s="209"/>
      <c r="G147" s="210"/>
      <c r="M147" s="204" t="s">
        <v>85</v>
      </c>
      <c r="O147" s="195"/>
    </row>
    <row r="148" spans="1:15" ht="12.75">
      <c r="A148" s="203"/>
      <c r="B148" s="205"/>
      <c r="C148" s="232" t="s">
        <v>233</v>
      </c>
      <c r="D148" s="207"/>
      <c r="E148" s="231">
        <v>3.08</v>
      </c>
      <c r="F148" s="209"/>
      <c r="G148" s="210"/>
      <c r="M148" s="204" t="s">
        <v>233</v>
      </c>
      <c r="O148" s="195"/>
    </row>
    <row r="149" spans="1:15" ht="12.75">
      <c r="A149" s="203"/>
      <c r="B149" s="205"/>
      <c r="C149" s="232" t="s">
        <v>88</v>
      </c>
      <c r="D149" s="207"/>
      <c r="E149" s="231">
        <v>3.08</v>
      </c>
      <c r="F149" s="209"/>
      <c r="G149" s="210"/>
      <c r="M149" s="204" t="s">
        <v>88</v>
      </c>
      <c r="O149" s="195"/>
    </row>
    <row r="150" spans="1:15" ht="12.75">
      <c r="A150" s="203"/>
      <c r="B150" s="205"/>
      <c r="C150" s="206" t="s">
        <v>234</v>
      </c>
      <c r="D150" s="207"/>
      <c r="E150" s="208">
        <v>3.1</v>
      </c>
      <c r="F150" s="209"/>
      <c r="G150" s="210"/>
      <c r="M150" s="204" t="s">
        <v>234</v>
      </c>
      <c r="O150" s="195"/>
    </row>
    <row r="151" spans="1:104" ht="12.75">
      <c r="A151" s="196">
        <v>34</v>
      </c>
      <c r="B151" s="197" t="s">
        <v>235</v>
      </c>
      <c r="C151" s="198" t="s">
        <v>236</v>
      </c>
      <c r="D151" s="199" t="s">
        <v>125</v>
      </c>
      <c r="E151" s="200">
        <v>13.2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7</v>
      </c>
      <c r="AC151" s="167">
        <v>7</v>
      </c>
      <c r="AZ151" s="167">
        <v>1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7</v>
      </c>
      <c r="CZ151" s="167">
        <v>0</v>
      </c>
    </row>
    <row r="152" spans="1:15" ht="12.75">
      <c r="A152" s="203"/>
      <c r="B152" s="205"/>
      <c r="C152" s="206" t="s">
        <v>237</v>
      </c>
      <c r="D152" s="207"/>
      <c r="E152" s="208">
        <v>3.6</v>
      </c>
      <c r="F152" s="209"/>
      <c r="G152" s="210"/>
      <c r="M152" s="204" t="s">
        <v>237</v>
      </c>
      <c r="O152" s="195"/>
    </row>
    <row r="153" spans="1:15" ht="12.75">
      <c r="A153" s="203"/>
      <c r="B153" s="205"/>
      <c r="C153" s="206" t="s">
        <v>238</v>
      </c>
      <c r="D153" s="207"/>
      <c r="E153" s="208">
        <v>6</v>
      </c>
      <c r="F153" s="209"/>
      <c r="G153" s="210"/>
      <c r="M153" s="204" t="s">
        <v>238</v>
      </c>
      <c r="O153" s="195"/>
    </row>
    <row r="154" spans="1:15" ht="12.75">
      <c r="A154" s="203"/>
      <c r="B154" s="205"/>
      <c r="C154" s="206" t="s">
        <v>239</v>
      </c>
      <c r="D154" s="207"/>
      <c r="E154" s="208">
        <v>3.6</v>
      </c>
      <c r="F154" s="209"/>
      <c r="G154" s="210"/>
      <c r="M154" s="204" t="s">
        <v>239</v>
      </c>
      <c r="O154" s="195"/>
    </row>
    <row r="155" spans="1:104" ht="12.75">
      <c r="A155" s="196">
        <v>35</v>
      </c>
      <c r="B155" s="197" t="s">
        <v>240</v>
      </c>
      <c r="C155" s="198" t="s">
        <v>241</v>
      </c>
      <c r="D155" s="199" t="s">
        <v>99</v>
      </c>
      <c r="E155" s="200">
        <v>13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5</v>
      </c>
      <c r="AC155" s="167">
        <v>5</v>
      </c>
      <c r="AZ155" s="167">
        <v>1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5</v>
      </c>
      <c r="CZ155" s="167">
        <v>0</v>
      </c>
    </row>
    <row r="156" spans="1:15" ht="12.75">
      <c r="A156" s="203"/>
      <c r="B156" s="205"/>
      <c r="C156" s="206" t="s">
        <v>242</v>
      </c>
      <c r="D156" s="207"/>
      <c r="E156" s="208">
        <v>9</v>
      </c>
      <c r="F156" s="209"/>
      <c r="G156" s="210"/>
      <c r="M156" s="204" t="s">
        <v>242</v>
      </c>
      <c r="O156" s="195"/>
    </row>
    <row r="157" spans="1:15" ht="12.75">
      <c r="A157" s="203"/>
      <c r="B157" s="205"/>
      <c r="C157" s="206" t="s">
        <v>243</v>
      </c>
      <c r="D157" s="207"/>
      <c r="E157" s="208">
        <v>4</v>
      </c>
      <c r="F157" s="209"/>
      <c r="G157" s="210"/>
      <c r="M157" s="204" t="s">
        <v>243</v>
      </c>
      <c r="O157" s="195"/>
    </row>
    <row r="158" spans="1:104" ht="12.75">
      <c r="A158" s="196">
        <v>36</v>
      </c>
      <c r="B158" s="197" t="s">
        <v>244</v>
      </c>
      <c r="C158" s="198" t="s">
        <v>245</v>
      </c>
      <c r="D158" s="199" t="s">
        <v>99</v>
      </c>
      <c r="E158" s="200">
        <v>12</v>
      </c>
      <c r="F158" s="200">
        <v>0</v>
      </c>
      <c r="G158" s="201">
        <f>E158*F158</f>
        <v>0</v>
      </c>
      <c r="O158" s="195">
        <v>2</v>
      </c>
      <c r="AA158" s="167">
        <v>1</v>
      </c>
      <c r="AB158" s="167">
        <v>7</v>
      </c>
      <c r="AC158" s="167">
        <v>7</v>
      </c>
      <c r="AZ158" s="167">
        <v>1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7</v>
      </c>
      <c r="CZ158" s="167">
        <v>0</v>
      </c>
    </row>
    <row r="159" spans="1:104" ht="12.75">
      <c r="A159" s="196">
        <v>37</v>
      </c>
      <c r="B159" s="197" t="s">
        <v>246</v>
      </c>
      <c r="C159" s="198" t="s">
        <v>247</v>
      </c>
      <c r="D159" s="199" t="s">
        <v>99</v>
      </c>
      <c r="E159" s="200">
        <v>1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7</v>
      </c>
      <c r="AC159" s="167">
        <v>7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7</v>
      </c>
      <c r="CZ159" s="167">
        <v>0</v>
      </c>
    </row>
    <row r="160" spans="1:104" ht="12.75">
      <c r="A160" s="196">
        <v>38</v>
      </c>
      <c r="B160" s="197" t="s">
        <v>248</v>
      </c>
      <c r="C160" s="198" t="s">
        <v>249</v>
      </c>
      <c r="D160" s="199" t="s">
        <v>92</v>
      </c>
      <c r="E160" s="200">
        <v>120.3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7</v>
      </c>
      <c r="AC160" s="167">
        <v>7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7</v>
      </c>
      <c r="CZ160" s="167">
        <v>0</v>
      </c>
    </row>
    <row r="161" spans="1:15" ht="12.75">
      <c r="A161" s="203"/>
      <c r="B161" s="205"/>
      <c r="C161" s="232" t="s">
        <v>85</v>
      </c>
      <c r="D161" s="207"/>
      <c r="E161" s="231">
        <v>0</v>
      </c>
      <c r="F161" s="209"/>
      <c r="G161" s="210"/>
      <c r="M161" s="204" t="s">
        <v>85</v>
      </c>
      <c r="O161" s="195"/>
    </row>
    <row r="162" spans="1:15" ht="12.75">
      <c r="A162" s="203"/>
      <c r="B162" s="205"/>
      <c r="C162" s="232" t="s">
        <v>250</v>
      </c>
      <c r="D162" s="207"/>
      <c r="E162" s="231">
        <v>7.671</v>
      </c>
      <c r="F162" s="209"/>
      <c r="G162" s="210"/>
      <c r="M162" s="204" t="s">
        <v>250</v>
      </c>
      <c r="O162" s="195"/>
    </row>
    <row r="163" spans="1:15" ht="12.75">
      <c r="A163" s="203"/>
      <c r="B163" s="205"/>
      <c r="C163" s="232" t="s">
        <v>251</v>
      </c>
      <c r="D163" s="207"/>
      <c r="E163" s="231">
        <v>27.83</v>
      </c>
      <c r="F163" s="209"/>
      <c r="G163" s="210"/>
      <c r="M163" s="204" t="s">
        <v>251</v>
      </c>
      <c r="O163" s="195"/>
    </row>
    <row r="164" spans="1:15" ht="12.75">
      <c r="A164" s="203"/>
      <c r="B164" s="205"/>
      <c r="C164" s="232" t="s">
        <v>252</v>
      </c>
      <c r="D164" s="207"/>
      <c r="E164" s="231">
        <v>-3.4</v>
      </c>
      <c r="F164" s="209"/>
      <c r="G164" s="210"/>
      <c r="M164" s="204" t="s">
        <v>252</v>
      </c>
      <c r="O164" s="195"/>
    </row>
    <row r="165" spans="1:15" ht="12.75">
      <c r="A165" s="203"/>
      <c r="B165" s="205"/>
      <c r="C165" s="232" t="s">
        <v>253</v>
      </c>
      <c r="D165" s="207"/>
      <c r="E165" s="231">
        <v>5.8114</v>
      </c>
      <c r="F165" s="209"/>
      <c r="G165" s="210"/>
      <c r="M165" s="204" t="s">
        <v>253</v>
      </c>
      <c r="O165" s="195"/>
    </row>
    <row r="166" spans="1:15" ht="12.75">
      <c r="A166" s="203"/>
      <c r="B166" s="205"/>
      <c r="C166" s="232" t="s">
        <v>254</v>
      </c>
      <c r="D166" s="207"/>
      <c r="E166" s="231">
        <v>39.4047</v>
      </c>
      <c r="F166" s="209"/>
      <c r="G166" s="210"/>
      <c r="M166" s="204" t="s">
        <v>254</v>
      </c>
      <c r="O166" s="195"/>
    </row>
    <row r="167" spans="1:15" ht="12.75">
      <c r="A167" s="203"/>
      <c r="B167" s="205"/>
      <c r="C167" s="232" t="s">
        <v>255</v>
      </c>
      <c r="D167" s="207"/>
      <c r="E167" s="231">
        <v>-1.6</v>
      </c>
      <c r="F167" s="209"/>
      <c r="G167" s="210"/>
      <c r="M167" s="204" t="s">
        <v>255</v>
      </c>
      <c r="O167" s="195"/>
    </row>
    <row r="168" spans="1:15" ht="12.75">
      <c r="A168" s="203"/>
      <c r="B168" s="205"/>
      <c r="C168" s="232" t="s">
        <v>256</v>
      </c>
      <c r="D168" s="207"/>
      <c r="E168" s="231">
        <v>37.191</v>
      </c>
      <c r="F168" s="209"/>
      <c r="G168" s="210"/>
      <c r="M168" s="204" t="s">
        <v>256</v>
      </c>
      <c r="O168" s="195"/>
    </row>
    <row r="169" spans="1:15" ht="12.75">
      <c r="A169" s="203"/>
      <c r="B169" s="205"/>
      <c r="C169" s="232" t="s">
        <v>255</v>
      </c>
      <c r="D169" s="207"/>
      <c r="E169" s="231">
        <v>-1.6</v>
      </c>
      <c r="F169" s="209"/>
      <c r="G169" s="210"/>
      <c r="M169" s="204" t="s">
        <v>255</v>
      </c>
      <c r="O169" s="195"/>
    </row>
    <row r="170" spans="1:15" ht="12.75">
      <c r="A170" s="203"/>
      <c r="B170" s="205"/>
      <c r="C170" s="232" t="s">
        <v>257</v>
      </c>
      <c r="D170" s="207"/>
      <c r="E170" s="231">
        <v>8.9815</v>
      </c>
      <c r="F170" s="209"/>
      <c r="G170" s="210"/>
      <c r="M170" s="204" t="s">
        <v>257</v>
      </c>
      <c r="O170" s="195"/>
    </row>
    <row r="171" spans="1:15" ht="12.75">
      <c r="A171" s="203"/>
      <c r="B171" s="205"/>
      <c r="C171" s="232" t="s">
        <v>88</v>
      </c>
      <c r="D171" s="207"/>
      <c r="E171" s="231">
        <v>120.28960000000001</v>
      </c>
      <c r="F171" s="209"/>
      <c r="G171" s="210"/>
      <c r="M171" s="204" t="s">
        <v>88</v>
      </c>
      <c r="O171" s="195"/>
    </row>
    <row r="172" spans="1:15" ht="12.75">
      <c r="A172" s="203"/>
      <c r="B172" s="205"/>
      <c r="C172" s="206" t="s">
        <v>258</v>
      </c>
      <c r="D172" s="207"/>
      <c r="E172" s="208">
        <v>120.3</v>
      </c>
      <c r="F172" s="209"/>
      <c r="G172" s="210"/>
      <c r="M172" s="204" t="s">
        <v>258</v>
      </c>
      <c r="O172" s="195"/>
    </row>
    <row r="173" spans="1:104" ht="12.75">
      <c r="A173" s="196">
        <v>39</v>
      </c>
      <c r="B173" s="197" t="s">
        <v>259</v>
      </c>
      <c r="C173" s="198" t="s">
        <v>260</v>
      </c>
      <c r="D173" s="199" t="s">
        <v>92</v>
      </c>
      <c r="E173" s="200">
        <v>120.3</v>
      </c>
      <c r="F173" s="200">
        <v>0</v>
      </c>
      <c r="G173" s="201">
        <f>E173*F173</f>
        <v>0</v>
      </c>
      <c r="O173" s="195">
        <v>2</v>
      </c>
      <c r="AA173" s="167">
        <v>1</v>
      </c>
      <c r="AB173" s="167">
        <v>7</v>
      </c>
      <c r="AC173" s="167">
        <v>7</v>
      </c>
      <c r="AZ173" s="167">
        <v>1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1</v>
      </c>
      <c r="CB173" s="202">
        <v>7</v>
      </c>
      <c r="CZ173" s="167">
        <v>0</v>
      </c>
    </row>
    <row r="174" spans="1:104" ht="12.75">
      <c r="A174" s="196">
        <v>40</v>
      </c>
      <c r="B174" s="197" t="s">
        <v>261</v>
      </c>
      <c r="C174" s="198" t="s">
        <v>262</v>
      </c>
      <c r="D174" s="199" t="s">
        <v>92</v>
      </c>
      <c r="E174" s="200">
        <v>95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7</v>
      </c>
      <c r="AC174" s="167">
        <v>7</v>
      </c>
      <c r="AZ174" s="167">
        <v>1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</v>
      </c>
      <c r="CB174" s="202">
        <v>7</v>
      </c>
      <c r="CZ174" s="167">
        <v>0</v>
      </c>
    </row>
    <row r="175" spans="1:15" ht="12.75">
      <c r="A175" s="203"/>
      <c r="B175" s="205"/>
      <c r="C175" s="232" t="s">
        <v>85</v>
      </c>
      <c r="D175" s="207"/>
      <c r="E175" s="231">
        <v>0</v>
      </c>
      <c r="F175" s="209"/>
      <c r="G175" s="210"/>
      <c r="M175" s="204" t="s">
        <v>85</v>
      </c>
      <c r="O175" s="195"/>
    </row>
    <row r="176" spans="1:15" ht="12.75">
      <c r="A176" s="203"/>
      <c r="B176" s="205"/>
      <c r="C176" s="232" t="s">
        <v>263</v>
      </c>
      <c r="D176" s="207"/>
      <c r="E176" s="231">
        <v>95.04</v>
      </c>
      <c r="F176" s="209"/>
      <c r="G176" s="210"/>
      <c r="M176" s="204" t="s">
        <v>263</v>
      </c>
      <c r="O176" s="195"/>
    </row>
    <row r="177" spans="1:15" ht="12.75">
      <c r="A177" s="203"/>
      <c r="B177" s="205"/>
      <c r="C177" s="232" t="s">
        <v>88</v>
      </c>
      <c r="D177" s="207"/>
      <c r="E177" s="231">
        <v>95.04</v>
      </c>
      <c r="F177" s="209"/>
      <c r="G177" s="210"/>
      <c r="M177" s="204" t="s">
        <v>88</v>
      </c>
      <c r="O177" s="195"/>
    </row>
    <row r="178" spans="1:15" ht="12.75">
      <c r="A178" s="203"/>
      <c r="B178" s="205"/>
      <c r="C178" s="206" t="s">
        <v>264</v>
      </c>
      <c r="D178" s="207"/>
      <c r="E178" s="208">
        <v>95</v>
      </c>
      <c r="F178" s="209"/>
      <c r="G178" s="210"/>
      <c r="M178" s="204" t="s">
        <v>264</v>
      </c>
      <c r="O178" s="195"/>
    </row>
    <row r="179" spans="1:104" ht="12.75">
      <c r="A179" s="196">
        <v>41</v>
      </c>
      <c r="B179" s="197" t="s">
        <v>265</v>
      </c>
      <c r="C179" s="198" t="s">
        <v>266</v>
      </c>
      <c r="D179" s="199" t="s">
        <v>92</v>
      </c>
      <c r="E179" s="200">
        <v>83.7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7</v>
      </c>
      <c r="AC179" s="167">
        <v>7</v>
      </c>
      <c r="AZ179" s="167">
        <v>1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7</v>
      </c>
      <c r="CZ179" s="167">
        <v>0</v>
      </c>
    </row>
    <row r="180" spans="1:104" ht="12.75">
      <c r="A180" s="196">
        <v>42</v>
      </c>
      <c r="B180" s="197" t="s">
        <v>267</v>
      </c>
      <c r="C180" s="198" t="s">
        <v>268</v>
      </c>
      <c r="D180" s="199" t="s">
        <v>92</v>
      </c>
      <c r="E180" s="200">
        <v>41</v>
      </c>
      <c r="F180" s="200">
        <v>0</v>
      </c>
      <c r="G180" s="201">
        <f>E180*F180</f>
        <v>0</v>
      </c>
      <c r="O180" s="195">
        <v>2</v>
      </c>
      <c r="AA180" s="167">
        <v>1</v>
      </c>
      <c r="AB180" s="167">
        <v>7</v>
      </c>
      <c r="AC180" s="167">
        <v>7</v>
      </c>
      <c r="AZ180" s="167">
        <v>1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202">
        <v>1</v>
      </c>
      <c r="CB180" s="202">
        <v>7</v>
      </c>
      <c r="CZ180" s="167">
        <v>0</v>
      </c>
    </row>
    <row r="181" spans="1:15" ht="12.75">
      <c r="A181" s="203"/>
      <c r="B181" s="205"/>
      <c r="C181" s="232" t="s">
        <v>85</v>
      </c>
      <c r="D181" s="207"/>
      <c r="E181" s="231">
        <v>0</v>
      </c>
      <c r="F181" s="209"/>
      <c r="G181" s="210"/>
      <c r="M181" s="204" t="s">
        <v>85</v>
      </c>
      <c r="O181" s="195"/>
    </row>
    <row r="182" spans="1:15" ht="12.75">
      <c r="A182" s="203"/>
      <c r="B182" s="205"/>
      <c r="C182" s="232" t="s">
        <v>269</v>
      </c>
      <c r="D182" s="207"/>
      <c r="E182" s="231">
        <v>40.98</v>
      </c>
      <c r="F182" s="209"/>
      <c r="G182" s="210"/>
      <c r="M182" s="204" t="s">
        <v>269</v>
      </c>
      <c r="O182" s="195"/>
    </row>
    <row r="183" spans="1:15" ht="12.75">
      <c r="A183" s="203"/>
      <c r="B183" s="205"/>
      <c r="C183" s="232" t="s">
        <v>88</v>
      </c>
      <c r="D183" s="207"/>
      <c r="E183" s="231">
        <v>40.98</v>
      </c>
      <c r="F183" s="209"/>
      <c r="G183" s="210"/>
      <c r="M183" s="204" t="s">
        <v>88</v>
      </c>
      <c r="O183" s="195"/>
    </row>
    <row r="184" spans="1:15" ht="12.75">
      <c r="A184" s="203"/>
      <c r="B184" s="205"/>
      <c r="C184" s="206" t="s">
        <v>270</v>
      </c>
      <c r="D184" s="207"/>
      <c r="E184" s="208">
        <v>41</v>
      </c>
      <c r="F184" s="209"/>
      <c r="G184" s="210"/>
      <c r="M184" s="204" t="s">
        <v>270</v>
      </c>
      <c r="O184" s="195"/>
    </row>
    <row r="185" spans="1:104" ht="22.5">
      <c r="A185" s="196">
        <v>43</v>
      </c>
      <c r="B185" s="197" t="s">
        <v>271</v>
      </c>
      <c r="C185" s="198" t="s">
        <v>272</v>
      </c>
      <c r="D185" s="199" t="s">
        <v>92</v>
      </c>
      <c r="E185" s="200">
        <v>151.6</v>
      </c>
      <c r="F185" s="200">
        <v>0</v>
      </c>
      <c r="G185" s="201">
        <f>E185*F185</f>
        <v>0</v>
      </c>
      <c r="O185" s="195">
        <v>2</v>
      </c>
      <c r="AA185" s="167">
        <v>1</v>
      </c>
      <c r="AB185" s="167">
        <v>1</v>
      </c>
      <c r="AC185" s="167">
        <v>1</v>
      </c>
      <c r="AZ185" s="167">
        <v>1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</v>
      </c>
      <c r="CB185" s="202">
        <v>1</v>
      </c>
      <c r="CZ185" s="167">
        <v>0</v>
      </c>
    </row>
    <row r="186" spans="1:15" ht="12.75">
      <c r="A186" s="203"/>
      <c r="B186" s="205"/>
      <c r="C186" s="232" t="s">
        <v>85</v>
      </c>
      <c r="D186" s="207"/>
      <c r="E186" s="231">
        <v>0</v>
      </c>
      <c r="F186" s="209"/>
      <c r="G186" s="210"/>
      <c r="M186" s="204" t="s">
        <v>85</v>
      </c>
      <c r="O186" s="195"/>
    </row>
    <row r="187" spans="1:15" ht="12.75">
      <c r="A187" s="203"/>
      <c r="B187" s="205"/>
      <c r="C187" s="232" t="s">
        <v>219</v>
      </c>
      <c r="D187" s="207"/>
      <c r="E187" s="231">
        <v>94.05</v>
      </c>
      <c r="F187" s="209"/>
      <c r="G187" s="210"/>
      <c r="M187" s="204" t="s">
        <v>219</v>
      </c>
      <c r="O187" s="195"/>
    </row>
    <row r="188" spans="1:15" ht="12.75">
      <c r="A188" s="203"/>
      <c r="B188" s="205"/>
      <c r="C188" s="232" t="s">
        <v>273</v>
      </c>
      <c r="D188" s="207"/>
      <c r="E188" s="231">
        <v>57.52</v>
      </c>
      <c r="F188" s="209"/>
      <c r="G188" s="210"/>
      <c r="M188" s="204" t="s">
        <v>273</v>
      </c>
      <c r="O188" s="195"/>
    </row>
    <row r="189" spans="1:15" ht="12.75">
      <c r="A189" s="203"/>
      <c r="B189" s="205"/>
      <c r="C189" s="232" t="s">
        <v>88</v>
      </c>
      <c r="D189" s="207"/>
      <c r="E189" s="231">
        <v>151.57</v>
      </c>
      <c r="F189" s="209"/>
      <c r="G189" s="210"/>
      <c r="M189" s="204" t="s">
        <v>88</v>
      </c>
      <c r="O189" s="195"/>
    </row>
    <row r="190" spans="1:15" ht="12.75">
      <c r="A190" s="203"/>
      <c r="B190" s="205"/>
      <c r="C190" s="206" t="s">
        <v>274</v>
      </c>
      <c r="D190" s="207"/>
      <c r="E190" s="208">
        <v>151.6</v>
      </c>
      <c r="F190" s="209"/>
      <c r="G190" s="210"/>
      <c r="M190" s="204" t="s">
        <v>274</v>
      </c>
      <c r="O190" s="195"/>
    </row>
    <row r="191" spans="1:104" ht="12.75">
      <c r="A191" s="196">
        <v>44</v>
      </c>
      <c r="B191" s="197" t="s">
        <v>275</v>
      </c>
      <c r="C191" s="198" t="s">
        <v>276</v>
      </c>
      <c r="D191" s="199" t="s">
        <v>92</v>
      </c>
      <c r="E191" s="200">
        <v>3.7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0</v>
      </c>
      <c r="AC191" s="167">
        <v>0</v>
      </c>
      <c r="AZ191" s="167">
        <v>1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0</v>
      </c>
      <c r="CZ191" s="167">
        <v>0.00067</v>
      </c>
    </row>
    <row r="192" spans="1:15" ht="12.75">
      <c r="A192" s="203"/>
      <c r="B192" s="205"/>
      <c r="C192" s="232" t="s">
        <v>85</v>
      </c>
      <c r="D192" s="207"/>
      <c r="E192" s="231">
        <v>0</v>
      </c>
      <c r="F192" s="209"/>
      <c r="G192" s="210"/>
      <c r="M192" s="204" t="s">
        <v>85</v>
      </c>
      <c r="O192" s="195"/>
    </row>
    <row r="193" spans="1:15" ht="12.75">
      <c r="A193" s="203"/>
      <c r="B193" s="205"/>
      <c r="C193" s="232" t="s">
        <v>277</v>
      </c>
      <c r="D193" s="207"/>
      <c r="E193" s="231">
        <v>3.4636</v>
      </c>
      <c r="F193" s="209"/>
      <c r="G193" s="210"/>
      <c r="M193" s="204" t="s">
        <v>277</v>
      </c>
      <c r="O193" s="195"/>
    </row>
    <row r="194" spans="1:15" ht="12.75">
      <c r="A194" s="203"/>
      <c r="B194" s="205"/>
      <c r="C194" s="232" t="s">
        <v>255</v>
      </c>
      <c r="D194" s="207"/>
      <c r="E194" s="231">
        <v>-1.6</v>
      </c>
      <c r="F194" s="209"/>
      <c r="G194" s="210"/>
      <c r="M194" s="204" t="s">
        <v>255</v>
      </c>
      <c r="O194" s="195"/>
    </row>
    <row r="195" spans="1:15" ht="12.75">
      <c r="A195" s="203"/>
      <c r="B195" s="205"/>
      <c r="C195" s="232" t="s">
        <v>278</v>
      </c>
      <c r="D195" s="207"/>
      <c r="E195" s="231">
        <v>1.813</v>
      </c>
      <c r="F195" s="209"/>
      <c r="G195" s="210"/>
      <c r="M195" s="204" t="s">
        <v>278</v>
      </c>
      <c r="O195" s="195"/>
    </row>
    <row r="196" spans="1:15" ht="12.75">
      <c r="A196" s="203"/>
      <c r="B196" s="205"/>
      <c r="C196" s="232" t="s">
        <v>88</v>
      </c>
      <c r="D196" s="207"/>
      <c r="E196" s="231">
        <v>3.6765999999999996</v>
      </c>
      <c r="F196" s="209"/>
      <c r="G196" s="210"/>
      <c r="M196" s="204" t="s">
        <v>88</v>
      </c>
      <c r="O196" s="195"/>
    </row>
    <row r="197" spans="1:15" ht="12.75">
      <c r="A197" s="203"/>
      <c r="B197" s="205"/>
      <c r="C197" s="206" t="s">
        <v>279</v>
      </c>
      <c r="D197" s="207"/>
      <c r="E197" s="208">
        <v>3.7</v>
      </c>
      <c r="F197" s="209"/>
      <c r="G197" s="210"/>
      <c r="M197" s="204" t="s">
        <v>279</v>
      </c>
      <c r="O197" s="195"/>
    </row>
    <row r="198" spans="1:104" ht="12.75">
      <c r="A198" s="196">
        <v>45</v>
      </c>
      <c r="B198" s="197" t="s">
        <v>280</v>
      </c>
      <c r="C198" s="198" t="s">
        <v>281</v>
      </c>
      <c r="D198" s="199" t="s">
        <v>92</v>
      </c>
      <c r="E198" s="200">
        <v>23.4</v>
      </c>
      <c r="F198" s="200">
        <v>0</v>
      </c>
      <c r="G198" s="201">
        <f>E198*F198</f>
        <v>0</v>
      </c>
      <c r="O198" s="195">
        <v>2</v>
      </c>
      <c r="AA198" s="167">
        <v>1</v>
      </c>
      <c r="AB198" s="167">
        <v>1</v>
      </c>
      <c r="AC198" s="167">
        <v>1</v>
      </c>
      <c r="AZ198" s="167">
        <v>1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1</v>
      </c>
      <c r="CB198" s="202">
        <v>1</v>
      </c>
      <c r="CZ198" s="167">
        <v>0.00067</v>
      </c>
    </row>
    <row r="199" spans="1:15" ht="12.75">
      <c r="A199" s="203"/>
      <c r="B199" s="205"/>
      <c r="C199" s="232" t="s">
        <v>85</v>
      </c>
      <c r="D199" s="207"/>
      <c r="E199" s="231">
        <v>0</v>
      </c>
      <c r="F199" s="209"/>
      <c r="G199" s="210"/>
      <c r="M199" s="204" t="s">
        <v>85</v>
      </c>
      <c r="O199" s="195"/>
    </row>
    <row r="200" spans="1:15" ht="12.75">
      <c r="A200" s="203"/>
      <c r="B200" s="205"/>
      <c r="C200" s="232" t="s">
        <v>282</v>
      </c>
      <c r="D200" s="207"/>
      <c r="E200" s="231">
        <v>14.5323</v>
      </c>
      <c r="F200" s="209"/>
      <c r="G200" s="210"/>
      <c r="M200" s="204" t="s">
        <v>282</v>
      </c>
      <c r="O200" s="195"/>
    </row>
    <row r="201" spans="1:15" ht="12.75">
      <c r="A201" s="203"/>
      <c r="B201" s="205"/>
      <c r="C201" s="232" t="s">
        <v>283</v>
      </c>
      <c r="D201" s="207"/>
      <c r="E201" s="231">
        <v>-2.4</v>
      </c>
      <c r="F201" s="209"/>
      <c r="G201" s="210"/>
      <c r="M201" s="204" t="s">
        <v>283</v>
      </c>
      <c r="O201" s="195"/>
    </row>
    <row r="202" spans="1:15" ht="12.75">
      <c r="A202" s="203"/>
      <c r="B202" s="205"/>
      <c r="C202" s="232" t="s">
        <v>284</v>
      </c>
      <c r="D202" s="207"/>
      <c r="E202" s="231">
        <v>1.7116</v>
      </c>
      <c r="F202" s="209"/>
      <c r="G202" s="210"/>
      <c r="M202" s="204" t="s">
        <v>284</v>
      </c>
      <c r="O202" s="195"/>
    </row>
    <row r="203" spans="1:15" ht="12.75">
      <c r="A203" s="203"/>
      <c r="B203" s="205"/>
      <c r="C203" s="232" t="s">
        <v>285</v>
      </c>
      <c r="D203" s="207"/>
      <c r="E203" s="231">
        <v>5.8114</v>
      </c>
      <c r="F203" s="209"/>
      <c r="G203" s="210"/>
      <c r="M203" s="204" t="s">
        <v>285</v>
      </c>
      <c r="O203" s="195"/>
    </row>
    <row r="204" spans="1:15" ht="12.75">
      <c r="A204" s="203"/>
      <c r="B204" s="205"/>
      <c r="C204" s="232" t="s">
        <v>286</v>
      </c>
      <c r="D204" s="207"/>
      <c r="E204" s="231">
        <v>5.313</v>
      </c>
      <c r="F204" s="209"/>
      <c r="G204" s="210"/>
      <c r="M204" s="204" t="s">
        <v>286</v>
      </c>
      <c r="O204" s="195"/>
    </row>
    <row r="205" spans="1:15" ht="12.75">
      <c r="A205" s="203"/>
      <c r="B205" s="205"/>
      <c r="C205" s="232" t="s">
        <v>255</v>
      </c>
      <c r="D205" s="207"/>
      <c r="E205" s="231">
        <v>-1.6</v>
      </c>
      <c r="F205" s="209"/>
      <c r="G205" s="210"/>
      <c r="M205" s="204" t="s">
        <v>255</v>
      </c>
      <c r="O205" s="195"/>
    </row>
    <row r="206" spans="1:15" ht="12.75">
      <c r="A206" s="203"/>
      <c r="B206" s="205"/>
      <c r="C206" s="232" t="s">
        <v>88</v>
      </c>
      <c r="D206" s="207"/>
      <c r="E206" s="231">
        <v>23.368299999999998</v>
      </c>
      <c r="F206" s="209"/>
      <c r="G206" s="210"/>
      <c r="M206" s="204" t="s">
        <v>88</v>
      </c>
      <c r="O206" s="195"/>
    </row>
    <row r="207" spans="1:15" ht="12.75">
      <c r="A207" s="203"/>
      <c r="B207" s="205"/>
      <c r="C207" s="206" t="s">
        <v>287</v>
      </c>
      <c r="D207" s="207"/>
      <c r="E207" s="208">
        <v>23.4</v>
      </c>
      <c r="F207" s="209"/>
      <c r="G207" s="210"/>
      <c r="M207" s="204" t="s">
        <v>287</v>
      </c>
      <c r="O207" s="195"/>
    </row>
    <row r="208" spans="1:104" ht="22.5">
      <c r="A208" s="196">
        <v>46</v>
      </c>
      <c r="B208" s="197" t="s">
        <v>288</v>
      </c>
      <c r="C208" s="198" t="s">
        <v>289</v>
      </c>
      <c r="D208" s="199" t="s">
        <v>84</v>
      </c>
      <c r="E208" s="200">
        <v>0.2</v>
      </c>
      <c r="F208" s="200">
        <v>0</v>
      </c>
      <c r="G208" s="201">
        <f>E208*F208</f>
        <v>0</v>
      </c>
      <c r="O208" s="195">
        <v>2</v>
      </c>
      <c r="AA208" s="167">
        <v>1</v>
      </c>
      <c r="AB208" s="167">
        <v>1</v>
      </c>
      <c r="AC208" s="167">
        <v>1</v>
      </c>
      <c r="AZ208" s="167">
        <v>1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1</v>
      </c>
      <c r="CB208" s="202">
        <v>1</v>
      </c>
      <c r="CZ208" s="167">
        <v>0</v>
      </c>
    </row>
    <row r="209" spans="1:15" ht="12.75">
      <c r="A209" s="203"/>
      <c r="B209" s="205"/>
      <c r="C209" s="232" t="s">
        <v>85</v>
      </c>
      <c r="D209" s="207"/>
      <c r="E209" s="231">
        <v>0</v>
      </c>
      <c r="F209" s="209"/>
      <c r="G209" s="210"/>
      <c r="M209" s="204" t="s">
        <v>85</v>
      </c>
      <c r="O209" s="195"/>
    </row>
    <row r="210" spans="1:15" ht="12.75">
      <c r="A210" s="203"/>
      <c r="B210" s="205"/>
      <c r="C210" s="232" t="s">
        <v>290</v>
      </c>
      <c r="D210" s="207"/>
      <c r="E210" s="231">
        <v>0.1605</v>
      </c>
      <c r="F210" s="209"/>
      <c r="G210" s="210"/>
      <c r="M210" s="204" t="s">
        <v>290</v>
      </c>
      <c r="O210" s="195"/>
    </row>
    <row r="211" spans="1:15" ht="12.75">
      <c r="A211" s="203"/>
      <c r="B211" s="205"/>
      <c r="C211" s="232" t="s">
        <v>88</v>
      </c>
      <c r="D211" s="207"/>
      <c r="E211" s="231">
        <v>0.1605</v>
      </c>
      <c r="F211" s="209"/>
      <c r="G211" s="210"/>
      <c r="M211" s="204" t="s">
        <v>88</v>
      </c>
      <c r="O211" s="195"/>
    </row>
    <row r="212" spans="1:15" ht="12.75">
      <c r="A212" s="203"/>
      <c r="B212" s="205"/>
      <c r="C212" s="206" t="s">
        <v>291</v>
      </c>
      <c r="D212" s="207"/>
      <c r="E212" s="208">
        <v>0.2</v>
      </c>
      <c r="F212" s="209"/>
      <c r="G212" s="210"/>
      <c r="M212" s="204" t="s">
        <v>291</v>
      </c>
      <c r="O212" s="195"/>
    </row>
    <row r="213" spans="1:104" ht="12.75">
      <c r="A213" s="196">
        <v>47</v>
      </c>
      <c r="B213" s="197" t="s">
        <v>292</v>
      </c>
      <c r="C213" s="198" t="s">
        <v>293</v>
      </c>
      <c r="D213" s="199" t="s">
        <v>125</v>
      </c>
      <c r="E213" s="200">
        <v>106.2</v>
      </c>
      <c r="F213" s="200">
        <v>0</v>
      </c>
      <c r="G213" s="201">
        <f>E213*F213</f>
        <v>0</v>
      </c>
      <c r="O213" s="195">
        <v>2</v>
      </c>
      <c r="AA213" s="167">
        <v>1</v>
      </c>
      <c r="AB213" s="167">
        <v>1</v>
      </c>
      <c r="AC213" s="167">
        <v>1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</v>
      </c>
      <c r="CB213" s="202">
        <v>1</v>
      </c>
      <c r="CZ213" s="167">
        <v>0</v>
      </c>
    </row>
    <row r="214" spans="1:15" ht="12.75">
      <c r="A214" s="203"/>
      <c r="B214" s="205"/>
      <c r="C214" s="206" t="s">
        <v>294</v>
      </c>
      <c r="D214" s="207"/>
      <c r="E214" s="208">
        <v>106.2</v>
      </c>
      <c r="F214" s="209"/>
      <c r="G214" s="210"/>
      <c r="M214" s="204" t="s">
        <v>294</v>
      </c>
      <c r="O214" s="195"/>
    </row>
    <row r="215" spans="1:104" ht="12.75">
      <c r="A215" s="196">
        <v>48</v>
      </c>
      <c r="B215" s="197" t="s">
        <v>295</v>
      </c>
      <c r="C215" s="198" t="s">
        <v>296</v>
      </c>
      <c r="D215" s="199" t="s">
        <v>92</v>
      </c>
      <c r="E215" s="200">
        <v>130.6</v>
      </c>
      <c r="F215" s="200">
        <v>0</v>
      </c>
      <c r="G215" s="201">
        <f>E215*F215</f>
        <v>0</v>
      </c>
      <c r="O215" s="195">
        <v>2</v>
      </c>
      <c r="AA215" s="167">
        <v>1</v>
      </c>
      <c r="AB215" s="167">
        <v>1</v>
      </c>
      <c r="AC215" s="167">
        <v>1</v>
      </c>
      <c r="AZ215" s="167">
        <v>1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</v>
      </c>
      <c r="CB215" s="202">
        <v>1</v>
      </c>
      <c r="CZ215" s="167">
        <v>0</v>
      </c>
    </row>
    <row r="216" spans="1:15" ht="12.75">
      <c r="A216" s="203"/>
      <c r="B216" s="205"/>
      <c r="C216" s="232" t="s">
        <v>85</v>
      </c>
      <c r="D216" s="207"/>
      <c r="E216" s="231">
        <v>0</v>
      </c>
      <c r="F216" s="209"/>
      <c r="G216" s="210"/>
      <c r="M216" s="204" t="s">
        <v>85</v>
      </c>
      <c r="O216" s="195"/>
    </row>
    <row r="217" spans="1:15" ht="12.75">
      <c r="A217" s="203"/>
      <c r="B217" s="205"/>
      <c r="C217" s="232" t="s">
        <v>297</v>
      </c>
      <c r="D217" s="207"/>
      <c r="E217" s="231">
        <v>93.97</v>
      </c>
      <c r="F217" s="209"/>
      <c r="G217" s="210"/>
      <c r="M217" s="204" t="s">
        <v>297</v>
      </c>
      <c r="O217" s="195"/>
    </row>
    <row r="218" spans="1:15" ht="12.75">
      <c r="A218" s="203"/>
      <c r="B218" s="205"/>
      <c r="C218" s="232" t="s">
        <v>298</v>
      </c>
      <c r="D218" s="207"/>
      <c r="E218" s="231">
        <v>36.66</v>
      </c>
      <c r="F218" s="209"/>
      <c r="G218" s="210"/>
      <c r="M218" s="204" t="s">
        <v>298</v>
      </c>
      <c r="O218" s="195"/>
    </row>
    <row r="219" spans="1:15" ht="12.75">
      <c r="A219" s="203"/>
      <c r="B219" s="205"/>
      <c r="C219" s="232" t="s">
        <v>88</v>
      </c>
      <c r="D219" s="207"/>
      <c r="E219" s="231">
        <v>130.63</v>
      </c>
      <c r="F219" s="209"/>
      <c r="G219" s="210"/>
      <c r="M219" s="204" t="s">
        <v>88</v>
      </c>
      <c r="O219" s="195"/>
    </row>
    <row r="220" spans="1:15" ht="12.75">
      <c r="A220" s="203"/>
      <c r="B220" s="205"/>
      <c r="C220" s="206" t="s">
        <v>299</v>
      </c>
      <c r="D220" s="207"/>
      <c r="E220" s="208">
        <v>130.6</v>
      </c>
      <c r="F220" s="209"/>
      <c r="G220" s="210"/>
      <c r="M220" s="204" t="s">
        <v>299</v>
      </c>
      <c r="O220" s="195"/>
    </row>
    <row r="221" spans="1:104" ht="12.75">
      <c r="A221" s="196">
        <v>49</v>
      </c>
      <c r="B221" s="197" t="s">
        <v>300</v>
      </c>
      <c r="C221" s="198" t="s">
        <v>301</v>
      </c>
      <c r="D221" s="199" t="s">
        <v>92</v>
      </c>
      <c r="E221" s="200">
        <v>12.7</v>
      </c>
      <c r="F221" s="200">
        <v>0</v>
      </c>
      <c r="G221" s="201">
        <f>E221*F221</f>
        <v>0</v>
      </c>
      <c r="O221" s="195">
        <v>2</v>
      </c>
      <c r="AA221" s="167">
        <v>1</v>
      </c>
      <c r="AB221" s="167">
        <v>0</v>
      </c>
      <c r="AC221" s="167">
        <v>0</v>
      </c>
      <c r="AZ221" s="167">
        <v>1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202">
        <v>1</v>
      </c>
      <c r="CB221" s="202">
        <v>0</v>
      </c>
      <c r="CZ221" s="167">
        <v>0</v>
      </c>
    </row>
    <row r="222" spans="1:15" ht="12.75">
      <c r="A222" s="203"/>
      <c r="B222" s="205"/>
      <c r="C222" s="232" t="s">
        <v>85</v>
      </c>
      <c r="D222" s="207"/>
      <c r="E222" s="231">
        <v>0</v>
      </c>
      <c r="F222" s="209"/>
      <c r="G222" s="210"/>
      <c r="M222" s="204" t="s">
        <v>85</v>
      </c>
      <c r="O222" s="195"/>
    </row>
    <row r="223" spans="1:15" ht="12.75">
      <c r="A223" s="203"/>
      <c r="B223" s="205"/>
      <c r="C223" s="232" t="s">
        <v>302</v>
      </c>
      <c r="D223" s="207"/>
      <c r="E223" s="231">
        <v>6.3</v>
      </c>
      <c r="F223" s="209"/>
      <c r="G223" s="210"/>
      <c r="M223" s="204" t="s">
        <v>302</v>
      </c>
      <c r="O223" s="195"/>
    </row>
    <row r="224" spans="1:15" ht="12.75">
      <c r="A224" s="203"/>
      <c r="B224" s="205"/>
      <c r="C224" s="232" t="s">
        <v>303</v>
      </c>
      <c r="D224" s="207"/>
      <c r="E224" s="231">
        <v>1.89</v>
      </c>
      <c r="F224" s="209"/>
      <c r="G224" s="210"/>
      <c r="M224" s="204" t="s">
        <v>303</v>
      </c>
      <c r="O224" s="195"/>
    </row>
    <row r="225" spans="1:15" ht="12.75">
      <c r="A225" s="203"/>
      <c r="B225" s="205"/>
      <c r="C225" s="232" t="s">
        <v>304</v>
      </c>
      <c r="D225" s="207"/>
      <c r="E225" s="231">
        <v>2.16</v>
      </c>
      <c r="F225" s="209"/>
      <c r="G225" s="210"/>
      <c r="M225" s="204" t="s">
        <v>304</v>
      </c>
      <c r="O225" s="195"/>
    </row>
    <row r="226" spans="1:15" ht="12.75">
      <c r="A226" s="203"/>
      <c r="B226" s="205"/>
      <c r="C226" s="232" t="s">
        <v>305</v>
      </c>
      <c r="D226" s="207"/>
      <c r="E226" s="231">
        <v>1.518</v>
      </c>
      <c r="F226" s="209"/>
      <c r="G226" s="210"/>
      <c r="M226" s="204" t="s">
        <v>305</v>
      </c>
      <c r="O226" s="195"/>
    </row>
    <row r="227" spans="1:15" ht="12.75">
      <c r="A227" s="203"/>
      <c r="B227" s="205"/>
      <c r="C227" s="232" t="s">
        <v>306</v>
      </c>
      <c r="D227" s="207"/>
      <c r="E227" s="231">
        <v>0.506</v>
      </c>
      <c r="F227" s="209"/>
      <c r="G227" s="210"/>
      <c r="M227" s="204" t="s">
        <v>306</v>
      </c>
      <c r="O227" s="195"/>
    </row>
    <row r="228" spans="1:15" ht="12.75">
      <c r="A228" s="203"/>
      <c r="B228" s="205"/>
      <c r="C228" s="232" t="s">
        <v>307</v>
      </c>
      <c r="D228" s="207"/>
      <c r="E228" s="231">
        <v>0.33</v>
      </c>
      <c r="F228" s="209"/>
      <c r="G228" s="210"/>
      <c r="M228" s="204" t="s">
        <v>307</v>
      </c>
      <c r="O228" s="195"/>
    </row>
    <row r="229" spans="1:15" ht="12.75">
      <c r="A229" s="203"/>
      <c r="B229" s="205"/>
      <c r="C229" s="232" t="s">
        <v>88</v>
      </c>
      <c r="D229" s="207"/>
      <c r="E229" s="231">
        <v>12.704</v>
      </c>
      <c r="F229" s="209"/>
      <c r="G229" s="210"/>
      <c r="M229" s="204" t="s">
        <v>88</v>
      </c>
      <c r="O229" s="195"/>
    </row>
    <row r="230" spans="1:15" ht="12.75">
      <c r="A230" s="203"/>
      <c r="B230" s="205"/>
      <c r="C230" s="206" t="s">
        <v>308</v>
      </c>
      <c r="D230" s="207"/>
      <c r="E230" s="208">
        <v>12.7</v>
      </c>
      <c r="F230" s="209"/>
      <c r="G230" s="210"/>
      <c r="M230" s="204" t="s">
        <v>308</v>
      </c>
      <c r="O230" s="195"/>
    </row>
    <row r="231" spans="1:104" ht="12.75">
      <c r="A231" s="196">
        <v>50</v>
      </c>
      <c r="B231" s="197" t="s">
        <v>309</v>
      </c>
      <c r="C231" s="198" t="s">
        <v>310</v>
      </c>
      <c r="D231" s="199" t="s">
        <v>99</v>
      </c>
      <c r="E231" s="200">
        <v>13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1</v>
      </c>
      <c r="AC231" s="167">
        <v>1</v>
      </c>
      <c r="AZ231" s="167">
        <v>1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</v>
      </c>
      <c r="CB231" s="202">
        <v>1</v>
      </c>
      <c r="CZ231" s="167">
        <v>0</v>
      </c>
    </row>
    <row r="232" spans="1:15" ht="12.75">
      <c r="A232" s="203"/>
      <c r="B232" s="205"/>
      <c r="C232" s="206" t="s">
        <v>311</v>
      </c>
      <c r="D232" s="207"/>
      <c r="E232" s="208">
        <v>13</v>
      </c>
      <c r="F232" s="209"/>
      <c r="G232" s="210"/>
      <c r="M232" s="204" t="s">
        <v>311</v>
      </c>
      <c r="O232" s="195"/>
    </row>
    <row r="233" spans="1:104" ht="12.75">
      <c r="A233" s="196">
        <v>51</v>
      </c>
      <c r="B233" s="197" t="s">
        <v>312</v>
      </c>
      <c r="C233" s="198" t="s">
        <v>313</v>
      </c>
      <c r="D233" s="199" t="s">
        <v>99</v>
      </c>
      <c r="E233" s="200">
        <v>11</v>
      </c>
      <c r="F233" s="200">
        <v>0</v>
      </c>
      <c r="G233" s="201">
        <f>E233*F233</f>
        <v>0</v>
      </c>
      <c r="O233" s="195">
        <v>2</v>
      </c>
      <c r="AA233" s="167">
        <v>1</v>
      </c>
      <c r="AB233" s="167">
        <v>1</v>
      </c>
      <c r="AC233" s="167">
        <v>1</v>
      </c>
      <c r="AZ233" s="167">
        <v>1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1</v>
      </c>
      <c r="CB233" s="202">
        <v>1</v>
      </c>
      <c r="CZ233" s="167">
        <v>0</v>
      </c>
    </row>
    <row r="234" spans="1:104" ht="12.75">
      <c r="A234" s="196">
        <v>52</v>
      </c>
      <c r="B234" s="197" t="s">
        <v>314</v>
      </c>
      <c r="C234" s="198" t="s">
        <v>315</v>
      </c>
      <c r="D234" s="199" t="s">
        <v>92</v>
      </c>
      <c r="E234" s="200">
        <v>4.3</v>
      </c>
      <c r="F234" s="200">
        <v>0</v>
      </c>
      <c r="G234" s="201">
        <f>E234*F234</f>
        <v>0</v>
      </c>
      <c r="O234" s="195">
        <v>2</v>
      </c>
      <c r="AA234" s="167">
        <v>1</v>
      </c>
      <c r="AB234" s="167">
        <v>1</v>
      </c>
      <c r="AC234" s="167">
        <v>1</v>
      </c>
      <c r="AZ234" s="167">
        <v>1</v>
      </c>
      <c r="BA234" s="167">
        <f>IF(AZ234=1,G234,0)</f>
        <v>0</v>
      </c>
      <c r="BB234" s="167">
        <f>IF(AZ234=2,G234,0)</f>
        <v>0</v>
      </c>
      <c r="BC234" s="167">
        <f>IF(AZ234=3,G234,0)</f>
        <v>0</v>
      </c>
      <c r="BD234" s="167">
        <f>IF(AZ234=4,G234,0)</f>
        <v>0</v>
      </c>
      <c r="BE234" s="167">
        <f>IF(AZ234=5,G234,0)</f>
        <v>0</v>
      </c>
      <c r="CA234" s="202">
        <v>1</v>
      </c>
      <c r="CB234" s="202">
        <v>1</v>
      </c>
      <c r="CZ234" s="167">
        <v>0.00219</v>
      </c>
    </row>
    <row r="235" spans="1:15" ht="12.75">
      <c r="A235" s="203"/>
      <c r="B235" s="205"/>
      <c r="C235" s="232" t="s">
        <v>85</v>
      </c>
      <c r="D235" s="207"/>
      <c r="E235" s="231">
        <v>0</v>
      </c>
      <c r="F235" s="209"/>
      <c r="G235" s="210"/>
      <c r="M235" s="204" t="s">
        <v>85</v>
      </c>
      <c r="O235" s="195"/>
    </row>
    <row r="236" spans="1:15" ht="12.75">
      <c r="A236" s="203"/>
      <c r="B236" s="205"/>
      <c r="C236" s="232" t="s">
        <v>316</v>
      </c>
      <c r="D236" s="207"/>
      <c r="E236" s="231">
        <v>4.32</v>
      </c>
      <c r="F236" s="209"/>
      <c r="G236" s="210"/>
      <c r="M236" s="204" t="s">
        <v>316</v>
      </c>
      <c r="O236" s="195"/>
    </row>
    <row r="237" spans="1:15" ht="12.75">
      <c r="A237" s="203"/>
      <c r="B237" s="205"/>
      <c r="C237" s="232" t="s">
        <v>88</v>
      </c>
      <c r="D237" s="207"/>
      <c r="E237" s="231">
        <v>4.32</v>
      </c>
      <c r="F237" s="209"/>
      <c r="G237" s="210"/>
      <c r="M237" s="204" t="s">
        <v>88</v>
      </c>
      <c r="O237" s="195"/>
    </row>
    <row r="238" spans="1:15" ht="12.75">
      <c r="A238" s="203"/>
      <c r="B238" s="205"/>
      <c r="C238" s="206" t="s">
        <v>317</v>
      </c>
      <c r="D238" s="207"/>
      <c r="E238" s="208">
        <v>4.3</v>
      </c>
      <c r="F238" s="209"/>
      <c r="G238" s="210"/>
      <c r="M238" s="204" t="s">
        <v>317</v>
      </c>
      <c r="O238" s="195"/>
    </row>
    <row r="239" spans="1:104" ht="12.75">
      <c r="A239" s="196">
        <v>53</v>
      </c>
      <c r="B239" s="197" t="s">
        <v>318</v>
      </c>
      <c r="C239" s="198" t="s">
        <v>319</v>
      </c>
      <c r="D239" s="199" t="s">
        <v>92</v>
      </c>
      <c r="E239" s="200">
        <v>9</v>
      </c>
      <c r="F239" s="200">
        <v>0</v>
      </c>
      <c r="G239" s="201">
        <f>E239*F239</f>
        <v>0</v>
      </c>
      <c r="O239" s="195">
        <v>2</v>
      </c>
      <c r="AA239" s="167">
        <v>1</v>
      </c>
      <c r="AB239" s="167">
        <v>1</v>
      </c>
      <c r="AC239" s="167">
        <v>1</v>
      </c>
      <c r="AZ239" s="167">
        <v>1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</v>
      </c>
      <c r="CB239" s="202">
        <v>1</v>
      </c>
      <c r="CZ239" s="167">
        <v>0.001</v>
      </c>
    </row>
    <row r="240" spans="1:15" ht="12.75">
      <c r="A240" s="203"/>
      <c r="B240" s="205"/>
      <c r="C240" s="206" t="s">
        <v>320</v>
      </c>
      <c r="D240" s="207"/>
      <c r="E240" s="208">
        <v>9</v>
      </c>
      <c r="F240" s="209"/>
      <c r="G240" s="210"/>
      <c r="M240" s="204" t="s">
        <v>320</v>
      </c>
      <c r="O240" s="195"/>
    </row>
    <row r="241" spans="1:104" ht="12.75">
      <c r="A241" s="196">
        <v>54</v>
      </c>
      <c r="B241" s="197" t="s">
        <v>321</v>
      </c>
      <c r="C241" s="198" t="s">
        <v>322</v>
      </c>
      <c r="D241" s="199" t="s">
        <v>99</v>
      </c>
      <c r="E241" s="200">
        <v>2</v>
      </c>
      <c r="F241" s="200">
        <v>0</v>
      </c>
      <c r="G241" s="201">
        <f>E241*F241</f>
        <v>0</v>
      </c>
      <c r="O241" s="195">
        <v>2</v>
      </c>
      <c r="AA241" s="167">
        <v>1</v>
      </c>
      <c r="AB241" s="167">
        <v>1</v>
      </c>
      <c r="AC241" s="167">
        <v>1</v>
      </c>
      <c r="AZ241" s="167">
        <v>1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</v>
      </c>
      <c r="CB241" s="202">
        <v>1</v>
      </c>
      <c r="CZ241" s="167">
        <v>0</v>
      </c>
    </row>
    <row r="242" spans="1:104" ht="12.75">
      <c r="A242" s="196">
        <v>55</v>
      </c>
      <c r="B242" s="197" t="s">
        <v>323</v>
      </c>
      <c r="C242" s="198" t="s">
        <v>324</v>
      </c>
      <c r="D242" s="199" t="s">
        <v>99</v>
      </c>
      <c r="E242" s="200">
        <v>4</v>
      </c>
      <c r="F242" s="200">
        <v>0</v>
      </c>
      <c r="G242" s="201">
        <f>E242*F242</f>
        <v>0</v>
      </c>
      <c r="O242" s="195">
        <v>2</v>
      </c>
      <c r="AA242" s="167">
        <v>1</v>
      </c>
      <c r="AB242" s="167">
        <v>1</v>
      </c>
      <c r="AC242" s="167">
        <v>1</v>
      </c>
      <c r="AZ242" s="167">
        <v>1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1</v>
      </c>
      <c r="CB242" s="202">
        <v>1</v>
      </c>
      <c r="CZ242" s="167">
        <v>0</v>
      </c>
    </row>
    <row r="243" spans="1:104" ht="12.75">
      <c r="A243" s="196">
        <v>56</v>
      </c>
      <c r="B243" s="197" t="s">
        <v>325</v>
      </c>
      <c r="C243" s="198" t="s">
        <v>326</v>
      </c>
      <c r="D243" s="199" t="s">
        <v>92</v>
      </c>
      <c r="E243" s="200">
        <v>22.7</v>
      </c>
      <c r="F243" s="200">
        <v>0</v>
      </c>
      <c r="G243" s="201">
        <f>E243*F243</f>
        <v>0</v>
      </c>
      <c r="O243" s="195">
        <v>2</v>
      </c>
      <c r="AA243" s="167">
        <v>1</v>
      </c>
      <c r="AB243" s="167">
        <v>1</v>
      </c>
      <c r="AC243" s="167">
        <v>1</v>
      </c>
      <c r="AZ243" s="167">
        <v>1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</v>
      </c>
      <c r="CB243" s="202">
        <v>1</v>
      </c>
      <c r="CZ243" s="167">
        <v>0.00117</v>
      </c>
    </row>
    <row r="244" spans="1:15" ht="12.75">
      <c r="A244" s="203"/>
      <c r="B244" s="205"/>
      <c r="C244" s="232" t="s">
        <v>85</v>
      </c>
      <c r="D244" s="207"/>
      <c r="E244" s="231">
        <v>0</v>
      </c>
      <c r="F244" s="209"/>
      <c r="G244" s="210"/>
      <c r="M244" s="204" t="s">
        <v>85</v>
      </c>
      <c r="O244" s="195"/>
    </row>
    <row r="245" spans="1:15" ht="12.75">
      <c r="A245" s="203"/>
      <c r="B245" s="205"/>
      <c r="C245" s="232" t="s">
        <v>327</v>
      </c>
      <c r="D245" s="207"/>
      <c r="E245" s="231">
        <v>3.36</v>
      </c>
      <c r="F245" s="209"/>
      <c r="G245" s="210"/>
      <c r="M245" s="204" t="s">
        <v>327</v>
      </c>
      <c r="O245" s="195"/>
    </row>
    <row r="246" spans="1:15" ht="12.75">
      <c r="A246" s="203"/>
      <c r="B246" s="205"/>
      <c r="C246" s="232" t="s">
        <v>328</v>
      </c>
      <c r="D246" s="207"/>
      <c r="E246" s="231">
        <v>14.7</v>
      </c>
      <c r="F246" s="209"/>
      <c r="G246" s="210"/>
      <c r="M246" s="204" t="s">
        <v>328</v>
      </c>
      <c r="O246" s="195"/>
    </row>
    <row r="247" spans="1:15" ht="12.75">
      <c r="A247" s="203"/>
      <c r="B247" s="205"/>
      <c r="C247" s="232" t="s">
        <v>329</v>
      </c>
      <c r="D247" s="207"/>
      <c r="E247" s="231">
        <v>4.62</v>
      </c>
      <c r="F247" s="209"/>
      <c r="G247" s="210"/>
      <c r="M247" s="204" t="s">
        <v>329</v>
      </c>
      <c r="O247" s="195"/>
    </row>
    <row r="248" spans="1:15" ht="12.75">
      <c r="A248" s="203"/>
      <c r="B248" s="205"/>
      <c r="C248" s="232" t="s">
        <v>88</v>
      </c>
      <c r="D248" s="207"/>
      <c r="E248" s="231">
        <v>22.68</v>
      </c>
      <c r="F248" s="209"/>
      <c r="G248" s="210"/>
      <c r="M248" s="204" t="s">
        <v>88</v>
      </c>
      <c r="O248" s="195"/>
    </row>
    <row r="249" spans="1:15" ht="12.75">
      <c r="A249" s="203"/>
      <c r="B249" s="205"/>
      <c r="C249" s="206" t="s">
        <v>330</v>
      </c>
      <c r="D249" s="207"/>
      <c r="E249" s="208">
        <v>22.7</v>
      </c>
      <c r="F249" s="209"/>
      <c r="G249" s="210"/>
      <c r="M249" s="204" t="s">
        <v>330</v>
      </c>
      <c r="O249" s="195"/>
    </row>
    <row r="250" spans="1:104" ht="12.75">
      <c r="A250" s="196">
        <v>57</v>
      </c>
      <c r="B250" s="197" t="s">
        <v>331</v>
      </c>
      <c r="C250" s="198" t="s">
        <v>332</v>
      </c>
      <c r="D250" s="199" t="s">
        <v>92</v>
      </c>
      <c r="E250" s="200">
        <v>7.7</v>
      </c>
      <c r="F250" s="200">
        <v>0</v>
      </c>
      <c r="G250" s="201">
        <f>E250*F250</f>
        <v>0</v>
      </c>
      <c r="O250" s="195">
        <v>2</v>
      </c>
      <c r="AA250" s="167">
        <v>1</v>
      </c>
      <c r="AB250" s="167">
        <v>1</v>
      </c>
      <c r="AC250" s="167">
        <v>1</v>
      </c>
      <c r="AZ250" s="167">
        <v>1</v>
      </c>
      <c r="BA250" s="167">
        <f>IF(AZ250=1,G250,0)</f>
        <v>0</v>
      </c>
      <c r="BB250" s="167">
        <f>IF(AZ250=2,G250,0)</f>
        <v>0</v>
      </c>
      <c r="BC250" s="167">
        <f>IF(AZ250=3,G250,0)</f>
        <v>0</v>
      </c>
      <c r="BD250" s="167">
        <f>IF(AZ250=4,G250,0)</f>
        <v>0</v>
      </c>
      <c r="BE250" s="167">
        <f>IF(AZ250=5,G250,0)</f>
        <v>0</v>
      </c>
      <c r="CA250" s="202">
        <v>1</v>
      </c>
      <c r="CB250" s="202">
        <v>1</v>
      </c>
      <c r="CZ250" s="167">
        <v>0.001</v>
      </c>
    </row>
    <row r="251" spans="1:15" ht="12.75">
      <c r="A251" s="203"/>
      <c r="B251" s="205"/>
      <c r="C251" s="206" t="s">
        <v>333</v>
      </c>
      <c r="D251" s="207"/>
      <c r="E251" s="208">
        <v>7.7</v>
      </c>
      <c r="F251" s="209"/>
      <c r="G251" s="210"/>
      <c r="M251" s="204" t="s">
        <v>333</v>
      </c>
      <c r="O251" s="195"/>
    </row>
    <row r="252" spans="1:104" ht="12.75">
      <c r="A252" s="196">
        <v>58</v>
      </c>
      <c r="B252" s="197" t="s">
        <v>334</v>
      </c>
      <c r="C252" s="198" t="s">
        <v>335</v>
      </c>
      <c r="D252" s="199" t="s">
        <v>92</v>
      </c>
      <c r="E252" s="200">
        <v>4.8</v>
      </c>
      <c r="F252" s="200">
        <v>0</v>
      </c>
      <c r="G252" s="201">
        <f>E252*F252</f>
        <v>0</v>
      </c>
      <c r="O252" s="195">
        <v>2</v>
      </c>
      <c r="AA252" s="167">
        <v>1</v>
      </c>
      <c r="AB252" s="167">
        <v>1</v>
      </c>
      <c r="AC252" s="167">
        <v>1</v>
      </c>
      <c r="AZ252" s="167">
        <v>1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1</v>
      </c>
      <c r="CB252" s="202">
        <v>1</v>
      </c>
      <c r="CZ252" s="167">
        <v>0.00083</v>
      </c>
    </row>
    <row r="253" spans="1:15" ht="12.75">
      <c r="A253" s="203"/>
      <c r="B253" s="205"/>
      <c r="C253" s="206" t="s">
        <v>336</v>
      </c>
      <c r="D253" s="207"/>
      <c r="E253" s="208">
        <v>4.8</v>
      </c>
      <c r="F253" s="209"/>
      <c r="G253" s="210"/>
      <c r="M253" s="204" t="s">
        <v>336</v>
      </c>
      <c r="O253" s="195"/>
    </row>
    <row r="254" spans="1:104" ht="22.5">
      <c r="A254" s="196">
        <v>59</v>
      </c>
      <c r="B254" s="197" t="s">
        <v>337</v>
      </c>
      <c r="C254" s="198" t="s">
        <v>338</v>
      </c>
      <c r="D254" s="199" t="s">
        <v>92</v>
      </c>
      <c r="E254" s="200">
        <v>9.2</v>
      </c>
      <c r="F254" s="200">
        <v>0</v>
      </c>
      <c r="G254" s="201">
        <f>E254*F254</f>
        <v>0</v>
      </c>
      <c r="O254" s="195">
        <v>2</v>
      </c>
      <c r="AA254" s="167">
        <v>1</v>
      </c>
      <c r="AB254" s="167">
        <v>1</v>
      </c>
      <c r="AC254" s="167">
        <v>1</v>
      </c>
      <c r="AZ254" s="167">
        <v>1</v>
      </c>
      <c r="BA254" s="167">
        <f>IF(AZ254=1,G254,0)</f>
        <v>0</v>
      </c>
      <c r="BB254" s="167">
        <f>IF(AZ254=2,G254,0)</f>
        <v>0</v>
      </c>
      <c r="BC254" s="167">
        <f>IF(AZ254=3,G254,0)</f>
        <v>0</v>
      </c>
      <c r="BD254" s="167">
        <f>IF(AZ254=4,G254,0)</f>
        <v>0</v>
      </c>
      <c r="BE254" s="167">
        <f>IF(AZ254=5,G254,0)</f>
        <v>0</v>
      </c>
      <c r="CA254" s="202">
        <v>1</v>
      </c>
      <c r="CB254" s="202">
        <v>1</v>
      </c>
      <c r="CZ254" s="167">
        <v>0.00165</v>
      </c>
    </row>
    <row r="255" spans="1:15" ht="12.75">
      <c r="A255" s="203"/>
      <c r="B255" s="205"/>
      <c r="C255" s="232" t="s">
        <v>85</v>
      </c>
      <c r="D255" s="207"/>
      <c r="E255" s="231">
        <v>0</v>
      </c>
      <c r="F255" s="209"/>
      <c r="G255" s="210"/>
      <c r="M255" s="204" t="s">
        <v>85</v>
      </c>
      <c r="O255" s="195"/>
    </row>
    <row r="256" spans="1:15" ht="12.75">
      <c r="A256" s="203"/>
      <c r="B256" s="205"/>
      <c r="C256" s="232" t="s">
        <v>339</v>
      </c>
      <c r="D256" s="207"/>
      <c r="E256" s="231">
        <v>9.2</v>
      </c>
      <c r="F256" s="209"/>
      <c r="G256" s="210"/>
      <c r="M256" s="204" t="s">
        <v>339</v>
      </c>
      <c r="O256" s="195"/>
    </row>
    <row r="257" spans="1:15" ht="12.75">
      <c r="A257" s="203"/>
      <c r="B257" s="205"/>
      <c r="C257" s="232" t="s">
        <v>88</v>
      </c>
      <c r="D257" s="207"/>
      <c r="E257" s="231">
        <v>9.2</v>
      </c>
      <c r="F257" s="209"/>
      <c r="G257" s="210"/>
      <c r="M257" s="204" t="s">
        <v>88</v>
      </c>
      <c r="O257" s="195"/>
    </row>
    <row r="258" spans="1:15" ht="12.75">
      <c r="A258" s="203"/>
      <c r="B258" s="205"/>
      <c r="C258" s="206" t="s">
        <v>340</v>
      </c>
      <c r="D258" s="207"/>
      <c r="E258" s="208">
        <v>9.2</v>
      </c>
      <c r="F258" s="209"/>
      <c r="G258" s="210"/>
      <c r="M258" s="204" t="s">
        <v>340</v>
      </c>
      <c r="O258" s="195"/>
    </row>
    <row r="259" spans="1:104" ht="12.75">
      <c r="A259" s="196">
        <v>60</v>
      </c>
      <c r="B259" s="197" t="s">
        <v>341</v>
      </c>
      <c r="C259" s="198" t="s">
        <v>342</v>
      </c>
      <c r="D259" s="199" t="s">
        <v>84</v>
      </c>
      <c r="E259" s="200">
        <v>1.2</v>
      </c>
      <c r="F259" s="200">
        <v>0</v>
      </c>
      <c r="G259" s="201">
        <f>E259*F259</f>
        <v>0</v>
      </c>
      <c r="O259" s="195">
        <v>2</v>
      </c>
      <c r="AA259" s="167">
        <v>1</v>
      </c>
      <c r="AB259" s="167">
        <v>1</v>
      </c>
      <c r="AC259" s="167">
        <v>1</v>
      </c>
      <c r="AZ259" s="167">
        <v>1</v>
      </c>
      <c r="BA259" s="167">
        <f>IF(AZ259=1,G259,0)</f>
        <v>0</v>
      </c>
      <c r="BB259" s="167">
        <f>IF(AZ259=2,G259,0)</f>
        <v>0</v>
      </c>
      <c r="BC259" s="167">
        <f>IF(AZ259=3,G259,0)</f>
        <v>0</v>
      </c>
      <c r="BD259" s="167">
        <f>IF(AZ259=4,G259,0)</f>
        <v>0</v>
      </c>
      <c r="BE259" s="167">
        <f>IF(AZ259=5,G259,0)</f>
        <v>0</v>
      </c>
      <c r="CA259" s="202">
        <v>1</v>
      </c>
      <c r="CB259" s="202">
        <v>1</v>
      </c>
      <c r="CZ259" s="167">
        <v>0.00182</v>
      </c>
    </row>
    <row r="260" spans="1:15" ht="12.75">
      <c r="A260" s="203"/>
      <c r="B260" s="205"/>
      <c r="C260" s="232" t="s">
        <v>85</v>
      </c>
      <c r="D260" s="207"/>
      <c r="E260" s="231">
        <v>0</v>
      </c>
      <c r="F260" s="209"/>
      <c r="G260" s="210"/>
      <c r="M260" s="204" t="s">
        <v>85</v>
      </c>
      <c r="O260" s="195"/>
    </row>
    <row r="261" spans="1:15" ht="12.75">
      <c r="A261" s="203"/>
      <c r="B261" s="205"/>
      <c r="C261" s="232" t="s">
        <v>343</v>
      </c>
      <c r="D261" s="207"/>
      <c r="E261" s="231">
        <v>1.944</v>
      </c>
      <c r="F261" s="209"/>
      <c r="G261" s="210"/>
      <c r="M261" s="204" t="s">
        <v>343</v>
      </c>
      <c r="O261" s="195"/>
    </row>
    <row r="262" spans="1:15" ht="12.75">
      <c r="A262" s="203"/>
      <c r="B262" s="205"/>
      <c r="C262" s="232" t="s">
        <v>344</v>
      </c>
      <c r="D262" s="207"/>
      <c r="E262" s="231">
        <v>-0.972</v>
      </c>
      <c r="F262" s="209"/>
      <c r="G262" s="210"/>
      <c r="M262" s="204" t="s">
        <v>344</v>
      </c>
      <c r="O262" s="195"/>
    </row>
    <row r="263" spans="1:15" ht="12.75">
      <c r="A263" s="203"/>
      <c r="B263" s="205"/>
      <c r="C263" s="232" t="s">
        <v>345</v>
      </c>
      <c r="D263" s="207"/>
      <c r="E263" s="231">
        <v>0.1845</v>
      </c>
      <c r="F263" s="209"/>
      <c r="G263" s="210"/>
      <c r="M263" s="204" t="s">
        <v>345</v>
      </c>
      <c r="O263" s="195"/>
    </row>
    <row r="264" spans="1:15" ht="12.75">
      <c r="A264" s="203"/>
      <c r="B264" s="205"/>
      <c r="C264" s="232" t="s">
        <v>88</v>
      </c>
      <c r="D264" s="207"/>
      <c r="E264" s="231">
        <v>1.1564999999999999</v>
      </c>
      <c r="F264" s="209"/>
      <c r="G264" s="210"/>
      <c r="M264" s="204" t="s">
        <v>88</v>
      </c>
      <c r="O264" s="195"/>
    </row>
    <row r="265" spans="1:15" ht="12.75">
      <c r="A265" s="203"/>
      <c r="B265" s="205"/>
      <c r="C265" s="206" t="s">
        <v>346</v>
      </c>
      <c r="D265" s="207"/>
      <c r="E265" s="208">
        <v>1.2</v>
      </c>
      <c r="F265" s="209"/>
      <c r="G265" s="210"/>
      <c r="M265" s="204" t="s">
        <v>346</v>
      </c>
      <c r="O265" s="195"/>
    </row>
    <row r="266" spans="1:104" ht="12.75">
      <c r="A266" s="196">
        <v>61</v>
      </c>
      <c r="B266" s="197" t="s">
        <v>347</v>
      </c>
      <c r="C266" s="198" t="s">
        <v>348</v>
      </c>
      <c r="D266" s="199" t="s">
        <v>125</v>
      </c>
      <c r="E266" s="200">
        <v>1.6</v>
      </c>
      <c r="F266" s="200">
        <v>0</v>
      </c>
      <c r="G266" s="201">
        <f>E266*F266</f>
        <v>0</v>
      </c>
      <c r="O266" s="195">
        <v>2</v>
      </c>
      <c r="AA266" s="167">
        <v>1</v>
      </c>
      <c r="AB266" s="167">
        <v>1</v>
      </c>
      <c r="AC266" s="167">
        <v>1</v>
      </c>
      <c r="AZ266" s="167">
        <v>1</v>
      </c>
      <c r="BA266" s="167">
        <f>IF(AZ266=1,G266,0)</f>
        <v>0</v>
      </c>
      <c r="BB266" s="167">
        <f>IF(AZ266=2,G266,0)</f>
        <v>0</v>
      </c>
      <c r="BC266" s="167">
        <f>IF(AZ266=3,G266,0)</f>
        <v>0</v>
      </c>
      <c r="BD266" s="167">
        <f>IF(AZ266=4,G266,0)</f>
        <v>0</v>
      </c>
      <c r="BE266" s="167">
        <f>IF(AZ266=5,G266,0)</f>
        <v>0</v>
      </c>
      <c r="CA266" s="202">
        <v>1</v>
      </c>
      <c r="CB266" s="202">
        <v>1</v>
      </c>
      <c r="CZ266" s="167">
        <v>0.04957</v>
      </c>
    </row>
    <row r="267" spans="1:104" ht="12.75">
      <c r="A267" s="196">
        <v>62</v>
      </c>
      <c r="B267" s="197" t="s">
        <v>349</v>
      </c>
      <c r="C267" s="198" t="s">
        <v>350</v>
      </c>
      <c r="D267" s="199" t="s">
        <v>99</v>
      </c>
      <c r="E267" s="200">
        <v>1</v>
      </c>
      <c r="F267" s="200">
        <v>0</v>
      </c>
      <c r="G267" s="201">
        <f>E267*F267</f>
        <v>0</v>
      </c>
      <c r="O267" s="195">
        <v>2</v>
      </c>
      <c r="AA267" s="167">
        <v>1</v>
      </c>
      <c r="AB267" s="167">
        <v>1</v>
      </c>
      <c r="AC267" s="167">
        <v>1</v>
      </c>
      <c r="AZ267" s="167">
        <v>1</v>
      </c>
      <c r="BA267" s="167">
        <f>IF(AZ267=1,G267,0)</f>
        <v>0</v>
      </c>
      <c r="BB267" s="167">
        <f>IF(AZ267=2,G267,0)</f>
        <v>0</v>
      </c>
      <c r="BC267" s="167">
        <f>IF(AZ267=3,G267,0)</f>
        <v>0</v>
      </c>
      <c r="BD267" s="167">
        <f>IF(AZ267=4,G267,0)</f>
        <v>0</v>
      </c>
      <c r="BE267" s="167">
        <f>IF(AZ267=5,G267,0)</f>
        <v>0</v>
      </c>
      <c r="CA267" s="202">
        <v>1</v>
      </c>
      <c r="CB267" s="202">
        <v>1</v>
      </c>
      <c r="CZ267" s="167">
        <v>0</v>
      </c>
    </row>
    <row r="268" spans="1:104" ht="12.75">
      <c r="A268" s="196">
        <v>63</v>
      </c>
      <c r="B268" s="197" t="s">
        <v>351</v>
      </c>
      <c r="C268" s="198" t="s">
        <v>352</v>
      </c>
      <c r="D268" s="199" t="s">
        <v>99</v>
      </c>
      <c r="E268" s="200">
        <v>2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1</v>
      </c>
      <c r="AC268" s="167">
        <v>1</v>
      </c>
      <c r="AZ268" s="167">
        <v>1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1</v>
      </c>
      <c r="CZ268" s="167">
        <v>0</v>
      </c>
    </row>
    <row r="269" spans="1:15" ht="12.75">
      <c r="A269" s="203"/>
      <c r="B269" s="205"/>
      <c r="C269" s="206" t="s">
        <v>353</v>
      </c>
      <c r="D269" s="207"/>
      <c r="E269" s="208">
        <v>1</v>
      </c>
      <c r="F269" s="209"/>
      <c r="G269" s="210"/>
      <c r="M269" s="204" t="s">
        <v>353</v>
      </c>
      <c r="O269" s="195"/>
    </row>
    <row r="270" spans="1:15" ht="12.75">
      <c r="A270" s="203"/>
      <c r="B270" s="205"/>
      <c r="C270" s="206" t="s">
        <v>354</v>
      </c>
      <c r="D270" s="207"/>
      <c r="E270" s="208">
        <v>1</v>
      </c>
      <c r="F270" s="209"/>
      <c r="G270" s="210"/>
      <c r="M270" s="204" t="s">
        <v>354</v>
      </c>
      <c r="O270" s="195"/>
    </row>
    <row r="271" spans="1:104" ht="12.75">
      <c r="A271" s="196">
        <v>64</v>
      </c>
      <c r="B271" s="197" t="s">
        <v>355</v>
      </c>
      <c r="C271" s="198" t="s">
        <v>356</v>
      </c>
      <c r="D271" s="199" t="s">
        <v>92</v>
      </c>
      <c r="E271" s="200">
        <v>76.7</v>
      </c>
      <c r="F271" s="200">
        <v>0</v>
      </c>
      <c r="G271" s="201">
        <f>E271*F271</f>
        <v>0</v>
      </c>
      <c r="O271" s="195">
        <v>2</v>
      </c>
      <c r="AA271" s="167">
        <v>1</v>
      </c>
      <c r="AB271" s="167">
        <v>1</v>
      </c>
      <c r="AC271" s="167">
        <v>1</v>
      </c>
      <c r="AZ271" s="167">
        <v>1</v>
      </c>
      <c r="BA271" s="167">
        <f>IF(AZ271=1,G271,0)</f>
        <v>0</v>
      </c>
      <c r="BB271" s="167">
        <f>IF(AZ271=2,G271,0)</f>
        <v>0</v>
      </c>
      <c r="BC271" s="167">
        <f>IF(AZ271=3,G271,0)</f>
        <v>0</v>
      </c>
      <c r="BD271" s="167">
        <f>IF(AZ271=4,G271,0)</f>
        <v>0</v>
      </c>
      <c r="BE271" s="167">
        <f>IF(AZ271=5,G271,0)</f>
        <v>0</v>
      </c>
      <c r="CA271" s="202">
        <v>1</v>
      </c>
      <c r="CB271" s="202">
        <v>1</v>
      </c>
      <c r="CZ271" s="167">
        <v>0</v>
      </c>
    </row>
    <row r="272" spans="1:15" ht="12.75">
      <c r="A272" s="203"/>
      <c r="B272" s="205"/>
      <c r="C272" s="232" t="s">
        <v>85</v>
      </c>
      <c r="D272" s="207"/>
      <c r="E272" s="231">
        <v>0</v>
      </c>
      <c r="F272" s="209"/>
      <c r="G272" s="210"/>
      <c r="M272" s="204" t="s">
        <v>85</v>
      </c>
      <c r="O272" s="195"/>
    </row>
    <row r="273" spans="1:15" ht="12.75">
      <c r="A273" s="203"/>
      <c r="B273" s="205"/>
      <c r="C273" s="232" t="s">
        <v>357</v>
      </c>
      <c r="D273" s="207"/>
      <c r="E273" s="231">
        <v>37.979</v>
      </c>
      <c r="F273" s="209"/>
      <c r="G273" s="210"/>
      <c r="M273" s="204" t="s">
        <v>357</v>
      </c>
      <c r="O273" s="195"/>
    </row>
    <row r="274" spans="1:15" ht="12.75">
      <c r="A274" s="203"/>
      <c r="B274" s="205"/>
      <c r="C274" s="232" t="s">
        <v>358</v>
      </c>
      <c r="D274" s="207"/>
      <c r="E274" s="231">
        <v>-0.03</v>
      </c>
      <c r="F274" s="209"/>
      <c r="G274" s="210"/>
      <c r="M274" s="204" t="s">
        <v>358</v>
      </c>
      <c r="O274" s="195"/>
    </row>
    <row r="275" spans="1:15" ht="12.75">
      <c r="A275" s="203"/>
      <c r="B275" s="205"/>
      <c r="C275" s="232" t="s">
        <v>359</v>
      </c>
      <c r="D275" s="207"/>
      <c r="E275" s="231">
        <v>43.571</v>
      </c>
      <c r="F275" s="209"/>
      <c r="G275" s="210"/>
      <c r="M275" s="204" t="s">
        <v>359</v>
      </c>
      <c r="O275" s="195"/>
    </row>
    <row r="276" spans="1:15" ht="12.75">
      <c r="A276" s="203"/>
      <c r="B276" s="205"/>
      <c r="C276" s="232" t="s">
        <v>360</v>
      </c>
      <c r="D276" s="207"/>
      <c r="E276" s="231">
        <v>-4.8</v>
      </c>
      <c r="F276" s="209"/>
      <c r="G276" s="210"/>
      <c r="M276" s="204" t="s">
        <v>360</v>
      </c>
      <c r="O276" s="195"/>
    </row>
    <row r="277" spans="1:15" ht="12.75">
      <c r="A277" s="203"/>
      <c r="B277" s="205"/>
      <c r="C277" s="232" t="s">
        <v>358</v>
      </c>
      <c r="D277" s="207"/>
      <c r="E277" s="231">
        <v>-0.03</v>
      </c>
      <c r="F277" s="209"/>
      <c r="G277" s="210"/>
      <c r="M277" s="204" t="s">
        <v>358</v>
      </c>
      <c r="O277" s="195"/>
    </row>
    <row r="278" spans="1:15" ht="12.75">
      <c r="A278" s="203"/>
      <c r="B278" s="205"/>
      <c r="C278" s="232" t="s">
        <v>88</v>
      </c>
      <c r="D278" s="207"/>
      <c r="E278" s="231">
        <v>76.69</v>
      </c>
      <c r="F278" s="209"/>
      <c r="G278" s="210"/>
      <c r="M278" s="204" t="s">
        <v>88</v>
      </c>
      <c r="O278" s="195"/>
    </row>
    <row r="279" spans="1:15" ht="12.75">
      <c r="A279" s="203"/>
      <c r="B279" s="205"/>
      <c r="C279" s="206" t="s">
        <v>361</v>
      </c>
      <c r="D279" s="207"/>
      <c r="E279" s="208">
        <v>76.7</v>
      </c>
      <c r="F279" s="209"/>
      <c r="G279" s="210"/>
      <c r="M279" s="204" t="s">
        <v>361</v>
      </c>
      <c r="O279" s="195"/>
    </row>
    <row r="280" spans="1:104" ht="22.5">
      <c r="A280" s="196">
        <v>65</v>
      </c>
      <c r="B280" s="197" t="s">
        <v>362</v>
      </c>
      <c r="C280" s="198" t="s">
        <v>363</v>
      </c>
      <c r="D280" s="199" t="s">
        <v>92</v>
      </c>
      <c r="E280" s="200">
        <v>65</v>
      </c>
      <c r="F280" s="200">
        <v>0</v>
      </c>
      <c r="G280" s="201">
        <f>E280*F280</f>
        <v>0</v>
      </c>
      <c r="O280" s="195">
        <v>2</v>
      </c>
      <c r="AA280" s="167">
        <v>1</v>
      </c>
      <c r="AB280" s="167">
        <v>1</v>
      </c>
      <c r="AC280" s="167">
        <v>1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1</v>
      </c>
      <c r="CB280" s="202">
        <v>1</v>
      </c>
      <c r="CZ280" s="167">
        <v>0</v>
      </c>
    </row>
    <row r="281" spans="1:104" ht="12.75">
      <c r="A281" s="196">
        <v>66</v>
      </c>
      <c r="B281" s="197" t="s">
        <v>364</v>
      </c>
      <c r="C281" s="198" t="s">
        <v>365</v>
      </c>
      <c r="D281" s="199" t="s">
        <v>92</v>
      </c>
      <c r="E281" s="200">
        <v>65</v>
      </c>
      <c r="F281" s="200">
        <v>0</v>
      </c>
      <c r="G281" s="201">
        <f>E281*F281</f>
        <v>0</v>
      </c>
      <c r="O281" s="195">
        <v>2</v>
      </c>
      <c r="AA281" s="167">
        <v>1</v>
      </c>
      <c r="AB281" s="167">
        <v>0</v>
      </c>
      <c r="AC281" s="167">
        <v>0</v>
      </c>
      <c r="AZ281" s="167">
        <v>1</v>
      </c>
      <c r="BA281" s="167">
        <f>IF(AZ281=1,G281,0)</f>
        <v>0</v>
      </c>
      <c r="BB281" s="167">
        <f>IF(AZ281=2,G281,0)</f>
        <v>0</v>
      </c>
      <c r="BC281" s="167">
        <f>IF(AZ281=3,G281,0)</f>
        <v>0</v>
      </c>
      <c r="BD281" s="167">
        <f>IF(AZ281=4,G281,0)</f>
        <v>0</v>
      </c>
      <c r="BE281" s="167">
        <f>IF(AZ281=5,G281,0)</f>
        <v>0</v>
      </c>
      <c r="CA281" s="202">
        <v>1</v>
      </c>
      <c r="CB281" s="202">
        <v>0</v>
      </c>
      <c r="CZ281" s="167">
        <v>0</v>
      </c>
    </row>
    <row r="282" spans="1:15" ht="12.75">
      <c r="A282" s="203"/>
      <c r="B282" s="205"/>
      <c r="C282" s="232" t="s">
        <v>85</v>
      </c>
      <c r="D282" s="207"/>
      <c r="E282" s="231">
        <v>0</v>
      </c>
      <c r="F282" s="209"/>
      <c r="G282" s="210"/>
      <c r="M282" s="204" t="s">
        <v>85</v>
      </c>
      <c r="O282" s="195"/>
    </row>
    <row r="283" spans="1:15" ht="12.75">
      <c r="A283" s="203"/>
      <c r="B283" s="205"/>
      <c r="C283" s="232" t="s">
        <v>366</v>
      </c>
      <c r="D283" s="207"/>
      <c r="E283" s="231">
        <v>11.97</v>
      </c>
      <c r="F283" s="209"/>
      <c r="G283" s="210"/>
      <c r="M283" s="204" t="s">
        <v>366</v>
      </c>
      <c r="O283" s="195"/>
    </row>
    <row r="284" spans="1:15" ht="12.75">
      <c r="A284" s="203"/>
      <c r="B284" s="205"/>
      <c r="C284" s="232" t="s">
        <v>367</v>
      </c>
      <c r="D284" s="207"/>
      <c r="E284" s="231">
        <v>-1.44</v>
      </c>
      <c r="F284" s="209"/>
      <c r="G284" s="210"/>
      <c r="M284" s="204" t="s">
        <v>367</v>
      </c>
      <c r="O284" s="195"/>
    </row>
    <row r="285" spans="1:15" ht="12.75">
      <c r="A285" s="203"/>
      <c r="B285" s="205"/>
      <c r="C285" s="232" t="s">
        <v>368</v>
      </c>
      <c r="D285" s="207"/>
      <c r="E285" s="231">
        <v>-0.64</v>
      </c>
      <c r="F285" s="209"/>
      <c r="G285" s="210"/>
      <c r="M285" s="204" t="s">
        <v>368</v>
      </c>
      <c r="O285" s="195"/>
    </row>
    <row r="286" spans="1:15" ht="12.75">
      <c r="A286" s="203"/>
      <c r="B286" s="205"/>
      <c r="C286" s="232" t="s">
        <v>369</v>
      </c>
      <c r="D286" s="207"/>
      <c r="E286" s="231">
        <v>26.37</v>
      </c>
      <c r="F286" s="209"/>
      <c r="G286" s="210"/>
      <c r="M286" s="204" t="s">
        <v>369</v>
      </c>
      <c r="O286" s="195"/>
    </row>
    <row r="287" spans="1:15" ht="12.75">
      <c r="A287" s="203"/>
      <c r="B287" s="205"/>
      <c r="C287" s="232" t="s">
        <v>370</v>
      </c>
      <c r="D287" s="207"/>
      <c r="E287" s="231">
        <v>6.8464</v>
      </c>
      <c r="F287" s="209"/>
      <c r="G287" s="210"/>
      <c r="M287" s="204" t="s">
        <v>370</v>
      </c>
      <c r="O287" s="195"/>
    </row>
    <row r="288" spans="1:15" ht="12.75">
      <c r="A288" s="203"/>
      <c r="B288" s="205"/>
      <c r="C288" s="232" t="s">
        <v>367</v>
      </c>
      <c r="D288" s="207"/>
      <c r="E288" s="231">
        <v>-1.44</v>
      </c>
      <c r="F288" s="209"/>
      <c r="G288" s="210"/>
      <c r="M288" s="204" t="s">
        <v>367</v>
      </c>
      <c r="O288" s="195"/>
    </row>
    <row r="289" spans="1:15" ht="12.75">
      <c r="A289" s="203"/>
      <c r="B289" s="205"/>
      <c r="C289" s="232" t="s">
        <v>368</v>
      </c>
      <c r="D289" s="207"/>
      <c r="E289" s="231">
        <v>-0.64</v>
      </c>
      <c r="F289" s="209"/>
      <c r="G289" s="210"/>
      <c r="M289" s="204" t="s">
        <v>368</v>
      </c>
      <c r="O289" s="195"/>
    </row>
    <row r="290" spans="1:15" ht="12.75">
      <c r="A290" s="203"/>
      <c r="B290" s="205"/>
      <c r="C290" s="232" t="s">
        <v>371</v>
      </c>
      <c r="D290" s="207"/>
      <c r="E290" s="231">
        <v>26.1</v>
      </c>
      <c r="F290" s="209"/>
      <c r="G290" s="210"/>
      <c r="M290" s="204" t="s">
        <v>371</v>
      </c>
      <c r="O290" s="195"/>
    </row>
    <row r="291" spans="1:15" ht="12.75">
      <c r="A291" s="203"/>
      <c r="B291" s="205"/>
      <c r="C291" s="232" t="s">
        <v>367</v>
      </c>
      <c r="D291" s="207"/>
      <c r="E291" s="231">
        <v>-1.44</v>
      </c>
      <c r="F291" s="209"/>
      <c r="G291" s="210"/>
      <c r="M291" s="204" t="s">
        <v>367</v>
      </c>
      <c r="O291" s="195"/>
    </row>
    <row r="292" spans="1:15" ht="12.75">
      <c r="A292" s="203"/>
      <c r="B292" s="205"/>
      <c r="C292" s="232" t="s">
        <v>368</v>
      </c>
      <c r="D292" s="207"/>
      <c r="E292" s="231">
        <v>-0.64</v>
      </c>
      <c r="F292" s="209"/>
      <c r="G292" s="210"/>
      <c r="M292" s="204" t="s">
        <v>368</v>
      </c>
      <c r="O292" s="195"/>
    </row>
    <row r="293" spans="1:15" ht="12.75">
      <c r="A293" s="203"/>
      <c r="B293" s="205"/>
      <c r="C293" s="232" t="s">
        <v>88</v>
      </c>
      <c r="D293" s="207"/>
      <c r="E293" s="231">
        <v>65.04640000000002</v>
      </c>
      <c r="F293" s="209"/>
      <c r="G293" s="210"/>
      <c r="M293" s="204" t="s">
        <v>88</v>
      </c>
      <c r="O293" s="195"/>
    </row>
    <row r="294" spans="1:15" ht="12.75">
      <c r="A294" s="203"/>
      <c r="B294" s="205"/>
      <c r="C294" s="206" t="s">
        <v>372</v>
      </c>
      <c r="D294" s="207"/>
      <c r="E294" s="208">
        <v>65</v>
      </c>
      <c r="F294" s="209"/>
      <c r="G294" s="210"/>
      <c r="M294" s="204" t="s">
        <v>372</v>
      </c>
      <c r="O294" s="195"/>
    </row>
    <row r="295" spans="1:104" ht="12.75">
      <c r="A295" s="196">
        <v>67</v>
      </c>
      <c r="B295" s="197" t="s">
        <v>373</v>
      </c>
      <c r="C295" s="198" t="s">
        <v>374</v>
      </c>
      <c r="D295" s="199" t="s">
        <v>104</v>
      </c>
      <c r="E295" s="200">
        <v>18.710941</v>
      </c>
      <c r="F295" s="200">
        <v>0</v>
      </c>
      <c r="G295" s="201">
        <f>E295*F295</f>
        <v>0</v>
      </c>
      <c r="O295" s="195">
        <v>2</v>
      </c>
      <c r="AA295" s="167">
        <v>8</v>
      </c>
      <c r="AB295" s="167">
        <v>0</v>
      </c>
      <c r="AC295" s="167">
        <v>3</v>
      </c>
      <c r="AZ295" s="167">
        <v>1</v>
      </c>
      <c r="BA295" s="167">
        <f>IF(AZ295=1,G295,0)</f>
        <v>0</v>
      </c>
      <c r="BB295" s="167">
        <f>IF(AZ295=2,G295,0)</f>
        <v>0</v>
      </c>
      <c r="BC295" s="167">
        <f>IF(AZ295=3,G295,0)</f>
        <v>0</v>
      </c>
      <c r="BD295" s="167">
        <f>IF(AZ295=4,G295,0)</f>
        <v>0</v>
      </c>
      <c r="BE295" s="167">
        <f>IF(AZ295=5,G295,0)</f>
        <v>0</v>
      </c>
      <c r="CA295" s="202">
        <v>8</v>
      </c>
      <c r="CB295" s="202">
        <v>0</v>
      </c>
      <c r="CZ295" s="167">
        <v>0</v>
      </c>
    </row>
    <row r="296" spans="1:104" ht="12.75">
      <c r="A296" s="196">
        <v>68</v>
      </c>
      <c r="B296" s="197" t="s">
        <v>375</v>
      </c>
      <c r="C296" s="198" t="s">
        <v>376</v>
      </c>
      <c r="D296" s="199" t="s">
        <v>104</v>
      </c>
      <c r="E296" s="200">
        <v>37.421882</v>
      </c>
      <c r="F296" s="200">
        <v>0</v>
      </c>
      <c r="G296" s="201">
        <f>E296*F296</f>
        <v>0</v>
      </c>
      <c r="O296" s="195">
        <v>2</v>
      </c>
      <c r="AA296" s="167">
        <v>8</v>
      </c>
      <c r="AB296" s="167">
        <v>1</v>
      </c>
      <c r="AC296" s="167">
        <v>3</v>
      </c>
      <c r="AZ296" s="167">
        <v>1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8</v>
      </c>
      <c r="CB296" s="202">
        <v>1</v>
      </c>
      <c r="CZ296" s="167">
        <v>0</v>
      </c>
    </row>
    <row r="297" spans="1:104" ht="12.75">
      <c r="A297" s="196">
        <v>69</v>
      </c>
      <c r="B297" s="197" t="s">
        <v>377</v>
      </c>
      <c r="C297" s="198" t="s">
        <v>378</v>
      </c>
      <c r="D297" s="199" t="s">
        <v>104</v>
      </c>
      <c r="E297" s="200">
        <v>336.796938</v>
      </c>
      <c r="F297" s="200">
        <v>0</v>
      </c>
      <c r="G297" s="201">
        <f>E297*F297</f>
        <v>0</v>
      </c>
      <c r="O297" s="195">
        <v>2</v>
      </c>
      <c r="AA297" s="167">
        <v>8</v>
      </c>
      <c r="AB297" s="167">
        <v>0</v>
      </c>
      <c r="AC297" s="167">
        <v>3</v>
      </c>
      <c r="AZ297" s="167">
        <v>1</v>
      </c>
      <c r="BA297" s="167">
        <f>IF(AZ297=1,G297,0)</f>
        <v>0</v>
      </c>
      <c r="BB297" s="167">
        <f>IF(AZ297=2,G297,0)</f>
        <v>0</v>
      </c>
      <c r="BC297" s="167">
        <f>IF(AZ297=3,G297,0)</f>
        <v>0</v>
      </c>
      <c r="BD297" s="167">
        <f>IF(AZ297=4,G297,0)</f>
        <v>0</v>
      </c>
      <c r="BE297" s="167">
        <f>IF(AZ297=5,G297,0)</f>
        <v>0</v>
      </c>
      <c r="CA297" s="202">
        <v>8</v>
      </c>
      <c r="CB297" s="202">
        <v>0</v>
      </c>
      <c r="CZ297" s="167">
        <v>0</v>
      </c>
    </row>
    <row r="298" spans="1:104" ht="12.75">
      <c r="A298" s="196">
        <v>70</v>
      </c>
      <c r="B298" s="197" t="s">
        <v>379</v>
      </c>
      <c r="C298" s="198" t="s">
        <v>380</v>
      </c>
      <c r="D298" s="199" t="s">
        <v>104</v>
      </c>
      <c r="E298" s="200">
        <v>37.421882</v>
      </c>
      <c r="F298" s="200">
        <v>0</v>
      </c>
      <c r="G298" s="201">
        <f>E298*F298</f>
        <v>0</v>
      </c>
      <c r="O298" s="195">
        <v>2</v>
      </c>
      <c r="AA298" s="167">
        <v>8</v>
      </c>
      <c r="AB298" s="167">
        <v>1</v>
      </c>
      <c r="AC298" s="167">
        <v>3</v>
      </c>
      <c r="AZ298" s="167">
        <v>1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8</v>
      </c>
      <c r="CB298" s="202">
        <v>1</v>
      </c>
      <c r="CZ298" s="167">
        <v>0</v>
      </c>
    </row>
    <row r="299" spans="1:104" ht="12.75">
      <c r="A299" s="196">
        <v>71</v>
      </c>
      <c r="B299" s="197" t="s">
        <v>381</v>
      </c>
      <c r="C299" s="198" t="s">
        <v>382</v>
      </c>
      <c r="D299" s="199" t="s">
        <v>104</v>
      </c>
      <c r="E299" s="200">
        <v>37.421882</v>
      </c>
      <c r="F299" s="200">
        <v>0</v>
      </c>
      <c r="G299" s="201">
        <f>E299*F299</f>
        <v>0</v>
      </c>
      <c r="O299" s="195">
        <v>2</v>
      </c>
      <c r="AA299" s="167">
        <v>8</v>
      </c>
      <c r="AB299" s="167">
        <v>0</v>
      </c>
      <c r="AC299" s="167">
        <v>3</v>
      </c>
      <c r="AZ299" s="167">
        <v>1</v>
      </c>
      <c r="BA299" s="167">
        <f>IF(AZ299=1,G299,0)</f>
        <v>0</v>
      </c>
      <c r="BB299" s="167">
        <f>IF(AZ299=2,G299,0)</f>
        <v>0</v>
      </c>
      <c r="BC299" s="167">
        <f>IF(AZ299=3,G299,0)</f>
        <v>0</v>
      </c>
      <c r="BD299" s="167">
        <f>IF(AZ299=4,G299,0)</f>
        <v>0</v>
      </c>
      <c r="BE299" s="167">
        <f>IF(AZ299=5,G299,0)</f>
        <v>0</v>
      </c>
      <c r="CA299" s="202">
        <v>8</v>
      </c>
      <c r="CB299" s="202">
        <v>0</v>
      </c>
      <c r="CZ299" s="167">
        <v>0</v>
      </c>
    </row>
    <row r="300" spans="1:104" ht="12.75">
      <c r="A300" s="196">
        <v>72</v>
      </c>
      <c r="B300" s="197" t="s">
        <v>383</v>
      </c>
      <c r="C300" s="198" t="s">
        <v>384</v>
      </c>
      <c r="D300" s="199" t="s">
        <v>104</v>
      </c>
      <c r="E300" s="200">
        <v>37.421882</v>
      </c>
      <c r="F300" s="200">
        <v>0</v>
      </c>
      <c r="G300" s="201">
        <f>E300*F300</f>
        <v>0</v>
      </c>
      <c r="O300" s="195">
        <v>2</v>
      </c>
      <c r="AA300" s="167">
        <v>8</v>
      </c>
      <c r="AB300" s="167">
        <v>1</v>
      </c>
      <c r="AC300" s="167">
        <v>3</v>
      </c>
      <c r="AZ300" s="167">
        <v>1</v>
      </c>
      <c r="BA300" s="167">
        <f>IF(AZ300=1,G300,0)</f>
        <v>0</v>
      </c>
      <c r="BB300" s="167">
        <f>IF(AZ300=2,G300,0)</f>
        <v>0</v>
      </c>
      <c r="BC300" s="167">
        <f>IF(AZ300=3,G300,0)</f>
        <v>0</v>
      </c>
      <c r="BD300" s="167">
        <f>IF(AZ300=4,G300,0)</f>
        <v>0</v>
      </c>
      <c r="BE300" s="167">
        <f>IF(AZ300=5,G300,0)</f>
        <v>0</v>
      </c>
      <c r="CA300" s="202">
        <v>8</v>
      </c>
      <c r="CB300" s="202">
        <v>1</v>
      </c>
      <c r="CZ300" s="167">
        <v>0</v>
      </c>
    </row>
    <row r="301" spans="1:57" ht="12.75">
      <c r="A301" s="211"/>
      <c r="B301" s="212" t="s">
        <v>75</v>
      </c>
      <c r="C301" s="213" t="str">
        <f>CONCATENATE(B145," ",C145)</f>
        <v>96 Bourání konstrukcí</v>
      </c>
      <c r="D301" s="214"/>
      <c r="E301" s="215"/>
      <c r="F301" s="216"/>
      <c r="G301" s="217">
        <f>SUM(G145:G300)</f>
        <v>0</v>
      </c>
      <c r="O301" s="195">
        <v>4</v>
      </c>
      <c r="BA301" s="218">
        <f>SUM(BA145:BA300)</f>
        <v>0</v>
      </c>
      <c r="BB301" s="218">
        <f>SUM(BB145:BB300)</f>
        <v>0</v>
      </c>
      <c r="BC301" s="218">
        <f>SUM(BC145:BC300)</f>
        <v>0</v>
      </c>
      <c r="BD301" s="218">
        <f>SUM(BD145:BD300)</f>
        <v>0</v>
      </c>
      <c r="BE301" s="218">
        <f>SUM(BE145:BE300)</f>
        <v>0</v>
      </c>
    </row>
    <row r="302" spans="1:15" ht="12.75">
      <c r="A302" s="188" t="s">
        <v>72</v>
      </c>
      <c r="B302" s="189" t="s">
        <v>385</v>
      </c>
      <c r="C302" s="190" t="s">
        <v>386</v>
      </c>
      <c r="D302" s="191"/>
      <c r="E302" s="192"/>
      <c r="F302" s="192"/>
      <c r="G302" s="193"/>
      <c r="H302" s="194"/>
      <c r="I302" s="194"/>
      <c r="O302" s="195">
        <v>1</v>
      </c>
    </row>
    <row r="303" spans="1:104" ht="12.75">
      <c r="A303" s="196">
        <v>73</v>
      </c>
      <c r="B303" s="197" t="s">
        <v>387</v>
      </c>
      <c r="C303" s="198" t="s">
        <v>388</v>
      </c>
      <c r="D303" s="199" t="s">
        <v>104</v>
      </c>
      <c r="E303" s="200">
        <v>20.8616128</v>
      </c>
      <c r="F303" s="200">
        <v>0</v>
      </c>
      <c r="G303" s="201">
        <f>E303*F303</f>
        <v>0</v>
      </c>
      <c r="O303" s="195">
        <v>2</v>
      </c>
      <c r="AA303" s="167">
        <v>7</v>
      </c>
      <c r="AB303" s="167">
        <v>1</v>
      </c>
      <c r="AC303" s="167">
        <v>2</v>
      </c>
      <c r="AZ303" s="167">
        <v>1</v>
      </c>
      <c r="BA303" s="167">
        <f>IF(AZ303=1,G303,0)</f>
        <v>0</v>
      </c>
      <c r="BB303" s="167">
        <f>IF(AZ303=2,G303,0)</f>
        <v>0</v>
      </c>
      <c r="BC303" s="167">
        <f>IF(AZ303=3,G303,0)</f>
        <v>0</v>
      </c>
      <c r="BD303" s="167">
        <f>IF(AZ303=4,G303,0)</f>
        <v>0</v>
      </c>
      <c r="BE303" s="167">
        <f>IF(AZ303=5,G303,0)</f>
        <v>0</v>
      </c>
      <c r="CA303" s="202">
        <v>7</v>
      </c>
      <c r="CB303" s="202">
        <v>1</v>
      </c>
      <c r="CZ303" s="167">
        <v>0</v>
      </c>
    </row>
    <row r="304" spans="1:57" ht="12.75">
      <c r="A304" s="211"/>
      <c r="B304" s="212" t="s">
        <v>75</v>
      </c>
      <c r="C304" s="213" t="str">
        <f>CONCATENATE(B302," ",C302)</f>
        <v>99 Staveništní přesun hmot</v>
      </c>
      <c r="D304" s="214"/>
      <c r="E304" s="215"/>
      <c r="F304" s="216"/>
      <c r="G304" s="217">
        <f>SUM(G302:G303)</f>
        <v>0</v>
      </c>
      <c r="O304" s="195">
        <v>4</v>
      </c>
      <c r="BA304" s="218">
        <f>SUM(BA302:BA303)</f>
        <v>0</v>
      </c>
      <c r="BB304" s="218">
        <f>SUM(BB302:BB303)</f>
        <v>0</v>
      </c>
      <c r="BC304" s="218">
        <f>SUM(BC302:BC303)</f>
        <v>0</v>
      </c>
      <c r="BD304" s="218">
        <f>SUM(BD302:BD303)</f>
        <v>0</v>
      </c>
      <c r="BE304" s="218">
        <f>SUM(BE302:BE303)</f>
        <v>0</v>
      </c>
    </row>
    <row r="305" spans="1:15" ht="12.75">
      <c r="A305" s="188" t="s">
        <v>72</v>
      </c>
      <c r="B305" s="189" t="s">
        <v>389</v>
      </c>
      <c r="C305" s="190" t="s">
        <v>390</v>
      </c>
      <c r="D305" s="191"/>
      <c r="E305" s="192"/>
      <c r="F305" s="192"/>
      <c r="G305" s="193"/>
      <c r="H305" s="194"/>
      <c r="I305" s="194"/>
      <c r="O305" s="195">
        <v>1</v>
      </c>
    </row>
    <row r="306" spans="1:104" ht="22.5">
      <c r="A306" s="196">
        <v>74</v>
      </c>
      <c r="B306" s="197" t="s">
        <v>391</v>
      </c>
      <c r="C306" s="198" t="s">
        <v>392</v>
      </c>
      <c r="D306" s="199" t="s">
        <v>212</v>
      </c>
      <c r="E306" s="200">
        <v>1</v>
      </c>
      <c r="F306" s="200">
        <v>0</v>
      </c>
      <c r="G306" s="201">
        <f>E306*F306</f>
        <v>0</v>
      </c>
      <c r="O306" s="195">
        <v>2</v>
      </c>
      <c r="AA306" s="167">
        <v>11</v>
      </c>
      <c r="AB306" s="167">
        <v>3</v>
      </c>
      <c r="AC306" s="167">
        <v>51</v>
      </c>
      <c r="AZ306" s="167">
        <v>2</v>
      </c>
      <c r="BA306" s="167">
        <f>IF(AZ306=1,G306,0)</f>
        <v>0</v>
      </c>
      <c r="BB306" s="167">
        <f>IF(AZ306=2,G306,0)</f>
        <v>0</v>
      </c>
      <c r="BC306" s="167">
        <f>IF(AZ306=3,G306,0)</f>
        <v>0</v>
      </c>
      <c r="BD306" s="167">
        <f>IF(AZ306=4,G306,0)</f>
        <v>0</v>
      </c>
      <c r="BE306" s="167">
        <f>IF(AZ306=5,G306,0)</f>
        <v>0</v>
      </c>
      <c r="CA306" s="202">
        <v>11</v>
      </c>
      <c r="CB306" s="202">
        <v>3</v>
      </c>
      <c r="CZ306" s="167">
        <v>0</v>
      </c>
    </row>
    <row r="307" spans="1:57" ht="12.75">
      <c r="A307" s="211"/>
      <c r="B307" s="212" t="s">
        <v>75</v>
      </c>
      <c r="C307" s="213" t="str">
        <f>CONCATENATE(B305," ",C305)</f>
        <v>720 Zdravotechnická instalace</v>
      </c>
      <c r="D307" s="214"/>
      <c r="E307" s="215"/>
      <c r="F307" s="216"/>
      <c r="G307" s="217">
        <f>SUM(G305:G306)</f>
        <v>0</v>
      </c>
      <c r="O307" s="195">
        <v>4</v>
      </c>
      <c r="BA307" s="218">
        <f>SUM(BA305:BA306)</f>
        <v>0</v>
      </c>
      <c r="BB307" s="218">
        <f>SUM(BB305:BB306)</f>
        <v>0</v>
      </c>
      <c r="BC307" s="218">
        <f>SUM(BC305:BC306)</f>
        <v>0</v>
      </c>
      <c r="BD307" s="218">
        <f>SUM(BD305:BD306)</f>
        <v>0</v>
      </c>
      <c r="BE307" s="218">
        <f>SUM(BE305:BE306)</f>
        <v>0</v>
      </c>
    </row>
    <row r="308" spans="1:15" ht="12.75">
      <c r="A308" s="188" t="s">
        <v>72</v>
      </c>
      <c r="B308" s="189" t="s">
        <v>393</v>
      </c>
      <c r="C308" s="190" t="s">
        <v>394</v>
      </c>
      <c r="D308" s="191"/>
      <c r="E308" s="192"/>
      <c r="F308" s="192"/>
      <c r="G308" s="193"/>
      <c r="H308" s="194"/>
      <c r="I308" s="194"/>
      <c r="O308" s="195">
        <v>1</v>
      </c>
    </row>
    <row r="309" spans="1:104" ht="22.5">
      <c r="A309" s="196">
        <v>75</v>
      </c>
      <c r="B309" s="197" t="s">
        <v>395</v>
      </c>
      <c r="C309" s="198" t="s">
        <v>396</v>
      </c>
      <c r="D309" s="199" t="s">
        <v>212</v>
      </c>
      <c r="E309" s="200">
        <v>1</v>
      </c>
      <c r="F309" s="200">
        <v>0</v>
      </c>
      <c r="G309" s="201">
        <f>E309*F309</f>
        <v>0</v>
      </c>
      <c r="O309" s="195">
        <v>2</v>
      </c>
      <c r="AA309" s="167">
        <v>11</v>
      </c>
      <c r="AB309" s="167">
        <v>3</v>
      </c>
      <c r="AC309" s="167">
        <v>52</v>
      </c>
      <c r="AZ309" s="167">
        <v>2</v>
      </c>
      <c r="BA309" s="167">
        <f>IF(AZ309=1,G309,0)</f>
        <v>0</v>
      </c>
      <c r="BB309" s="167">
        <f>IF(AZ309=2,G309,0)</f>
        <v>0</v>
      </c>
      <c r="BC309" s="167">
        <f>IF(AZ309=3,G309,0)</f>
        <v>0</v>
      </c>
      <c r="BD309" s="167">
        <f>IF(AZ309=4,G309,0)</f>
        <v>0</v>
      </c>
      <c r="BE309" s="167">
        <f>IF(AZ309=5,G309,0)</f>
        <v>0</v>
      </c>
      <c r="CA309" s="202">
        <v>11</v>
      </c>
      <c r="CB309" s="202">
        <v>3</v>
      </c>
      <c r="CZ309" s="167">
        <v>0</v>
      </c>
    </row>
    <row r="310" spans="1:57" ht="12.75">
      <c r="A310" s="211"/>
      <c r="B310" s="212" t="s">
        <v>75</v>
      </c>
      <c r="C310" s="213" t="str">
        <f>CONCATENATE(B308," ",C308)</f>
        <v>730 Ústřední vytápění</v>
      </c>
      <c r="D310" s="214"/>
      <c r="E310" s="215"/>
      <c r="F310" s="216"/>
      <c r="G310" s="217">
        <f>SUM(G308:G309)</f>
        <v>0</v>
      </c>
      <c r="O310" s="195">
        <v>4</v>
      </c>
      <c r="BA310" s="218">
        <f>SUM(BA308:BA309)</f>
        <v>0</v>
      </c>
      <c r="BB310" s="218">
        <f>SUM(BB308:BB309)</f>
        <v>0</v>
      </c>
      <c r="BC310" s="218">
        <f>SUM(BC308:BC309)</f>
        <v>0</v>
      </c>
      <c r="BD310" s="218">
        <f>SUM(BD308:BD309)</f>
        <v>0</v>
      </c>
      <c r="BE310" s="218">
        <f>SUM(BE308:BE309)</f>
        <v>0</v>
      </c>
    </row>
    <row r="311" spans="1:15" ht="12.75">
      <c r="A311" s="188" t="s">
        <v>72</v>
      </c>
      <c r="B311" s="189" t="s">
        <v>397</v>
      </c>
      <c r="C311" s="190" t="s">
        <v>398</v>
      </c>
      <c r="D311" s="191"/>
      <c r="E311" s="192"/>
      <c r="F311" s="192"/>
      <c r="G311" s="193"/>
      <c r="H311" s="194"/>
      <c r="I311" s="194"/>
      <c r="O311" s="195">
        <v>1</v>
      </c>
    </row>
    <row r="312" spans="1:104" ht="12.75">
      <c r="A312" s="196">
        <v>76</v>
      </c>
      <c r="B312" s="197" t="s">
        <v>399</v>
      </c>
      <c r="C312" s="198" t="s">
        <v>400</v>
      </c>
      <c r="D312" s="199" t="s">
        <v>99</v>
      </c>
      <c r="E312" s="200">
        <v>11</v>
      </c>
      <c r="F312" s="200">
        <v>0</v>
      </c>
      <c r="G312" s="201">
        <f>E312*F312</f>
        <v>0</v>
      </c>
      <c r="O312" s="195">
        <v>2</v>
      </c>
      <c r="AA312" s="167">
        <v>11</v>
      </c>
      <c r="AB312" s="167">
        <v>3</v>
      </c>
      <c r="AC312" s="167">
        <v>73</v>
      </c>
      <c r="AZ312" s="167">
        <v>2</v>
      </c>
      <c r="BA312" s="167">
        <f>IF(AZ312=1,G312,0)</f>
        <v>0</v>
      </c>
      <c r="BB312" s="167">
        <f>IF(AZ312=2,G312,0)</f>
        <v>0</v>
      </c>
      <c r="BC312" s="167">
        <f>IF(AZ312=3,G312,0)</f>
        <v>0</v>
      </c>
      <c r="BD312" s="167">
        <f>IF(AZ312=4,G312,0)</f>
        <v>0</v>
      </c>
      <c r="BE312" s="167">
        <f>IF(AZ312=5,G312,0)</f>
        <v>0</v>
      </c>
      <c r="CA312" s="202">
        <v>11</v>
      </c>
      <c r="CB312" s="202">
        <v>3</v>
      </c>
      <c r="CZ312" s="167">
        <v>0</v>
      </c>
    </row>
    <row r="313" spans="1:104" ht="12.75">
      <c r="A313" s="196">
        <v>77</v>
      </c>
      <c r="B313" s="197" t="s">
        <v>401</v>
      </c>
      <c r="C313" s="198" t="s">
        <v>402</v>
      </c>
      <c r="D313" s="199" t="s">
        <v>99</v>
      </c>
      <c r="E313" s="200">
        <v>3</v>
      </c>
      <c r="F313" s="200">
        <v>0</v>
      </c>
      <c r="G313" s="201">
        <f>E313*F313</f>
        <v>0</v>
      </c>
      <c r="O313" s="195">
        <v>2</v>
      </c>
      <c r="AA313" s="167">
        <v>1</v>
      </c>
      <c r="AB313" s="167">
        <v>7</v>
      </c>
      <c r="AC313" s="167">
        <v>7</v>
      </c>
      <c r="AZ313" s="167">
        <v>2</v>
      </c>
      <c r="BA313" s="167">
        <f>IF(AZ313=1,G313,0)</f>
        <v>0</v>
      </c>
      <c r="BB313" s="167">
        <f>IF(AZ313=2,G313,0)</f>
        <v>0</v>
      </c>
      <c r="BC313" s="167">
        <f>IF(AZ313=3,G313,0)</f>
        <v>0</v>
      </c>
      <c r="BD313" s="167">
        <f>IF(AZ313=4,G313,0)</f>
        <v>0</v>
      </c>
      <c r="BE313" s="167">
        <f>IF(AZ313=5,G313,0)</f>
        <v>0</v>
      </c>
      <c r="CA313" s="202">
        <v>1</v>
      </c>
      <c r="CB313" s="202">
        <v>7</v>
      </c>
      <c r="CZ313" s="167">
        <v>0</v>
      </c>
    </row>
    <row r="314" spans="1:104" ht="12.75">
      <c r="A314" s="196">
        <v>78</v>
      </c>
      <c r="B314" s="197" t="s">
        <v>403</v>
      </c>
      <c r="C314" s="198" t="s">
        <v>404</v>
      </c>
      <c r="D314" s="199" t="s">
        <v>99</v>
      </c>
      <c r="E314" s="200">
        <v>8</v>
      </c>
      <c r="F314" s="200">
        <v>0</v>
      </c>
      <c r="G314" s="201">
        <f>E314*F314</f>
        <v>0</v>
      </c>
      <c r="O314" s="195">
        <v>2</v>
      </c>
      <c r="AA314" s="167">
        <v>1</v>
      </c>
      <c r="AB314" s="167">
        <v>7</v>
      </c>
      <c r="AC314" s="167">
        <v>7</v>
      </c>
      <c r="AZ314" s="167">
        <v>2</v>
      </c>
      <c r="BA314" s="167">
        <f>IF(AZ314=1,G314,0)</f>
        <v>0</v>
      </c>
      <c r="BB314" s="167">
        <f>IF(AZ314=2,G314,0)</f>
        <v>0</v>
      </c>
      <c r="BC314" s="167">
        <f>IF(AZ314=3,G314,0)</f>
        <v>0</v>
      </c>
      <c r="BD314" s="167">
        <f>IF(AZ314=4,G314,0)</f>
        <v>0</v>
      </c>
      <c r="BE314" s="167">
        <f>IF(AZ314=5,G314,0)</f>
        <v>0</v>
      </c>
      <c r="CA314" s="202">
        <v>1</v>
      </c>
      <c r="CB314" s="202">
        <v>7</v>
      </c>
      <c r="CZ314" s="167">
        <v>0</v>
      </c>
    </row>
    <row r="315" spans="1:104" ht="12.75">
      <c r="A315" s="196">
        <v>79</v>
      </c>
      <c r="B315" s="197" t="s">
        <v>405</v>
      </c>
      <c r="C315" s="198" t="s">
        <v>406</v>
      </c>
      <c r="D315" s="199" t="s">
        <v>99</v>
      </c>
      <c r="E315" s="200">
        <v>11</v>
      </c>
      <c r="F315" s="200">
        <v>0</v>
      </c>
      <c r="G315" s="201">
        <f>E315*F315</f>
        <v>0</v>
      </c>
      <c r="O315" s="195">
        <v>2</v>
      </c>
      <c r="AA315" s="167">
        <v>1</v>
      </c>
      <c r="AB315" s="167">
        <v>7</v>
      </c>
      <c r="AC315" s="167">
        <v>7</v>
      </c>
      <c r="AZ315" s="167">
        <v>2</v>
      </c>
      <c r="BA315" s="167">
        <f>IF(AZ315=1,G315,0)</f>
        <v>0</v>
      </c>
      <c r="BB315" s="167">
        <f>IF(AZ315=2,G315,0)</f>
        <v>0</v>
      </c>
      <c r="BC315" s="167">
        <f>IF(AZ315=3,G315,0)</f>
        <v>0</v>
      </c>
      <c r="BD315" s="167">
        <f>IF(AZ315=4,G315,0)</f>
        <v>0</v>
      </c>
      <c r="BE315" s="167">
        <f>IF(AZ315=5,G315,0)</f>
        <v>0</v>
      </c>
      <c r="CA315" s="202">
        <v>1</v>
      </c>
      <c r="CB315" s="202">
        <v>7</v>
      </c>
      <c r="CZ315" s="167">
        <v>1E-05</v>
      </c>
    </row>
    <row r="316" spans="1:104" ht="22.5">
      <c r="A316" s="196">
        <v>80</v>
      </c>
      <c r="B316" s="197" t="s">
        <v>407</v>
      </c>
      <c r="C316" s="198" t="s">
        <v>408</v>
      </c>
      <c r="D316" s="199" t="s">
        <v>99</v>
      </c>
      <c r="E316" s="200">
        <v>1</v>
      </c>
      <c r="F316" s="200">
        <v>0</v>
      </c>
      <c r="G316" s="201">
        <f>E316*F316</f>
        <v>0</v>
      </c>
      <c r="O316" s="195">
        <v>2</v>
      </c>
      <c r="AA316" s="167">
        <v>2</v>
      </c>
      <c r="AB316" s="167">
        <v>7</v>
      </c>
      <c r="AC316" s="167">
        <v>7</v>
      </c>
      <c r="AZ316" s="167">
        <v>2</v>
      </c>
      <c r="BA316" s="167">
        <f>IF(AZ316=1,G316,0)</f>
        <v>0</v>
      </c>
      <c r="BB316" s="167">
        <f>IF(AZ316=2,G316,0)</f>
        <v>0</v>
      </c>
      <c r="BC316" s="167">
        <f>IF(AZ316=3,G316,0)</f>
        <v>0</v>
      </c>
      <c r="BD316" s="167">
        <f>IF(AZ316=4,G316,0)</f>
        <v>0</v>
      </c>
      <c r="BE316" s="167">
        <f>IF(AZ316=5,G316,0)</f>
        <v>0</v>
      </c>
      <c r="CA316" s="202">
        <v>2</v>
      </c>
      <c r="CB316" s="202">
        <v>7</v>
      </c>
      <c r="CZ316" s="167">
        <v>0.122</v>
      </c>
    </row>
    <row r="317" spans="1:104" ht="12.75">
      <c r="A317" s="196">
        <v>81</v>
      </c>
      <c r="B317" s="197" t="s">
        <v>409</v>
      </c>
      <c r="C317" s="198" t="s">
        <v>410</v>
      </c>
      <c r="D317" s="199" t="s">
        <v>99</v>
      </c>
      <c r="E317" s="200">
        <v>3</v>
      </c>
      <c r="F317" s="200">
        <v>0</v>
      </c>
      <c r="G317" s="201">
        <f>E317*F317</f>
        <v>0</v>
      </c>
      <c r="O317" s="195">
        <v>2</v>
      </c>
      <c r="AA317" s="167">
        <v>3</v>
      </c>
      <c r="AB317" s="167">
        <v>7</v>
      </c>
      <c r="AC317" s="167">
        <v>611617015</v>
      </c>
      <c r="AZ317" s="167">
        <v>2</v>
      </c>
      <c r="BA317" s="167">
        <f>IF(AZ317=1,G317,0)</f>
        <v>0</v>
      </c>
      <c r="BB317" s="167">
        <f>IF(AZ317=2,G317,0)</f>
        <v>0</v>
      </c>
      <c r="BC317" s="167">
        <f>IF(AZ317=3,G317,0)</f>
        <v>0</v>
      </c>
      <c r="BD317" s="167">
        <f>IF(AZ317=4,G317,0)</f>
        <v>0</v>
      </c>
      <c r="BE317" s="167">
        <f>IF(AZ317=5,G317,0)</f>
        <v>0</v>
      </c>
      <c r="CA317" s="202">
        <v>3</v>
      </c>
      <c r="CB317" s="202">
        <v>7</v>
      </c>
      <c r="CZ317" s="167">
        <v>0.026</v>
      </c>
    </row>
    <row r="318" spans="1:104" ht="22.5">
      <c r="A318" s="196">
        <v>82</v>
      </c>
      <c r="B318" s="197" t="s">
        <v>411</v>
      </c>
      <c r="C318" s="198" t="s">
        <v>412</v>
      </c>
      <c r="D318" s="199" t="s">
        <v>99</v>
      </c>
      <c r="E318" s="200">
        <v>8</v>
      </c>
      <c r="F318" s="200">
        <v>0</v>
      </c>
      <c r="G318" s="201">
        <f>E318*F318</f>
        <v>0</v>
      </c>
      <c r="O318" s="195">
        <v>2</v>
      </c>
      <c r="AA318" s="167">
        <v>3</v>
      </c>
      <c r="AB318" s="167">
        <v>7</v>
      </c>
      <c r="AC318" s="167">
        <v>61165319</v>
      </c>
      <c r="AZ318" s="167">
        <v>2</v>
      </c>
      <c r="BA318" s="167">
        <f>IF(AZ318=1,G318,0)</f>
        <v>0</v>
      </c>
      <c r="BB318" s="167">
        <f>IF(AZ318=2,G318,0)</f>
        <v>0</v>
      </c>
      <c r="BC318" s="167">
        <f>IF(AZ318=3,G318,0)</f>
        <v>0</v>
      </c>
      <c r="BD318" s="167">
        <f>IF(AZ318=4,G318,0)</f>
        <v>0</v>
      </c>
      <c r="BE318" s="167">
        <f>IF(AZ318=5,G318,0)</f>
        <v>0</v>
      </c>
      <c r="CA318" s="202">
        <v>3</v>
      </c>
      <c r="CB318" s="202">
        <v>7</v>
      </c>
      <c r="CZ318" s="167">
        <v>0.06</v>
      </c>
    </row>
    <row r="319" spans="1:104" ht="12.75">
      <c r="A319" s="196">
        <v>83</v>
      </c>
      <c r="B319" s="197" t="s">
        <v>413</v>
      </c>
      <c r="C319" s="198" t="s">
        <v>414</v>
      </c>
      <c r="D319" s="199" t="s">
        <v>104</v>
      </c>
      <c r="E319" s="200">
        <v>0.55811</v>
      </c>
      <c r="F319" s="200">
        <v>0</v>
      </c>
      <c r="G319" s="201">
        <f>E319*F319</f>
        <v>0</v>
      </c>
      <c r="O319" s="195">
        <v>2</v>
      </c>
      <c r="AA319" s="167">
        <v>7</v>
      </c>
      <c r="AB319" s="167">
        <v>1001</v>
      </c>
      <c r="AC319" s="167">
        <v>5</v>
      </c>
      <c r="AZ319" s="167">
        <v>2</v>
      </c>
      <c r="BA319" s="167">
        <f>IF(AZ319=1,G319,0)</f>
        <v>0</v>
      </c>
      <c r="BB319" s="167">
        <f>IF(AZ319=2,G319,0)</f>
        <v>0</v>
      </c>
      <c r="BC319" s="167">
        <f>IF(AZ319=3,G319,0)</f>
        <v>0</v>
      </c>
      <c r="BD319" s="167">
        <f>IF(AZ319=4,G319,0)</f>
        <v>0</v>
      </c>
      <c r="BE319" s="167">
        <f>IF(AZ319=5,G319,0)</f>
        <v>0</v>
      </c>
      <c r="CA319" s="202">
        <v>7</v>
      </c>
      <c r="CB319" s="202">
        <v>1001</v>
      </c>
      <c r="CZ319" s="167">
        <v>0</v>
      </c>
    </row>
    <row r="320" spans="1:57" ht="12.75">
      <c r="A320" s="211"/>
      <c r="B320" s="212" t="s">
        <v>75</v>
      </c>
      <c r="C320" s="213" t="str">
        <f>CONCATENATE(B311," ",C311)</f>
        <v>766 Konstrukce truhlářské</v>
      </c>
      <c r="D320" s="214"/>
      <c r="E320" s="215"/>
      <c r="F320" s="216"/>
      <c r="G320" s="217">
        <f>SUM(G311:G319)</f>
        <v>0</v>
      </c>
      <c r="O320" s="195">
        <v>4</v>
      </c>
      <c r="BA320" s="218">
        <f>SUM(BA311:BA319)</f>
        <v>0</v>
      </c>
      <c r="BB320" s="218">
        <f>SUM(BB311:BB319)</f>
        <v>0</v>
      </c>
      <c r="BC320" s="218">
        <f>SUM(BC311:BC319)</f>
        <v>0</v>
      </c>
      <c r="BD320" s="218">
        <f>SUM(BD311:BD319)</f>
        <v>0</v>
      </c>
      <c r="BE320" s="218">
        <f>SUM(BE311:BE319)</f>
        <v>0</v>
      </c>
    </row>
    <row r="321" spans="1:15" ht="12.75">
      <c r="A321" s="188" t="s">
        <v>72</v>
      </c>
      <c r="B321" s="189" t="s">
        <v>415</v>
      </c>
      <c r="C321" s="190" t="s">
        <v>416</v>
      </c>
      <c r="D321" s="191"/>
      <c r="E321" s="192"/>
      <c r="F321" s="192"/>
      <c r="G321" s="193"/>
      <c r="H321" s="194"/>
      <c r="I321" s="194"/>
      <c r="O321" s="195">
        <v>1</v>
      </c>
    </row>
    <row r="322" spans="1:104" ht="22.5">
      <c r="A322" s="196">
        <v>84</v>
      </c>
      <c r="B322" s="197" t="s">
        <v>417</v>
      </c>
      <c r="C322" s="198" t="s">
        <v>418</v>
      </c>
      <c r="D322" s="199" t="s">
        <v>212</v>
      </c>
      <c r="E322" s="200">
        <v>1</v>
      </c>
      <c r="F322" s="200">
        <v>0</v>
      </c>
      <c r="G322" s="201">
        <f>E322*F322</f>
        <v>0</v>
      </c>
      <c r="O322" s="195">
        <v>2</v>
      </c>
      <c r="AA322" s="167">
        <v>1</v>
      </c>
      <c r="AB322" s="167">
        <v>0</v>
      </c>
      <c r="AC322" s="167">
        <v>0</v>
      </c>
      <c r="AZ322" s="167">
        <v>2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202">
        <v>1</v>
      </c>
      <c r="CB322" s="202">
        <v>0</v>
      </c>
      <c r="CZ322" s="167">
        <v>0.44</v>
      </c>
    </row>
    <row r="323" spans="1:104" ht="22.5">
      <c r="A323" s="196">
        <v>85</v>
      </c>
      <c r="B323" s="197" t="s">
        <v>419</v>
      </c>
      <c r="C323" s="198" t="s">
        <v>420</v>
      </c>
      <c r="D323" s="199" t="s">
        <v>92</v>
      </c>
      <c r="E323" s="200">
        <v>15.5</v>
      </c>
      <c r="F323" s="200">
        <v>0</v>
      </c>
      <c r="G323" s="201">
        <f>E323*F323</f>
        <v>0</v>
      </c>
      <c r="O323" s="195">
        <v>2</v>
      </c>
      <c r="AA323" s="167">
        <v>3</v>
      </c>
      <c r="AB323" s="167">
        <v>7</v>
      </c>
      <c r="AC323" s="167" t="s">
        <v>419</v>
      </c>
      <c r="AZ323" s="167">
        <v>2</v>
      </c>
      <c r="BA323" s="167">
        <f>IF(AZ323=1,G323,0)</f>
        <v>0</v>
      </c>
      <c r="BB323" s="167">
        <f>IF(AZ323=2,G323,0)</f>
        <v>0</v>
      </c>
      <c r="BC323" s="167">
        <f>IF(AZ323=3,G323,0)</f>
        <v>0</v>
      </c>
      <c r="BD323" s="167">
        <f>IF(AZ323=4,G323,0)</f>
        <v>0</v>
      </c>
      <c r="BE323" s="167">
        <f>IF(AZ323=5,G323,0)</f>
        <v>0</v>
      </c>
      <c r="CA323" s="202">
        <v>3</v>
      </c>
      <c r="CB323" s="202">
        <v>7</v>
      </c>
      <c r="CZ323" s="167">
        <v>0.0202</v>
      </c>
    </row>
    <row r="324" spans="1:15" ht="12.75">
      <c r="A324" s="203"/>
      <c r="B324" s="205"/>
      <c r="C324" s="232" t="s">
        <v>85</v>
      </c>
      <c r="D324" s="207"/>
      <c r="E324" s="231">
        <v>0</v>
      </c>
      <c r="F324" s="209"/>
      <c r="G324" s="210"/>
      <c r="M324" s="204" t="s">
        <v>85</v>
      </c>
      <c r="O324" s="195"/>
    </row>
    <row r="325" spans="1:15" ht="12.75">
      <c r="A325" s="203"/>
      <c r="B325" s="205"/>
      <c r="C325" s="232" t="s">
        <v>421</v>
      </c>
      <c r="D325" s="207"/>
      <c r="E325" s="231">
        <v>9</v>
      </c>
      <c r="F325" s="209"/>
      <c r="G325" s="210"/>
      <c r="M325" s="204" t="s">
        <v>421</v>
      </c>
      <c r="O325" s="195"/>
    </row>
    <row r="326" spans="1:15" ht="12.75">
      <c r="A326" s="203"/>
      <c r="B326" s="205"/>
      <c r="C326" s="232" t="s">
        <v>422</v>
      </c>
      <c r="D326" s="207"/>
      <c r="E326" s="231">
        <v>4.32</v>
      </c>
      <c r="F326" s="209"/>
      <c r="G326" s="210"/>
      <c r="M326" s="204" t="s">
        <v>422</v>
      </c>
      <c r="O326" s="195"/>
    </row>
    <row r="327" spans="1:15" ht="12.75">
      <c r="A327" s="203"/>
      <c r="B327" s="205"/>
      <c r="C327" s="232" t="s">
        <v>423</v>
      </c>
      <c r="D327" s="207"/>
      <c r="E327" s="231">
        <v>2.16</v>
      </c>
      <c r="F327" s="209"/>
      <c r="G327" s="210"/>
      <c r="M327" s="204" t="s">
        <v>423</v>
      </c>
      <c r="O327" s="195"/>
    </row>
    <row r="328" spans="1:15" ht="12.75">
      <c r="A328" s="203"/>
      <c r="B328" s="205"/>
      <c r="C328" s="232" t="s">
        <v>88</v>
      </c>
      <c r="D328" s="207"/>
      <c r="E328" s="231">
        <v>15.48</v>
      </c>
      <c r="F328" s="209"/>
      <c r="G328" s="210"/>
      <c r="M328" s="204" t="s">
        <v>88</v>
      </c>
      <c r="O328" s="195"/>
    </row>
    <row r="329" spans="1:15" ht="12.75">
      <c r="A329" s="203"/>
      <c r="B329" s="205"/>
      <c r="C329" s="206" t="s">
        <v>424</v>
      </c>
      <c r="D329" s="207"/>
      <c r="E329" s="208">
        <v>15.5</v>
      </c>
      <c r="F329" s="209"/>
      <c r="G329" s="210"/>
      <c r="M329" s="204" t="s">
        <v>424</v>
      </c>
      <c r="O329" s="195"/>
    </row>
    <row r="330" spans="1:104" ht="12.75">
      <c r="A330" s="196">
        <v>86</v>
      </c>
      <c r="B330" s="197" t="s">
        <v>425</v>
      </c>
      <c r="C330" s="198" t="s">
        <v>426</v>
      </c>
      <c r="D330" s="199" t="s">
        <v>99</v>
      </c>
      <c r="E330" s="200">
        <v>1</v>
      </c>
      <c r="F330" s="200">
        <v>0</v>
      </c>
      <c r="G330" s="201">
        <f>E330*F330</f>
        <v>0</v>
      </c>
      <c r="O330" s="195">
        <v>2</v>
      </c>
      <c r="AA330" s="167">
        <v>3</v>
      </c>
      <c r="AB330" s="167">
        <v>7</v>
      </c>
      <c r="AC330" s="167" t="s">
        <v>425</v>
      </c>
      <c r="AZ330" s="167">
        <v>2</v>
      </c>
      <c r="BA330" s="167">
        <f>IF(AZ330=1,G330,0)</f>
        <v>0</v>
      </c>
      <c r="BB330" s="167">
        <f>IF(AZ330=2,G330,0)</f>
        <v>0</v>
      </c>
      <c r="BC330" s="167">
        <f>IF(AZ330=3,G330,0)</f>
        <v>0</v>
      </c>
      <c r="BD330" s="167">
        <f>IF(AZ330=4,G330,0)</f>
        <v>0</v>
      </c>
      <c r="BE330" s="167">
        <f>IF(AZ330=5,G330,0)</f>
        <v>0</v>
      </c>
      <c r="CA330" s="202">
        <v>3</v>
      </c>
      <c r="CB330" s="202">
        <v>7</v>
      </c>
      <c r="CZ330" s="167">
        <v>0.037</v>
      </c>
    </row>
    <row r="331" spans="1:15" ht="12.75">
      <c r="A331" s="203"/>
      <c r="B331" s="205"/>
      <c r="C331" s="206" t="s">
        <v>427</v>
      </c>
      <c r="D331" s="207"/>
      <c r="E331" s="208">
        <v>1</v>
      </c>
      <c r="F331" s="209"/>
      <c r="G331" s="210"/>
      <c r="M331" s="204" t="s">
        <v>427</v>
      </c>
      <c r="O331" s="195"/>
    </row>
    <row r="332" spans="1:104" ht="22.5">
      <c r="A332" s="196">
        <v>87</v>
      </c>
      <c r="B332" s="197" t="s">
        <v>428</v>
      </c>
      <c r="C332" s="198" t="s">
        <v>429</v>
      </c>
      <c r="D332" s="199" t="s">
        <v>99</v>
      </c>
      <c r="E332" s="200">
        <v>1</v>
      </c>
      <c r="F332" s="200">
        <v>0</v>
      </c>
      <c r="G332" s="201">
        <f>E332*F332</f>
        <v>0</v>
      </c>
      <c r="O332" s="195">
        <v>2</v>
      </c>
      <c r="AA332" s="167">
        <v>3</v>
      </c>
      <c r="AB332" s="167">
        <v>7</v>
      </c>
      <c r="AC332" s="167" t="s">
        <v>428</v>
      </c>
      <c r="AZ332" s="167">
        <v>2</v>
      </c>
      <c r="BA332" s="167">
        <f>IF(AZ332=1,G332,0)</f>
        <v>0</v>
      </c>
      <c r="BB332" s="167">
        <f>IF(AZ332=2,G332,0)</f>
        <v>0</v>
      </c>
      <c r="BC332" s="167">
        <f>IF(AZ332=3,G332,0)</f>
        <v>0</v>
      </c>
      <c r="BD332" s="167">
        <f>IF(AZ332=4,G332,0)</f>
        <v>0</v>
      </c>
      <c r="BE332" s="167">
        <f>IF(AZ332=5,G332,0)</f>
        <v>0</v>
      </c>
      <c r="CA332" s="202">
        <v>3</v>
      </c>
      <c r="CB332" s="202">
        <v>7</v>
      </c>
      <c r="CZ332" s="167">
        <v>0.1</v>
      </c>
    </row>
    <row r="333" spans="1:104" ht="22.5">
      <c r="A333" s="196">
        <v>88</v>
      </c>
      <c r="B333" s="197" t="s">
        <v>430</v>
      </c>
      <c r="C333" s="198" t="s">
        <v>431</v>
      </c>
      <c r="D333" s="199" t="s">
        <v>99</v>
      </c>
      <c r="E333" s="200">
        <v>1</v>
      </c>
      <c r="F333" s="200">
        <v>0</v>
      </c>
      <c r="G333" s="201">
        <f>E333*F333</f>
        <v>0</v>
      </c>
      <c r="O333" s="195">
        <v>2</v>
      </c>
      <c r="AA333" s="167">
        <v>3</v>
      </c>
      <c r="AB333" s="167">
        <v>7</v>
      </c>
      <c r="AC333" s="167" t="s">
        <v>430</v>
      </c>
      <c r="AZ333" s="167">
        <v>2</v>
      </c>
      <c r="BA333" s="167">
        <f>IF(AZ333=1,G333,0)</f>
        <v>0</v>
      </c>
      <c r="BB333" s="167">
        <f>IF(AZ333=2,G333,0)</f>
        <v>0</v>
      </c>
      <c r="BC333" s="167">
        <f>IF(AZ333=3,G333,0)</f>
        <v>0</v>
      </c>
      <c r="BD333" s="167">
        <f>IF(AZ333=4,G333,0)</f>
        <v>0</v>
      </c>
      <c r="BE333" s="167">
        <f>IF(AZ333=5,G333,0)</f>
        <v>0</v>
      </c>
      <c r="CA333" s="202">
        <v>3</v>
      </c>
      <c r="CB333" s="202">
        <v>7</v>
      </c>
      <c r="CZ333" s="167">
        <v>0.085</v>
      </c>
    </row>
    <row r="334" spans="1:104" ht="12.75">
      <c r="A334" s="196">
        <v>89</v>
      </c>
      <c r="B334" s="197" t="s">
        <v>432</v>
      </c>
      <c r="C334" s="198" t="s">
        <v>433</v>
      </c>
      <c r="D334" s="199" t="s">
        <v>104</v>
      </c>
      <c r="E334" s="200">
        <v>0.9751</v>
      </c>
      <c r="F334" s="200">
        <v>0</v>
      </c>
      <c r="G334" s="201">
        <f>E334*F334</f>
        <v>0</v>
      </c>
      <c r="O334" s="195">
        <v>2</v>
      </c>
      <c r="AA334" s="167">
        <v>7</v>
      </c>
      <c r="AB334" s="167">
        <v>1001</v>
      </c>
      <c r="AC334" s="167">
        <v>5</v>
      </c>
      <c r="AZ334" s="167">
        <v>2</v>
      </c>
      <c r="BA334" s="167">
        <f>IF(AZ334=1,G334,0)</f>
        <v>0</v>
      </c>
      <c r="BB334" s="167">
        <f>IF(AZ334=2,G334,0)</f>
        <v>0</v>
      </c>
      <c r="BC334" s="167">
        <f>IF(AZ334=3,G334,0)</f>
        <v>0</v>
      </c>
      <c r="BD334" s="167">
        <f>IF(AZ334=4,G334,0)</f>
        <v>0</v>
      </c>
      <c r="BE334" s="167">
        <f>IF(AZ334=5,G334,0)</f>
        <v>0</v>
      </c>
      <c r="CA334" s="202">
        <v>7</v>
      </c>
      <c r="CB334" s="202">
        <v>1001</v>
      </c>
      <c r="CZ334" s="167">
        <v>0</v>
      </c>
    </row>
    <row r="335" spans="1:57" ht="12.75">
      <c r="A335" s="211"/>
      <c r="B335" s="212" t="s">
        <v>75</v>
      </c>
      <c r="C335" s="213" t="str">
        <f>CONCATENATE(B321," ",C321)</f>
        <v>769 Otvorové prvky z plastu</v>
      </c>
      <c r="D335" s="214"/>
      <c r="E335" s="215"/>
      <c r="F335" s="216"/>
      <c r="G335" s="217">
        <f>SUM(G321:G334)</f>
        <v>0</v>
      </c>
      <c r="O335" s="195">
        <v>4</v>
      </c>
      <c r="BA335" s="218">
        <f>SUM(BA321:BA334)</f>
        <v>0</v>
      </c>
      <c r="BB335" s="218">
        <f>SUM(BB321:BB334)</f>
        <v>0</v>
      </c>
      <c r="BC335" s="218">
        <f>SUM(BC321:BC334)</f>
        <v>0</v>
      </c>
      <c r="BD335" s="218">
        <f>SUM(BD321:BD334)</f>
        <v>0</v>
      </c>
      <c r="BE335" s="218">
        <f>SUM(BE321:BE334)</f>
        <v>0</v>
      </c>
    </row>
    <row r="336" spans="1:15" ht="12.75">
      <c r="A336" s="188" t="s">
        <v>72</v>
      </c>
      <c r="B336" s="189" t="s">
        <v>434</v>
      </c>
      <c r="C336" s="190" t="s">
        <v>435</v>
      </c>
      <c r="D336" s="191"/>
      <c r="E336" s="192"/>
      <c r="F336" s="192"/>
      <c r="G336" s="193"/>
      <c r="H336" s="194"/>
      <c r="I336" s="194"/>
      <c r="O336" s="195">
        <v>1</v>
      </c>
    </row>
    <row r="337" spans="1:104" ht="12.75">
      <c r="A337" s="196">
        <v>90</v>
      </c>
      <c r="B337" s="197" t="s">
        <v>436</v>
      </c>
      <c r="C337" s="198" t="s">
        <v>437</v>
      </c>
      <c r="D337" s="199" t="s">
        <v>92</v>
      </c>
      <c r="E337" s="200">
        <v>70.4</v>
      </c>
      <c r="F337" s="200">
        <v>0</v>
      </c>
      <c r="G337" s="201">
        <f>E337*F337</f>
        <v>0</v>
      </c>
      <c r="O337" s="195">
        <v>2</v>
      </c>
      <c r="AA337" s="167">
        <v>1</v>
      </c>
      <c r="AB337" s="167">
        <v>7</v>
      </c>
      <c r="AC337" s="167">
        <v>7</v>
      </c>
      <c r="AZ337" s="167">
        <v>2</v>
      </c>
      <c r="BA337" s="167">
        <f>IF(AZ337=1,G337,0)</f>
        <v>0</v>
      </c>
      <c r="BB337" s="167">
        <f>IF(AZ337=2,G337,0)</f>
        <v>0</v>
      </c>
      <c r="BC337" s="167">
        <f>IF(AZ337=3,G337,0)</f>
        <v>0</v>
      </c>
      <c r="BD337" s="167">
        <f>IF(AZ337=4,G337,0)</f>
        <v>0</v>
      </c>
      <c r="BE337" s="167">
        <f>IF(AZ337=5,G337,0)</f>
        <v>0</v>
      </c>
      <c r="CA337" s="202">
        <v>1</v>
      </c>
      <c r="CB337" s="202">
        <v>7</v>
      </c>
      <c r="CZ337" s="167">
        <v>0.00021</v>
      </c>
    </row>
    <row r="338" spans="1:104" ht="22.5">
      <c r="A338" s="196">
        <v>91</v>
      </c>
      <c r="B338" s="197" t="s">
        <v>438</v>
      </c>
      <c r="C338" s="198" t="s">
        <v>439</v>
      </c>
      <c r="D338" s="199" t="s">
        <v>92</v>
      </c>
      <c r="E338" s="200">
        <v>70.4</v>
      </c>
      <c r="F338" s="200">
        <v>0</v>
      </c>
      <c r="G338" s="201">
        <f>E338*F338</f>
        <v>0</v>
      </c>
      <c r="O338" s="195">
        <v>2</v>
      </c>
      <c r="AA338" s="167">
        <v>1</v>
      </c>
      <c r="AB338" s="167">
        <v>7</v>
      </c>
      <c r="AC338" s="167">
        <v>7</v>
      </c>
      <c r="AZ338" s="167">
        <v>2</v>
      </c>
      <c r="BA338" s="167">
        <f>IF(AZ338=1,G338,0)</f>
        <v>0</v>
      </c>
      <c r="BB338" s="167">
        <f>IF(AZ338=2,G338,0)</f>
        <v>0</v>
      </c>
      <c r="BC338" s="167">
        <f>IF(AZ338=3,G338,0)</f>
        <v>0</v>
      </c>
      <c r="BD338" s="167">
        <f>IF(AZ338=4,G338,0)</f>
        <v>0</v>
      </c>
      <c r="BE338" s="167">
        <f>IF(AZ338=5,G338,0)</f>
        <v>0</v>
      </c>
      <c r="CA338" s="202">
        <v>1</v>
      </c>
      <c r="CB338" s="202">
        <v>7</v>
      </c>
      <c r="CZ338" s="167">
        <v>0.00399</v>
      </c>
    </row>
    <row r="339" spans="1:15" ht="12.75">
      <c r="A339" s="203"/>
      <c r="B339" s="205"/>
      <c r="C339" s="232" t="s">
        <v>85</v>
      </c>
      <c r="D339" s="207"/>
      <c r="E339" s="231">
        <v>0</v>
      </c>
      <c r="F339" s="209"/>
      <c r="G339" s="210"/>
      <c r="M339" s="204" t="s">
        <v>85</v>
      </c>
      <c r="O339" s="195"/>
    </row>
    <row r="340" spans="1:15" ht="12.75">
      <c r="A340" s="203"/>
      <c r="B340" s="205"/>
      <c r="C340" s="232" t="s">
        <v>440</v>
      </c>
      <c r="D340" s="207"/>
      <c r="E340" s="231">
        <v>70.34</v>
      </c>
      <c r="F340" s="209"/>
      <c r="G340" s="210"/>
      <c r="M340" s="204" t="s">
        <v>440</v>
      </c>
      <c r="O340" s="195"/>
    </row>
    <row r="341" spans="1:15" ht="12.75">
      <c r="A341" s="203"/>
      <c r="B341" s="205"/>
      <c r="C341" s="232" t="s">
        <v>88</v>
      </c>
      <c r="D341" s="207"/>
      <c r="E341" s="231">
        <v>70.34</v>
      </c>
      <c r="F341" s="209"/>
      <c r="G341" s="210"/>
      <c r="M341" s="204" t="s">
        <v>88</v>
      </c>
      <c r="O341" s="195"/>
    </row>
    <row r="342" spans="1:15" ht="12.75">
      <c r="A342" s="203"/>
      <c r="B342" s="205"/>
      <c r="C342" s="206" t="s">
        <v>441</v>
      </c>
      <c r="D342" s="207"/>
      <c r="E342" s="208">
        <v>70.4</v>
      </c>
      <c r="F342" s="209"/>
      <c r="G342" s="210"/>
      <c r="M342" s="204" t="s">
        <v>441</v>
      </c>
      <c r="O342" s="195"/>
    </row>
    <row r="343" spans="1:104" ht="12.75">
      <c r="A343" s="196">
        <v>92</v>
      </c>
      <c r="B343" s="197" t="s">
        <v>442</v>
      </c>
      <c r="C343" s="198" t="s">
        <v>443</v>
      </c>
      <c r="D343" s="199" t="s">
        <v>92</v>
      </c>
      <c r="E343" s="200">
        <v>70.4</v>
      </c>
      <c r="F343" s="200">
        <v>0</v>
      </c>
      <c r="G343" s="201">
        <f>E343*F343</f>
        <v>0</v>
      </c>
      <c r="O343" s="195">
        <v>2</v>
      </c>
      <c r="AA343" s="167">
        <v>1</v>
      </c>
      <c r="AB343" s="167">
        <v>7</v>
      </c>
      <c r="AC343" s="167">
        <v>7</v>
      </c>
      <c r="AZ343" s="167">
        <v>2</v>
      </c>
      <c r="BA343" s="167">
        <f>IF(AZ343=1,G343,0)</f>
        <v>0</v>
      </c>
      <c r="BB343" s="167">
        <f>IF(AZ343=2,G343,0)</f>
        <v>0</v>
      </c>
      <c r="BC343" s="167">
        <f>IF(AZ343=3,G343,0)</f>
        <v>0</v>
      </c>
      <c r="BD343" s="167">
        <f>IF(AZ343=4,G343,0)</f>
        <v>0</v>
      </c>
      <c r="BE343" s="167">
        <f>IF(AZ343=5,G343,0)</f>
        <v>0</v>
      </c>
      <c r="CA343" s="202">
        <v>1</v>
      </c>
      <c r="CB343" s="202">
        <v>7</v>
      </c>
      <c r="CZ343" s="167">
        <v>0.00593</v>
      </c>
    </row>
    <row r="344" spans="1:104" ht="12.75">
      <c r="A344" s="196">
        <v>93</v>
      </c>
      <c r="B344" s="197" t="s">
        <v>444</v>
      </c>
      <c r="C344" s="198" t="s">
        <v>445</v>
      </c>
      <c r="D344" s="199" t="s">
        <v>92</v>
      </c>
      <c r="E344" s="200">
        <v>74</v>
      </c>
      <c r="F344" s="200">
        <v>0</v>
      </c>
      <c r="G344" s="201">
        <f>E344*F344</f>
        <v>0</v>
      </c>
      <c r="O344" s="195">
        <v>2</v>
      </c>
      <c r="AA344" s="167">
        <v>3</v>
      </c>
      <c r="AB344" s="167">
        <v>7</v>
      </c>
      <c r="AC344" s="167">
        <v>59764210</v>
      </c>
      <c r="AZ344" s="167">
        <v>2</v>
      </c>
      <c r="BA344" s="167">
        <f>IF(AZ344=1,G344,0)</f>
        <v>0</v>
      </c>
      <c r="BB344" s="167">
        <f>IF(AZ344=2,G344,0)</f>
        <v>0</v>
      </c>
      <c r="BC344" s="167">
        <f>IF(AZ344=3,G344,0)</f>
        <v>0</v>
      </c>
      <c r="BD344" s="167">
        <f>IF(AZ344=4,G344,0)</f>
        <v>0</v>
      </c>
      <c r="BE344" s="167">
        <f>IF(AZ344=5,G344,0)</f>
        <v>0</v>
      </c>
      <c r="CA344" s="202">
        <v>3</v>
      </c>
      <c r="CB344" s="202">
        <v>7</v>
      </c>
      <c r="CZ344" s="167">
        <v>0.0192</v>
      </c>
    </row>
    <row r="345" spans="1:15" ht="12.75">
      <c r="A345" s="203"/>
      <c r="B345" s="205"/>
      <c r="C345" s="232" t="s">
        <v>85</v>
      </c>
      <c r="D345" s="207"/>
      <c r="E345" s="231">
        <v>0</v>
      </c>
      <c r="F345" s="209"/>
      <c r="G345" s="210"/>
      <c r="M345" s="204" t="s">
        <v>85</v>
      </c>
      <c r="O345" s="195"/>
    </row>
    <row r="346" spans="1:15" ht="12.75">
      <c r="A346" s="203"/>
      <c r="B346" s="205"/>
      <c r="C346" s="232" t="s">
        <v>446</v>
      </c>
      <c r="D346" s="207"/>
      <c r="E346" s="231">
        <v>73.857</v>
      </c>
      <c r="F346" s="209"/>
      <c r="G346" s="210"/>
      <c r="M346" s="204" t="s">
        <v>446</v>
      </c>
      <c r="O346" s="195"/>
    </row>
    <row r="347" spans="1:15" ht="12.75">
      <c r="A347" s="203"/>
      <c r="B347" s="205"/>
      <c r="C347" s="232" t="s">
        <v>88</v>
      </c>
      <c r="D347" s="207"/>
      <c r="E347" s="231">
        <v>73.857</v>
      </c>
      <c r="F347" s="209"/>
      <c r="G347" s="210"/>
      <c r="M347" s="204" t="s">
        <v>88</v>
      </c>
      <c r="O347" s="195"/>
    </row>
    <row r="348" spans="1:15" ht="12.75">
      <c r="A348" s="203"/>
      <c r="B348" s="205"/>
      <c r="C348" s="206" t="s">
        <v>447</v>
      </c>
      <c r="D348" s="207"/>
      <c r="E348" s="208">
        <v>74</v>
      </c>
      <c r="F348" s="209"/>
      <c r="G348" s="210"/>
      <c r="M348" s="204" t="s">
        <v>447</v>
      </c>
      <c r="O348" s="195"/>
    </row>
    <row r="349" spans="1:104" ht="12.75">
      <c r="A349" s="196">
        <v>94</v>
      </c>
      <c r="B349" s="197" t="s">
        <v>448</v>
      </c>
      <c r="C349" s="198" t="s">
        <v>449</v>
      </c>
      <c r="D349" s="199" t="s">
        <v>104</v>
      </c>
      <c r="E349" s="200">
        <v>2.133952</v>
      </c>
      <c r="F349" s="200">
        <v>0</v>
      </c>
      <c r="G349" s="201">
        <f>E349*F349</f>
        <v>0</v>
      </c>
      <c r="O349" s="195">
        <v>2</v>
      </c>
      <c r="AA349" s="167">
        <v>7</v>
      </c>
      <c r="AB349" s="167">
        <v>1001</v>
      </c>
      <c r="AC349" s="167">
        <v>5</v>
      </c>
      <c r="AZ349" s="167">
        <v>2</v>
      </c>
      <c r="BA349" s="167">
        <f>IF(AZ349=1,G349,0)</f>
        <v>0</v>
      </c>
      <c r="BB349" s="167">
        <f>IF(AZ349=2,G349,0)</f>
        <v>0</v>
      </c>
      <c r="BC349" s="167">
        <f>IF(AZ349=3,G349,0)</f>
        <v>0</v>
      </c>
      <c r="BD349" s="167">
        <f>IF(AZ349=4,G349,0)</f>
        <v>0</v>
      </c>
      <c r="BE349" s="167">
        <f>IF(AZ349=5,G349,0)</f>
        <v>0</v>
      </c>
      <c r="CA349" s="202">
        <v>7</v>
      </c>
      <c r="CB349" s="202">
        <v>1001</v>
      </c>
      <c r="CZ349" s="167">
        <v>0</v>
      </c>
    </row>
    <row r="350" spans="1:57" ht="12.75">
      <c r="A350" s="211"/>
      <c r="B350" s="212" t="s">
        <v>75</v>
      </c>
      <c r="C350" s="213" t="str">
        <f>CONCATENATE(B336," ",C336)</f>
        <v>771 Podlahy z dlaždic a obklady</v>
      </c>
      <c r="D350" s="214"/>
      <c r="E350" s="215"/>
      <c r="F350" s="216"/>
      <c r="G350" s="217">
        <f>SUM(G336:G349)</f>
        <v>0</v>
      </c>
      <c r="O350" s="195">
        <v>4</v>
      </c>
      <c r="BA350" s="218">
        <f>SUM(BA336:BA349)</f>
        <v>0</v>
      </c>
      <c r="BB350" s="218">
        <f>SUM(BB336:BB349)</f>
        <v>0</v>
      </c>
      <c r="BC350" s="218">
        <f>SUM(BC336:BC349)</f>
        <v>0</v>
      </c>
      <c r="BD350" s="218">
        <f>SUM(BD336:BD349)</f>
        <v>0</v>
      </c>
      <c r="BE350" s="218">
        <f>SUM(BE336:BE349)</f>
        <v>0</v>
      </c>
    </row>
    <row r="351" spans="1:15" ht="12.75">
      <c r="A351" s="188" t="s">
        <v>72</v>
      </c>
      <c r="B351" s="189" t="s">
        <v>450</v>
      </c>
      <c r="C351" s="190" t="s">
        <v>451</v>
      </c>
      <c r="D351" s="191"/>
      <c r="E351" s="192"/>
      <c r="F351" s="192"/>
      <c r="G351" s="193"/>
      <c r="H351" s="194"/>
      <c r="I351" s="194"/>
      <c r="O351" s="195">
        <v>1</v>
      </c>
    </row>
    <row r="352" spans="1:104" ht="22.5">
      <c r="A352" s="196">
        <v>95</v>
      </c>
      <c r="B352" s="197" t="s">
        <v>452</v>
      </c>
      <c r="C352" s="198" t="s">
        <v>453</v>
      </c>
      <c r="D352" s="199" t="s">
        <v>92</v>
      </c>
      <c r="E352" s="200">
        <v>81.2</v>
      </c>
      <c r="F352" s="200">
        <v>0</v>
      </c>
      <c r="G352" s="201">
        <f>E352*F352</f>
        <v>0</v>
      </c>
      <c r="O352" s="195">
        <v>2</v>
      </c>
      <c r="AA352" s="167">
        <v>1</v>
      </c>
      <c r="AB352" s="167">
        <v>0</v>
      </c>
      <c r="AC352" s="167">
        <v>0</v>
      </c>
      <c r="AZ352" s="167">
        <v>2</v>
      </c>
      <c r="BA352" s="167">
        <f>IF(AZ352=1,G352,0)</f>
        <v>0</v>
      </c>
      <c r="BB352" s="167">
        <f>IF(AZ352=2,G352,0)</f>
        <v>0</v>
      </c>
      <c r="BC352" s="167">
        <f>IF(AZ352=3,G352,0)</f>
        <v>0</v>
      </c>
      <c r="BD352" s="167">
        <f>IF(AZ352=4,G352,0)</f>
        <v>0</v>
      </c>
      <c r="BE352" s="167">
        <f>IF(AZ352=5,G352,0)</f>
        <v>0</v>
      </c>
      <c r="CA352" s="202">
        <v>1</v>
      </c>
      <c r="CB352" s="202">
        <v>0</v>
      </c>
      <c r="CZ352" s="167">
        <v>0.00345</v>
      </c>
    </row>
    <row r="353" spans="1:15" ht="12.75">
      <c r="A353" s="203"/>
      <c r="B353" s="205"/>
      <c r="C353" s="232" t="s">
        <v>85</v>
      </c>
      <c r="D353" s="207"/>
      <c r="E353" s="231">
        <v>0</v>
      </c>
      <c r="F353" s="209"/>
      <c r="G353" s="210"/>
      <c r="M353" s="204" t="s">
        <v>85</v>
      </c>
      <c r="O353" s="195"/>
    </row>
    <row r="354" spans="1:15" ht="12.75">
      <c r="A354" s="203"/>
      <c r="B354" s="205"/>
      <c r="C354" s="232" t="s">
        <v>454</v>
      </c>
      <c r="D354" s="207"/>
      <c r="E354" s="231">
        <v>81.23</v>
      </c>
      <c r="F354" s="209"/>
      <c r="G354" s="210"/>
      <c r="M354" s="204" t="s">
        <v>454</v>
      </c>
      <c r="O354" s="195"/>
    </row>
    <row r="355" spans="1:15" ht="12.75">
      <c r="A355" s="203"/>
      <c r="B355" s="205"/>
      <c r="C355" s="232" t="s">
        <v>88</v>
      </c>
      <c r="D355" s="207"/>
      <c r="E355" s="231">
        <v>81.23</v>
      </c>
      <c r="F355" s="209"/>
      <c r="G355" s="210"/>
      <c r="M355" s="204" t="s">
        <v>88</v>
      </c>
      <c r="O355" s="195"/>
    </row>
    <row r="356" spans="1:15" ht="12.75">
      <c r="A356" s="203"/>
      <c r="B356" s="205"/>
      <c r="C356" s="206" t="s">
        <v>455</v>
      </c>
      <c r="D356" s="207"/>
      <c r="E356" s="208">
        <v>81.2</v>
      </c>
      <c r="F356" s="209"/>
      <c r="G356" s="210"/>
      <c r="M356" s="204" t="s">
        <v>455</v>
      </c>
      <c r="O356" s="195"/>
    </row>
    <row r="357" spans="1:104" ht="12.75">
      <c r="A357" s="196">
        <v>96</v>
      </c>
      <c r="B357" s="197" t="s">
        <v>442</v>
      </c>
      <c r="C357" s="198" t="s">
        <v>443</v>
      </c>
      <c r="D357" s="199" t="s">
        <v>92</v>
      </c>
      <c r="E357" s="200">
        <v>81.2</v>
      </c>
      <c r="F357" s="200">
        <v>0</v>
      </c>
      <c r="G357" s="201">
        <f>E357*F357</f>
        <v>0</v>
      </c>
      <c r="O357" s="195">
        <v>2</v>
      </c>
      <c r="AA357" s="167">
        <v>1</v>
      </c>
      <c r="AB357" s="167">
        <v>7</v>
      </c>
      <c r="AC357" s="167">
        <v>7</v>
      </c>
      <c r="AZ357" s="167">
        <v>2</v>
      </c>
      <c r="BA357" s="167">
        <f>IF(AZ357=1,G357,0)</f>
        <v>0</v>
      </c>
      <c r="BB357" s="167">
        <f>IF(AZ357=2,G357,0)</f>
        <v>0</v>
      </c>
      <c r="BC357" s="167">
        <f>IF(AZ357=3,G357,0)</f>
        <v>0</v>
      </c>
      <c r="BD357" s="167">
        <f>IF(AZ357=4,G357,0)</f>
        <v>0</v>
      </c>
      <c r="BE357" s="167">
        <f>IF(AZ357=5,G357,0)</f>
        <v>0</v>
      </c>
      <c r="CA357" s="202">
        <v>1</v>
      </c>
      <c r="CB357" s="202">
        <v>7</v>
      </c>
      <c r="CZ357" s="167">
        <v>0.00593</v>
      </c>
    </row>
    <row r="358" spans="1:104" ht="22.5">
      <c r="A358" s="196">
        <v>97</v>
      </c>
      <c r="B358" s="197" t="s">
        <v>456</v>
      </c>
      <c r="C358" s="198" t="s">
        <v>457</v>
      </c>
      <c r="D358" s="199" t="s">
        <v>92</v>
      </c>
      <c r="E358" s="200">
        <v>40.05</v>
      </c>
      <c r="F358" s="200">
        <v>0</v>
      </c>
      <c r="G358" s="201">
        <f>E358*F358</f>
        <v>0</v>
      </c>
      <c r="O358" s="195">
        <v>2</v>
      </c>
      <c r="AA358" s="167">
        <v>2</v>
      </c>
      <c r="AB358" s="167">
        <v>7</v>
      </c>
      <c r="AC358" s="167">
        <v>7</v>
      </c>
      <c r="AZ358" s="167">
        <v>2</v>
      </c>
      <c r="BA358" s="167">
        <f>IF(AZ358=1,G358,0)</f>
        <v>0</v>
      </c>
      <c r="BB358" s="167">
        <f>IF(AZ358=2,G358,0)</f>
        <v>0</v>
      </c>
      <c r="BC358" s="167">
        <f>IF(AZ358=3,G358,0)</f>
        <v>0</v>
      </c>
      <c r="BD358" s="167">
        <f>IF(AZ358=4,G358,0)</f>
        <v>0</v>
      </c>
      <c r="BE358" s="167">
        <f>IF(AZ358=5,G358,0)</f>
        <v>0</v>
      </c>
      <c r="CA358" s="202">
        <v>2</v>
      </c>
      <c r="CB358" s="202">
        <v>7</v>
      </c>
      <c r="CZ358" s="167">
        <v>0.00544</v>
      </c>
    </row>
    <row r="359" spans="1:15" ht="12.75">
      <c r="A359" s="203"/>
      <c r="B359" s="205"/>
      <c r="C359" s="206" t="s">
        <v>458</v>
      </c>
      <c r="D359" s="207"/>
      <c r="E359" s="208">
        <v>20.49</v>
      </c>
      <c r="F359" s="209"/>
      <c r="G359" s="210"/>
      <c r="M359" s="204" t="s">
        <v>458</v>
      </c>
      <c r="O359" s="195"/>
    </row>
    <row r="360" spans="1:15" ht="12.75">
      <c r="A360" s="203"/>
      <c r="B360" s="205"/>
      <c r="C360" s="206" t="s">
        <v>459</v>
      </c>
      <c r="D360" s="207"/>
      <c r="E360" s="208">
        <v>19.56</v>
      </c>
      <c r="F360" s="209"/>
      <c r="G360" s="210"/>
      <c r="M360" s="204" t="s">
        <v>459</v>
      </c>
      <c r="O360" s="195"/>
    </row>
    <row r="361" spans="1:104" ht="12.75">
      <c r="A361" s="196">
        <v>98</v>
      </c>
      <c r="B361" s="197" t="s">
        <v>460</v>
      </c>
      <c r="C361" s="198" t="s">
        <v>461</v>
      </c>
      <c r="D361" s="199" t="s">
        <v>104</v>
      </c>
      <c r="E361" s="200">
        <v>0.761656</v>
      </c>
      <c r="F361" s="200">
        <v>0</v>
      </c>
      <c r="G361" s="201">
        <f>E361*F361</f>
        <v>0</v>
      </c>
      <c r="O361" s="195">
        <v>2</v>
      </c>
      <c r="AA361" s="167">
        <v>7</v>
      </c>
      <c r="AB361" s="167">
        <v>1001</v>
      </c>
      <c r="AC361" s="167">
        <v>5</v>
      </c>
      <c r="AZ361" s="167">
        <v>2</v>
      </c>
      <c r="BA361" s="167">
        <f>IF(AZ361=1,G361,0)</f>
        <v>0</v>
      </c>
      <c r="BB361" s="167">
        <f>IF(AZ361=2,G361,0)</f>
        <v>0</v>
      </c>
      <c r="BC361" s="167">
        <f>IF(AZ361=3,G361,0)</f>
        <v>0</v>
      </c>
      <c r="BD361" s="167">
        <f>IF(AZ361=4,G361,0)</f>
        <v>0</v>
      </c>
      <c r="BE361" s="167">
        <f>IF(AZ361=5,G361,0)</f>
        <v>0</v>
      </c>
      <c r="CA361" s="202">
        <v>7</v>
      </c>
      <c r="CB361" s="202">
        <v>1001</v>
      </c>
      <c r="CZ361" s="167">
        <v>0</v>
      </c>
    </row>
    <row r="362" spans="1:57" ht="12.75">
      <c r="A362" s="211"/>
      <c r="B362" s="212" t="s">
        <v>75</v>
      </c>
      <c r="C362" s="213" t="str">
        <f>CONCATENATE(B351," ",C351)</f>
        <v>776 Podlahy povlakové</v>
      </c>
      <c r="D362" s="214"/>
      <c r="E362" s="215"/>
      <c r="F362" s="216"/>
      <c r="G362" s="217">
        <f>SUM(G351:G361)</f>
        <v>0</v>
      </c>
      <c r="O362" s="195">
        <v>4</v>
      </c>
      <c r="BA362" s="218">
        <f>SUM(BA351:BA361)</f>
        <v>0</v>
      </c>
      <c r="BB362" s="218">
        <f>SUM(BB351:BB361)</f>
        <v>0</v>
      </c>
      <c r="BC362" s="218">
        <f>SUM(BC351:BC361)</f>
        <v>0</v>
      </c>
      <c r="BD362" s="218">
        <f>SUM(BD351:BD361)</f>
        <v>0</v>
      </c>
      <c r="BE362" s="218">
        <f>SUM(BE351:BE361)</f>
        <v>0</v>
      </c>
    </row>
    <row r="363" spans="1:15" ht="12.75">
      <c r="A363" s="188" t="s">
        <v>72</v>
      </c>
      <c r="B363" s="189" t="s">
        <v>462</v>
      </c>
      <c r="C363" s="190" t="s">
        <v>463</v>
      </c>
      <c r="D363" s="191"/>
      <c r="E363" s="192"/>
      <c r="F363" s="192"/>
      <c r="G363" s="193"/>
      <c r="H363" s="194"/>
      <c r="I363" s="194"/>
      <c r="O363" s="195">
        <v>1</v>
      </c>
    </row>
    <row r="364" spans="1:104" ht="12.75">
      <c r="A364" s="196">
        <v>99</v>
      </c>
      <c r="B364" s="197" t="s">
        <v>464</v>
      </c>
      <c r="C364" s="198" t="s">
        <v>465</v>
      </c>
      <c r="D364" s="199" t="s">
        <v>92</v>
      </c>
      <c r="E364" s="200">
        <v>70.1</v>
      </c>
      <c r="F364" s="200">
        <v>0</v>
      </c>
      <c r="G364" s="201">
        <f>E364*F364</f>
        <v>0</v>
      </c>
      <c r="O364" s="195">
        <v>2</v>
      </c>
      <c r="AA364" s="167">
        <v>1</v>
      </c>
      <c r="AB364" s="167">
        <v>7</v>
      </c>
      <c r="AC364" s="167">
        <v>7</v>
      </c>
      <c r="AZ364" s="167">
        <v>2</v>
      </c>
      <c r="BA364" s="167">
        <f>IF(AZ364=1,G364,0)</f>
        <v>0</v>
      </c>
      <c r="BB364" s="167">
        <f>IF(AZ364=2,G364,0)</f>
        <v>0</v>
      </c>
      <c r="BC364" s="167">
        <f>IF(AZ364=3,G364,0)</f>
        <v>0</v>
      </c>
      <c r="BD364" s="167">
        <f>IF(AZ364=4,G364,0)</f>
        <v>0</v>
      </c>
      <c r="BE364" s="167">
        <f>IF(AZ364=5,G364,0)</f>
        <v>0</v>
      </c>
      <c r="CA364" s="202">
        <v>1</v>
      </c>
      <c r="CB364" s="202">
        <v>7</v>
      </c>
      <c r="CZ364" s="167">
        <v>0.00021</v>
      </c>
    </row>
    <row r="365" spans="1:104" ht="22.5">
      <c r="A365" s="196">
        <v>100</v>
      </c>
      <c r="B365" s="197" t="s">
        <v>466</v>
      </c>
      <c r="C365" s="198" t="s">
        <v>467</v>
      </c>
      <c r="D365" s="199" t="s">
        <v>92</v>
      </c>
      <c r="E365" s="200">
        <v>70.1</v>
      </c>
      <c r="F365" s="200">
        <v>0</v>
      </c>
      <c r="G365" s="201">
        <f>E365*F365</f>
        <v>0</v>
      </c>
      <c r="O365" s="195">
        <v>2</v>
      </c>
      <c r="AA365" s="167">
        <v>1</v>
      </c>
      <c r="AB365" s="167">
        <v>7</v>
      </c>
      <c r="AC365" s="167">
        <v>7</v>
      </c>
      <c r="AZ365" s="167">
        <v>2</v>
      </c>
      <c r="BA365" s="167">
        <f>IF(AZ365=1,G365,0)</f>
        <v>0</v>
      </c>
      <c r="BB365" s="167">
        <f>IF(AZ365=2,G365,0)</f>
        <v>0</v>
      </c>
      <c r="BC365" s="167">
        <f>IF(AZ365=3,G365,0)</f>
        <v>0</v>
      </c>
      <c r="BD365" s="167">
        <f>IF(AZ365=4,G365,0)</f>
        <v>0</v>
      </c>
      <c r="BE365" s="167">
        <f>IF(AZ365=5,G365,0)</f>
        <v>0</v>
      </c>
      <c r="CA365" s="202">
        <v>1</v>
      </c>
      <c r="CB365" s="202">
        <v>7</v>
      </c>
      <c r="CZ365" s="167">
        <v>0.00286</v>
      </c>
    </row>
    <row r="366" spans="1:15" ht="12.75">
      <c r="A366" s="203"/>
      <c r="B366" s="205"/>
      <c r="C366" s="232" t="s">
        <v>85</v>
      </c>
      <c r="D366" s="207"/>
      <c r="E366" s="231">
        <v>0</v>
      </c>
      <c r="F366" s="209"/>
      <c r="G366" s="210"/>
      <c r="M366" s="204" t="s">
        <v>85</v>
      </c>
      <c r="O366" s="195"/>
    </row>
    <row r="367" spans="1:15" ht="12.75">
      <c r="A367" s="203"/>
      <c r="B367" s="205"/>
      <c r="C367" s="232" t="s">
        <v>468</v>
      </c>
      <c r="D367" s="207"/>
      <c r="E367" s="231">
        <v>34.432</v>
      </c>
      <c r="F367" s="209"/>
      <c r="G367" s="210"/>
      <c r="M367" s="204" t="s">
        <v>468</v>
      </c>
      <c r="O367" s="195"/>
    </row>
    <row r="368" spans="1:15" ht="12.75">
      <c r="A368" s="203"/>
      <c r="B368" s="205"/>
      <c r="C368" s="232" t="s">
        <v>114</v>
      </c>
      <c r="D368" s="207"/>
      <c r="E368" s="231">
        <v>-2.2</v>
      </c>
      <c r="F368" s="209"/>
      <c r="G368" s="210"/>
      <c r="M368" s="204" t="s">
        <v>114</v>
      </c>
      <c r="O368" s="195"/>
    </row>
    <row r="369" spans="1:15" ht="12.75">
      <c r="A369" s="203"/>
      <c r="B369" s="205"/>
      <c r="C369" s="232" t="s">
        <v>157</v>
      </c>
      <c r="D369" s="207"/>
      <c r="E369" s="231">
        <v>-0.96</v>
      </c>
      <c r="F369" s="209"/>
      <c r="G369" s="210"/>
      <c r="M369" s="204" t="s">
        <v>157</v>
      </c>
      <c r="O369" s="195"/>
    </row>
    <row r="370" spans="1:15" ht="12.75">
      <c r="A370" s="203"/>
      <c r="B370" s="205"/>
      <c r="C370" s="232" t="s">
        <v>469</v>
      </c>
      <c r="D370" s="207"/>
      <c r="E370" s="231">
        <v>29</v>
      </c>
      <c r="F370" s="209"/>
      <c r="G370" s="210"/>
      <c r="M370" s="204" t="s">
        <v>469</v>
      </c>
      <c r="O370" s="195"/>
    </row>
    <row r="371" spans="1:15" ht="12.75">
      <c r="A371" s="203"/>
      <c r="B371" s="205"/>
      <c r="C371" s="232" t="s">
        <v>114</v>
      </c>
      <c r="D371" s="207"/>
      <c r="E371" s="231">
        <v>-2.2</v>
      </c>
      <c r="F371" s="209"/>
      <c r="G371" s="210"/>
      <c r="M371" s="204" t="s">
        <v>114</v>
      </c>
      <c r="O371" s="195"/>
    </row>
    <row r="372" spans="1:15" ht="12.75">
      <c r="A372" s="203"/>
      <c r="B372" s="205"/>
      <c r="C372" s="232" t="s">
        <v>157</v>
      </c>
      <c r="D372" s="207"/>
      <c r="E372" s="231">
        <v>-0.96</v>
      </c>
      <c r="F372" s="209"/>
      <c r="G372" s="210"/>
      <c r="M372" s="204" t="s">
        <v>157</v>
      </c>
      <c r="O372" s="195"/>
    </row>
    <row r="373" spans="1:15" ht="12.75">
      <c r="A373" s="203"/>
      <c r="B373" s="205"/>
      <c r="C373" s="232" t="s">
        <v>470</v>
      </c>
      <c r="D373" s="207"/>
      <c r="E373" s="231">
        <v>15.2</v>
      </c>
      <c r="F373" s="209"/>
      <c r="G373" s="210"/>
      <c r="M373" s="204" t="s">
        <v>470</v>
      </c>
      <c r="O373" s="195"/>
    </row>
    <row r="374" spans="1:15" ht="12.75">
      <c r="A374" s="203"/>
      <c r="B374" s="205"/>
      <c r="C374" s="232" t="s">
        <v>114</v>
      </c>
      <c r="D374" s="207"/>
      <c r="E374" s="231">
        <v>-2.2</v>
      </c>
      <c r="F374" s="209"/>
      <c r="G374" s="210"/>
      <c r="M374" s="204" t="s">
        <v>114</v>
      </c>
      <c r="O374" s="195"/>
    </row>
    <row r="375" spans="1:15" ht="12.75">
      <c r="A375" s="203"/>
      <c r="B375" s="205"/>
      <c r="C375" s="232" t="s">
        <v>88</v>
      </c>
      <c r="D375" s="207"/>
      <c r="E375" s="231">
        <v>70.112</v>
      </c>
      <c r="F375" s="209"/>
      <c r="G375" s="210"/>
      <c r="M375" s="204" t="s">
        <v>88</v>
      </c>
      <c r="O375" s="195"/>
    </row>
    <row r="376" spans="1:15" ht="12.75">
      <c r="A376" s="203"/>
      <c r="B376" s="205"/>
      <c r="C376" s="206" t="s">
        <v>471</v>
      </c>
      <c r="D376" s="207"/>
      <c r="E376" s="208">
        <v>70.1</v>
      </c>
      <c r="F376" s="209"/>
      <c r="G376" s="210"/>
      <c r="M376" s="204" t="s">
        <v>471</v>
      </c>
      <c r="O376" s="195"/>
    </row>
    <row r="377" spans="1:104" ht="22.5">
      <c r="A377" s="196">
        <v>101</v>
      </c>
      <c r="B377" s="197" t="s">
        <v>472</v>
      </c>
      <c r="C377" s="198" t="s">
        <v>473</v>
      </c>
      <c r="D377" s="199" t="s">
        <v>125</v>
      </c>
      <c r="E377" s="200">
        <v>41.2</v>
      </c>
      <c r="F377" s="200">
        <v>0</v>
      </c>
      <c r="G377" s="201">
        <f>E377*F377</f>
        <v>0</v>
      </c>
      <c r="O377" s="195">
        <v>2</v>
      </c>
      <c r="AA377" s="167">
        <v>1</v>
      </c>
      <c r="AB377" s="167">
        <v>7</v>
      </c>
      <c r="AC377" s="167">
        <v>7</v>
      </c>
      <c r="AZ377" s="167">
        <v>2</v>
      </c>
      <c r="BA377" s="167">
        <f>IF(AZ377=1,G377,0)</f>
        <v>0</v>
      </c>
      <c r="BB377" s="167">
        <f>IF(AZ377=2,G377,0)</f>
        <v>0</v>
      </c>
      <c r="BC377" s="167">
        <f>IF(AZ377=3,G377,0)</f>
        <v>0</v>
      </c>
      <c r="BD377" s="167">
        <f>IF(AZ377=4,G377,0)</f>
        <v>0</v>
      </c>
      <c r="BE377" s="167">
        <f>IF(AZ377=5,G377,0)</f>
        <v>0</v>
      </c>
      <c r="CA377" s="202">
        <v>1</v>
      </c>
      <c r="CB377" s="202">
        <v>7</v>
      </c>
      <c r="CZ377" s="167">
        <v>0</v>
      </c>
    </row>
    <row r="378" spans="1:15" ht="12.75">
      <c r="A378" s="203"/>
      <c r="B378" s="205"/>
      <c r="C378" s="232" t="s">
        <v>85</v>
      </c>
      <c r="D378" s="207"/>
      <c r="E378" s="231">
        <v>0</v>
      </c>
      <c r="F378" s="209"/>
      <c r="G378" s="210"/>
      <c r="M378" s="204" t="s">
        <v>85</v>
      </c>
      <c r="O378" s="195"/>
    </row>
    <row r="379" spans="1:15" ht="12.75">
      <c r="A379" s="203"/>
      <c r="B379" s="205"/>
      <c r="C379" s="232" t="s">
        <v>474</v>
      </c>
      <c r="D379" s="207"/>
      <c r="E379" s="231">
        <v>17.216</v>
      </c>
      <c r="F379" s="209"/>
      <c r="G379" s="210"/>
      <c r="M379" s="204" t="s">
        <v>474</v>
      </c>
      <c r="O379" s="195"/>
    </row>
    <row r="380" spans="1:15" ht="12.75">
      <c r="A380" s="203"/>
      <c r="B380" s="205"/>
      <c r="C380" s="232" t="s">
        <v>475</v>
      </c>
      <c r="D380" s="207"/>
      <c r="E380" s="231">
        <v>-1.1</v>
      </c>
      <c r="F380" s="209"/>
      <c r="G380" s="210"/>
      <c r="M380" s="204" t="s">
        <v>475</v>
      </c>
      <c r="O380" s="195"/>
    </row>
    <row r="381" spans="1:15" ht="12.75">
      <c r="A381" s="203"/>
      <c r="B381" s="205"/>
      <c r="C381" s="232" t="s">
        <v>476</v>
      </c>
      <c r="D381" s="207"/>
      <c r="E381" s="231">
        <v>2.6</v>
      </c>
      <c r="F381" s="209"/>
      <c r="G381" s="210"/>
      <c r="M381" s="204" t="s">
        <v>476</v>
      </c>
      <c r="O381" s="195"/>
    </row>
    <row r="382" spans="1:15" ht="12.75">
      <c r="A382" s="203"/>
      <c r="B382" s="205"/>
      <c r="C382" s="232" t="s">
        <v>477</v>
      </c>
      <c r="D382" s="207"/>
      <c r="E382" s="231">
        <v>14.5</v>
      </c>
      <c r="F382" s="209"/>
      <c r="G382" s="210"/>
      <c r="M382" s="204" t="s">
        <v>477</v>
      </c>
      <c r="O382" s="195"/>
    </row>
    <row r="383" spans="1:15" ht="12.75">
      <c r="A383" s="203"/>
      <c r="B383" s="205"/>
      <c r="C383" s="232" t="s">
        <v>475</v>
      </c>
      <c r="D383" s="207"/>
      <c r="E383" s="231">
        <v>-1.1</v>
      </c>
      <c r="F383" s="209"/>
      <c r="G383" s="210"/>
      <c r="M383" s="204" t="s">
        <v>475</v>
      </c>
      <c r="O383" s="195"/>
    </row>
    <row r="384" spans="1:15" ht="12.75">
      <c r="A384" s="203"/>
      <c r="B384" s="205"/>
      <c r="C384" s="232" t="s">
        <v>476</v>
      </c>
      <c r="D384" s="207"/>
      <c r="E384" s="231">
        <v>2.6</v>
      </c>
      <c r="F384" s="209"/>
      <c r="G384" s="210"/>
      <c r="M384" s="204" t="s">
        <v>476</v>
      </c>
      <c r="O384" s="195"/>
    </row>
    <row r="385" spans="1:15" ht="12.75">
      <c r="A385" s="203"/>
      <c r="B385" s="205"/>
      <c r="C385" s="232" t="s">
        <v>478</v>
      </c>
      <c r="D385" s="207"/>
      <c r="E385" s="231">
        <v>7.6</v>
      </c>
      <c r="F385" s="209"/>
      <c r="G385" s="210"/>
      <c r="M385" s="204" t="s">
        <v>478</v>
      </c>
      <c r="O385" s="195"/>
    </row>
    <row r="386" spans="1:15" ht="12.75">
      <c r="A386" s="203"/>
      <c r="B386" s="205"/>
      <c r="C386" s="232" t="s">
        <v>475</v>
      </c>
      <c r="D386" s="207"/>
      <c r="E386" s="231">
        <v>-1.1</v>
      </c>
      <c r="F386" s="209"/>
      <c r="G386" s="210"/>
      <c r="M386" s="204" t="s">
        <v>475</v>
      </c>
      <c r="O386" s="195"/>
    </row>
    <row r="387" spans="1:15" ht="12.75">
      <c r="A387" s="203"/>
      <c r="B387" s="205"/>
      <c r="C387" s="232" t="s">
        <v>88</v>
      </c>
      <c r="D387" s="207"/>
      <c r="E387" s="231">
        <v>41.216</v>
      </c>
      <c r="F387" s="209"/>
      <c r="G387" s="210"/>
      <c r="M387" s="204" t="s">
        <v>88</v>
      </c>
      <c r="O387" s="195"/>
    </row>
    <row r="388" spans="1:15" ht="12.75">
      <c r="A388" s="203"/>
      <c r="B388" s="205"/>
      <c r="C388" s="206" t="s">
        <v>479</v>
      </c>
      <c r="D388" s="207"/>
      <c r="E388" s="208">
        <v>41.2</v>
      </c>
      <c r="F388" s="209"/>
      <c r="G388" s="210"/>
      <c r="M388" s="204" t="s">
        <v>479</v>
      </c>
      <c r="O388" s="195"/>
    </row>
    <row r="389" spans="1:104" ht="12.75">
      <c r="A389" s="196">
        <v>102</v>
      </c>
      <c r="B389" s="197" t="s">
        <v>480</v>
      </c>
      <c r="C389" s="198" t="s">
        <v>481</v>
      </c>
      <c r="D389" s="199" t="s">
        <v>125</v>
      </c>
      <c r="E389" s="200">
        <v>44</v>
      </c>
      <c r="F389" s="200">
        <v>0</v>
      </c>
      <c r="G389" s="201">
        <f>E389*F389</f>
        <v>0</v>
      </c>
      <c r="O389" s="195">
        <v>2</v>
      </c>
      <c r="AA389" s="167">
        <v>3</v>
      </c>
      <c r="AB389" s="167">
        <v>7</v>
      </c>
      <c r="AC389" s="167" t="s">
        <v>480</v>
      </c>
      <c r="AZ389" s="167">
        <v>2</v>
      </c>
      <c r="BA389" s="167">
        <f>IF(AZ389=1,G389,0)</f>
        <v>0</v>
      </c>
      <c r="BB389" s="167">
        <f>IF(AZ389=2,G389,0)</f>
        <v>0</v>
      </c>
      <c r="BC389" s="167">
        <f>IF(AZ389=3,G389,0)</f>
        <v>0</v>
      </c>
      <c r="BD389" s="167">
        <f>IF(AZ389=4,G389,0)</f>
        <v>0</v>
      </c>
      <c r="BE389" s="167">
        <f>IF(AZ389=5,G389,0)</f>
        <v>0</v>
      </c>
      <c r="CA389" s="202">
        <v>3</v>
      </c>
      <c r="CB389" s="202">
        <v>7</v>
      </c>
      <c r="CZ389" s="167">
        <v>0.00022</v>
      </c>
    </row>
    <row r="390" spans="1:15" ht="12.75">
      <c r="A390" s="203"/>
      <c r="B390" s="205"/>
      <c r="C390" s="232" t="s">
        <v>85</v>
      </c>
      <c r="D390" s="207"/>
      <c r="E390" s="231">
        <v>0</v>
      </c>
      <c r="F390" s="209"/>
      <c r="G390" s="210"/>
      <c r="M390" s="204" t="s">
        <v>85</v>
      </c>
      <c r="O390" s="195"/>
    </row>
    <row r="391" spans="1:15" ht="12.75">
      <c r="A391" s="203"/>
      <c r="B391" s="205"/>
      <c r="C391" s="232" t="s">
        <v>482</v>
      </c>
      <c r="D391" s="207"/>
      <c r="E391" s="231">
        <v>43.26</v>
      </c>
      <c r="F391" s="209"/>
      <c r="G391" s="210"/>
      <c r="M391" s="204" t="s">
        <v>482</v>
      </c>
      <c r="O391" s="195"/>
    </row>
    <row r="392" spans="1:15" ht="12.75">
      <c r="A392" s="203"/>
      <c r="B392" s="205"/>
      <c r="C392" s="232" t="s">
        <v>88</v>
      </c>
      <c r="D392" s="207"/>
      <c r="E392" s="231">
        <v>43.26</v>
      </c>
      <c r="F392" s="209"/>
      <c r="G392" s="210"/>
      <c r="M392" s="204" t="s">
        <v>88</v>
      </c>
      <c r="O392" s="195"/>
    </row>
    <row r="393" spans="1:15" ht="12.75">
      <c r="A393" s="203"/>
      <c r="B393" s="205"/>
      <c r="C393" s="206" t="s">
        <v>483</v>
      </c>
      <c r="D393" s="207"/>
      <c r="E393" s="208">
        <v>44</v>
      </c>
      <c r="F393" s="209"/>
      <c r="G393" s="210"/>
      <c r="M393" s="204" t="s">
        <v>483</v>
      </c>
      <c r="O393" s="195"/>
    </row>
    <row r="394" spans="1:104" ht="12.75">
      <c r="A394" s="196">
        <v>103</v>
      </c>
      <c r="B394" s="197" t="s">
        <v>484</v>
      </c>
      <c r="C394" s="198" t="s">
        <v>463</v>
      </c>
      <c r="D394" s="199" t="s">
        <v>92</v>
      </c>
      <c r="E394" s="200">
        <v>74</v>
      </c>
      <c r="F394" s="200">
        <v>0</v>
      </c>
      <c r="G394" s="201">
        <f>E394*F394</f>
        <v>0</v>
      </c>
      <c r="O394" s="195">
        <v>2</v>
      </c>
      <c r="AA394" s="167">
        <v>3</v>
      </c>
      <c r="AB394" s="167">
        <v>7</v>
      </c>
      <c r="AC394" s="167">
        <v>597813554</v>
      </c>
      <c r="AZ394" s="167">
        <v>2</v>
      </c>
      <c r="BA394" s="167">
        <f>IF(AZ394=1,G394,0)</f>
        <v>0</v>
      </c>
      <c r="BB394" s="167">
        <f>IF(AZ394=2,G394,0)</f>
        <v>0</v>
      </c>
      <c r="BC394" s="167">
        <f>IF(AZ394=3,G394,0)</f>
        <v>0</v>
      </c>
      <c r="BD394" s="167">
        <f>IF(AZ394=4,G394,0)</f>
        <v>0</v>
      </c>
      <c r="BE394" s="167">
        <f>IF(AZ394=5,G394,0)</f>
        <v>0</v>
      </c>
      <c r="CA394" s="202">
        <v>3</v>
      </c>
      <c r="CB394" s="202">
        <v>7</v>
      </c>
      <c r="CZ394" s="167">
        <v>0.0105</v>
      </c>
    </row>
    <row r="395" spans="1:15" ht="12.75">
      <c r="A395" s="203"/>
      <c r="B395" s="205"/>
      <c r="C395" s="232" t="s">
        <v>85</v>
      </c>
      <c r="D395" s="207"/>
      <c r="E395" s="231">
        <v>0</v>
      </c>
      <c r="F395" s="209"/>
      <c r="G395" s="210"/>
      <c r="M395" s="204" t="s">
        <v>85</v>
      </c>
      <c r="O395" s="195"/>
    </row>
    <row r="396" spans="1:15" ht="12.75">
      <c r="A396" s="203"/>
      <c r="B396" s="205"/>
      <c r="C396" s="232" t="s">
        <v>485</v>
      </c>
      <c r="D396" s="207"/>
      <c r="E396" s="231">
        <v>73.605</v>
      </c>
      <c r="F396" s="209"/>
      <c r="G396" s="210"/>
      <c r="M396" s="204" t="s">
        <v>485</v>
      </c>
      <c r="O396" s="195"/>
    </row>
    <row r="397" spans="1:15" ht="12.75">
      <c r="A397" s="203"/>
      <c r="B397" s="205"/>
      <c r="C397" s="232" t="s">
        <v>88</v>
      </c>
      <c r="D397" s="207"/>
      <c r="E397" s="231">
        <v>73.605</v>
      </c>
      <c r="F397" s="209"/>
      <c r="G397" s="210"/>
      <c r="M397" s="204" t="s">
        <v>88</v>
      </c>
      <c r="O397" s="195"/>
    </row>
    <row r="398" spans="1:15" ht="12.75">
      <c r="A398" s="203"/>
      <c r="B398" s="205"/>
      <c r="C398" s="206" t="s">
        <v>447</v>
      </c>
      <c r="D398" s="207"/>
      <c r="E398" s="208">
        <v>74</v>
      </c>
      <c r="F398" s="209"/>
      <c r="G398" s="210"/>
      <c r="M398" s="204" t="s">
        <v>447</v>
      </c>
      <c r="O398" s="195"/>
    </row>
    <row r="399" spans="1:104" ht="12.75">
      <c r="A399" s="196">
        <v>104</v>
      </c>
      <c r="B399" s="197" t="s">
        <v>486</v>
      </c>
      <c r="C399" s="198" t="s">
        <v>487</v>
      </c>
      <c r="D399" s="199" t="s">
        <v>104</v>
      </c>
      <c r="E399" s="200">
        <v>1.001887</v>
      </c>
      <c r="F399" s="200">
        <v>0</v>
      </c>
      <c r="G399" s="201">
        <f>E399*F399</f>
        <v>0</v>
      </c>
      <c r="O399" s="195">
        <v>2</v>
      </c>
      <c r="AA399" s="167">
        <v>7</v>
      </c>
      <c r="AB399" s="167">
        <v>1001</v>
      </c>
      <c r="AC399" s="167">
        <v>5</v>
      </c>
      <c r="AZ399" s="167">
        <v>2</v>
      </c>
      <c r="BA399" s="167">
        <f>IF(AZ399=1,G399,0)</f>
        <v>0</v>
      </c>
      <c r="BB399" s="167">
        <f>IF(AZ399=2,G399,0)</f>
        <v>0</v>
      </c>
      <c r="BC399" s="167">
        <f>IF(AZ399=3,G399,0)</f>
        <v>0</v>
      </c>
      <c r="BD399" s="167">
        <f>IF(AZ399=4,G399,0)</f>
        <v>0</v>
      </c>
      <c r="BE399" s="167">
        <f>IF(AZ399=5,G399,0)</f>
        <v>0</v>
      </c>
      <c r="CA399" s="202">
        <v>7</v>
      </c>
      <c r="CB399" s="202">
        <v>1001</v>
      </c>
      <c r="CZ399" s="167">
        <v>0</v>
      </c>
    </row>
    <row r="400" spans="1:57" ht="12.75">
      <c r="A400" s="211"/>
      <c r="B400" s="212" t="s">
        <v>75</v>
      </c>
      <c r="C400" s="213" t="str">
        <f>CONCATENATE(B363," ",C363)</f>
        <v>781 Obklady keramické</v>
      </c>
      <c r="D400" s="214"/>
      <c r="E400" s="215"/>
      <c r="F400" s="216"/>
      <c r="G400" s="217">
        <f>SUM(G363:G399)</f>
        <v>0</v>
      </c>
      <c r="O400" s="195">
        <v>4</v>
      </c>
      <c r="BA400" s="218">
        <f>SUM(BA363:BA399)</f>
        <v>0</v>
      </c>
      <c r="BB400" s="218">
        <f>SUM(BB363:BB399)</f>
        <v>0</v>
      </c>
      <c r="BC400" s="218">
        <f>SUM(BC363:BC399)</f>
        <v>0</v>
      </c>
      <c r="BD400" s="218">
        <f>SUM(BD363:BD399)</f>
        <v>0</v>
      </c>
      <c r="BE400" s="218">
        <f>SUM(BE363:BE399)</f>
        <v>0</v>
      </c>
    </row>
    <row r="401" spans="1:15" ht="12.75">
      <c r="A401" s="188" t="s">
        <v>72</v>
      </c>
      <c r="B401" s="189" t="s">
        <v>488</v>
      </c>
      <c r="C401" s="190" t="s">
        <v>489</v>
      </c>
      <c r="D401" s="191"/>
      <c r="E401" s="192"/>
      <c r="F401" s="192"/>
      <c r="G401" s="193"/>
      <c r="H401" s="194"/>
      <c r="I401" s="194"/>
      <c r="O401" s="195">
        <v>1</v>
      </c>
    </row>
    <row r="402" spans="1:104" ht="12.75">
      <c r="A402" s="196">
        <v>105</v>
      </c>
      <c r="B402" s="197" t="s">
        <v>490</v>
      </c>
      <c r="C402" s="198" t="s">
        <v>491</v>
      </c>
      <c r="D402" s="199" t="s">
        <v>92</v>
      </c>
      <c r="E402" s="200">
        <v>18</v>
      </c>
      <c r="F402" s="200">
        <v>0</v>
      </c>
      <c r="G402" s="201">
        <f>E402*F402</f>
        <v>0</v>
      </c>
      <c r="O402" s="195">
        <v>2</v>
      </c>
      <c r="AA402" s="167">
        <v>1</v>
      </c>
      <c r="AB402" s="167">
        <v>7</v>
      </c>
      <c r="AC402" s="167">
        <v>7</v>
      </c>
      <c r="AZ402" s="167">
        <v>2</v>
      </c>
      <c r="BA402" s="167">
        <f>IF(AZ402=1,G402,0)</f>
        <v>0</v>
      </c>
      <c r="BB402" s="167">
        <f>IF(AZ402=2,G402,0)</f>
        <v>0</v>
      </c>
      <c r="BC402" s="167">
        <f>IF(AZ402=3,G402,0)</f>
        <v>0</v>
      </c>
      <c r="BD402" s="167">
        <f>IF(AZ402=4,G402,0)</f>
        <v>0</v>
      </c>
      <c r="BE402" s="167">
        <f>IF(AZ402=5,G402,0)</f>
        <v>0</v>
      </c>
      <c r="CA402" s="202">
        <v>1</v>
      </c>
      <c r="CB402" s="202">
        <v>7</v>
      </c>
      <c r="CZ402" s="167">
        <v>0.00042</v>
      </c>
    </row>
    <row r="403" spans="1:15" ht="12.75">
      <c r="A403" s="203"/>
      <c r="B403" s="205"/>
      <c r="C403" s="206" t="s">
        <v>492</v>
      </c>
      <c r="D403" s="207"/>
      <c r="E403" s="208">
        <v>18</v>
      </c>
      <c r="F403" s="209"/>
      <c r="G403" s="210"/>
      <c r="M403" s="204" t="s">
        <v>492</v>
      </c>
      <c r="O403" s="195"/>
    </row>
    <row r="404" spans="1:57" ht="12.75">
      <c r="A404" s="211"/>
      <c r="B404" s="212" t="s">
        <v>75</v>
      </c>
      <c r="C404" s="213" t="str">
        <f>CONCATENATE(B401," ",C401)</f>
        <v>783 Nátěry</v>
      </c>
      <c r="D404" s="214"/>
      <c r="E404" s="215"/>
      <c r="F404" s="216"/>
      <c r="G404" s="217">
        <f>SUM(G401:G403)</f>
        <v>0</v>
      </c>
      <c r="O404" s="195">
        <v>4</v>
      </c>
      <c r="BA404" s="218">
        <f>SUM(BA401:BA403)</f>
        <v>0</v>
      </c>
      <c r="BB404" s="218">
        <f>SUM(BB401:BB403)</f>
        <v>0</v>
      </c>
      <c r="BC404" s="218">
        <f>SUM(BC401:BC403)</f>
        <v>0</v>
      </c>
      <c r="BD404" s="218">
        <f>SUM(BD401:BD403)</f>
        <v>0</v>
      </c>
      <c r="BE404" s="218">
        <f>SUM(BE401:BE403)</f>
        <v>0</v>
      </c>
    </row>
    <row r="405" spans="1:15" ht="12.75">
      <c r="A405" s="188" t="s">
        <v>72</v>
      </c>
      <c r="B405" s="189" t="s">
        <v>493</v>
      </c>
      <c r="C405" s="190" t="s">
        <v>494</v>
      </c>
      <c r="D405" s="191"/>
      <c r="E405" s="192"/>
      <c r="F405" s="192"/>
      <c r="G405" s="193"/>
      <c r="H405" s="194"/>
      <c r="I405" s="194"/>
      <c r="O405" s="195">
        <v>1</v>
      </c>
    </row>
    <row r="406" spans="1:104" ht="12.75">
      <c r="A406" s="196">
        <v>106</v>
      </c>
      <c r="B406" s="197" t="s">
        <v>495</v>
      </c>
      <c r="C406" s="198" t="s">
        <v>496</v>
      </c>
      <c r="D406" s="199" t="s">
        <v>92</v>
      </c>
      <c r="E406" s="200">
        <v>597.7</v>
      </c>
      <c r="F406" s="200">
        <v>0</v>
      </c>
      <c r="G406" s="201">
        <f>E406*F406</f>
        <v>0</v>
      </c>
      <c r="O406" s="195">
        <v>2</v>
      </c>
      <c r="AA406" s="167">
        <v>1</v>
      </c>
      <c r="AB406" s="167">
        <v>7</v>
      </c>
      <c r="AC406" s="167">
        <v>7</v>
      </c>
      <c r="AZ406" s="167">
        <v>2</v>
      </c>
      <c r="BA406" s="167">
        <f>IF(AZ406=1,G406,0)</f>
        <v>0</v>
      </c>
      <c r="BB406" s="167">
        <f>IF(AZ406=2,G406,0)</f>
        <v>0</v>
      </c>
      <c r="BC406" s="167">
        <f>IF(AZ406=3,G406,0)</f>
        <v>0</v>
      </c>
      <c r="BD406" s="167">
        <f>IF(AZ406=4,G406,0)</f>
        <v>0</v>
      </c>
      <c r="BE406" s="167">
        <f>IF(AZ406=5,G406,0)</f>
        <v>0</v>
      </c>
      <c r="CA406" s="202">
        <v>1</v>
      </c>
      <c r="CB406" s="202">
        <v>7</v>
      </c>
      <c r="CZ406" s="167">
        <v>0.00013</v>
      </c>
    </row>
    <row r="407" spans="1:104" ht="12.75">
      <c r="A407" s="196">
        <v>107</v>
      </c>
      <c r="B407" s="197" t="s">
        <v>497</v>
      </c>
      <c r="C407" s="198" t="s">
        <v>498</v>
      </c>
      <c r="D407" s="199" t="s">
        <v>92</v>
      </c>
      <c r="E407" s="200">
        <v>579.7</v>
      </c>
      <c r="F407" s="200">
        <v>0</v>
      </c>
      <c r="G407" s="201">
        <f>E407*F407</f>
        <v>0</v>
      </c>
      <c r="O407" s="195">
        <v>2</v>
      </c>
      <c r="AA407" s="167">
        <v>1</v>
      </c>
      <c r="AB407" s="167">
        <v>7</v>
      </c>
      <c r="AC407" s="167">
        <v>7</v>
      </c>
      <c r="AZ407" s="167">
        <v>2</v>
      </c>
      <c r="BA407" s="167">
        <f>IF(AZ407=1,G407,0)</f>
        <v>0</v>
      </c>
      <c r="BB407" s="167">
        <f>IF(AZ407=2,G407,0)</f>
        <v>0</v>
      </c>
      <c r="BC407" s="167">
        <f>IF(AZ407=3,G407,0)</f>
        <v>0</v>
      </c>
      <c r="BD407" s="167">
        <f>IF(AZ407=4,G407,0)</f>
        <v>0</v>
      </c>
      <c r="BE407" s="167">
        <f>IF(AZ407=5,G407,0)</f>
        <v>0</v>
      </c>
      <c r="CA407" s="202">
        <v>1</v>
      </c>
      <c r="CB407" s="202">
        <v>7</v>
      </c>
      <c r="CZ407" s="167">
        <v>0.00022</v>
      </c>
    </row>
    <row r="408" spans="1:15" ht="12.75">
      <c r="A408" s="203"/>
      <c r="B408" s="205"/>
      <c r="C408" s="206" t="s">
        <v>499</v>
      </c>
      <c r="D408" s="207"/>
      <c r="E408" s="208">
        <v>579.7</v>
      </c>
      <c r="F408" s="209"/>
      <c r="G408" s="210"/>
      <c r="M408" s="204" t="s">
        <v>499</v>
      </c>
      <c r="O408" s="195"/>
    </row>
    <row r="409" spans="1:104" ht="12.75">
      <c r="A409" s="196">
        <v>108</v>
      </c>
      <c r="B409" s="197" t="s">
        <v>500</v>
      </c>
      <c r="C409" s="198" t="s">
        <v>501</v>
      </c>
      <c r="D409" s="199" t="s">
        <v>92</v>
      </c>
      <c r="E409" s="200">
        <v>494.9</v>
      </c>
      <c r="F409" s="200">
        <v>0</v>
      </c>
      <c r="G409" s="201">
        <f>E409*F409</f>
        <v>0</v>
      </c>
      <c r="O409" s="195">
        <v>2</v>
      </c>
      <c r="AA409" s="167">
        <v>1</v>
      </c>
      <c r="AB409" s="167">
        <v>7</v>
      </c>
      <c r="AC409" s="167">
        <v>7</v>
      </c>
      <c r="AZ409" s="167">
        <v>2</v>
      </c>
      <c r="BA409" s="167">
        <f>IF(AZ409=1,G409,0)</f>
        <v>0</v>
      </c>
      <c r="BB409" s="167">
        <f>IF(AZ409=2,G409,0)</f>
        <v>0</v>
      </c>
      <c r="BC409" s="167">
        <f>IF(AZ409=3,G409,0)</f>
        <v>0</v>
      </c>
      <c r="BD409" s="167">
        <f>IF(AZ409=4,G409,0)</f>
        <v>0</v>
      </c>
      <c r="BE409" s="167">
        <f>IF(AZ409=5,G409,0)</f>
        <v>0</v>
      </c>
      <c r="CA409" s="202">
        <v>1</v>
      </c>
      <c r="CB409" s="202">
        <v>7</v>
      </c>
      <c r="CZ409" s="167">
        <v>0</v>
      </c>
    </row>
    <row r="410" spans="1:15" ht="12.75">
      <c r="A410" s="203"/>
      <c r="B410" s="205"/>
      <c r="C410" s="206" t="s">
        <v>502</v>
      </c>
      <c r="D410" s="207"/>
      <c r="E410" s="208">
        <v>466.1</v>
      </c>
      <c r="F410" s="209"/>
      <c r="G410" s="210"/>
      <c r="M410" s="204" t="s">
        <v>502</v>
      </c>
      <c r="O410" s="195"/>
    </row>
    <row r="411" spans="1:15" ht="12.75">
      <c r="A411" s="203"/>
      <c r="B411" s="205"/>
      <c r="C411" s="206" t="s">
        <v>503</v>
      </c>
      <c r="D411" s="207"/>
      <c r="E411" s="208">
        <v>28.8</v>
      </c>
      <c r="F411" s="209"/>
      <c r="G411" s="210"/>
      <c r="M411" s="204" t="s">
        <v>503</v>
      </c>
      <c r="O411" s="195"/>
    </row>
    <row r="412" spans="1:57" ht="12.75">
      <c r="A412" s="211"/>
      <c r="B412" s="212" t="s">
        <v>75</v>
      </c>
      <c r="C412" s="213" t="str">
        <f>CONCATENATE(B405," ",C405)</f>
        <v>784 Malby</v>
      </c>
      <c r="D412" s="214"/>
      <c r="E412" s="215"/>
      <c r="F412" s="216"/>
      <c r="G412" s="217">
        <f>SUM(G405:G411)</f>
        <v>0</v>
      </c>
      <c r="O412" s="195">
        <v>4</v>
      </c>
      <c r="BA412" s="218">
        <f>SUM(BA405:BA411)</f>
        <v>0</v>
      </c>
      <c r="BB412" s="218">
        <f>SUM(BB405:BB411)</f>
        <v>0</v>
      </c>
      <c r="BC412" s="218">
        <f>SUM(BC405:BC411)</f>
        <v>0</v>
      </c>
      <c r="BD412" s="218">
        <f>SUM(BD405:BD411)</f>
        <v>0</v>
      </c>
      <c r="BE412" s="218">
        <f>SUM(BE405:BE411)</f>
        <v>0</v>
      </c>
    </row>
    <row r="413" spans="1:15" ht="12.75">
      <c r="A413" s="188" t="s">
        <v>72</v>
      </c>
      <c r="B413" s="189" t="s">
        <v>504</v>
      </c>
      <c r="C413" s="190" t="s">
        <v>505</v>
      </c>
      <c r="D413" s="191"/>
      <c r="E413" s="192"/>
      <c r="F413" s="192"/>
      <c r="G413" s="193"/>
      <c r="H413" s="194"/>
      <c r="I413" s="194"/>
      <c r="O413" s="195">
        <v>1</v>
      </c>
    </row>
    <row r="414" spans="1:104" ht="22.5">
      <c r="A414" s="196">
        <v>109</v>
      </c>
      <c r="B414" s="197" t="s">
        <v>506</v>
      </c>
      <c r="C414" s="198" t="s">
        <v>507</v>
      </c>
      <c r="D414" s="199" t="s">
        <v>212</v>
      </c>
      <c r="E414" s="200">
        <v>1</v>
      </c>
      <c r="F414" s="200">
        <v>0</v>
      </c>
      <c r="G414" s="201">
        <f>E414*F414</f>
        <v>0</v>
      </c>
      <c r="O414" s="195">
        <v>2</v>
      </c>
      <c r="AA414" s="167">
        <v>11</v>
      </c>
      <c r="AB414" s="167">
        <v>3</v>
      </c>
      <c r="AC414" s="167">
        <v>53</v>
      </c>
      <c r="AZ414" s="167">
        <v>4</v>
      </c>
      <c r="BA414" s="167">
        <f>IF(AZ414=1,G414,0)</f>
        <v>0</v>
      </c>
      <c r="BB414" s="167">
        <f>IF(AZ414=2,G414,0)</f>
        <v>0</v>
      </c>
      <c r="BC414" s="167">
        <f>IF(AZ414=3,G414,0)</f>
        <v>0</v>
      </c>
      <c r="BD414" s="167">
        <f>IF(AZ414=4,G414,0)</f>
        <v>0</v>
      </c>
      <c r="BE414" s="167">
        <f>IF(AZ414=5,G414,0)</f>
        <v>0</v>
      </c>
      <c r="CA414" s="202">
        <v>11</v>
      </c>
      <c r="CB414" s="202">
        <v>3</v>
      </c>
      <c r="CZ414" s="167">
        <v>0</v>
      </c>
    </row>
    <row r="415" spans="1:57" ht="12.75">
      <c r="A415" s="211"/>
      <c r="B415" s="212" t="s">
        <v>75</v>
      </c>
      <c r="C415" s="213" t="str">
        <f>CONCATENATE(B413," ",C413)</f>
        <v>M210 Elektroinstalace</v>
      </c>
      <c r="D415" s="214"/>
      <c r="E415" s="215"/>
      <c r="F415" s="216"/>
      <c r="G415" s="217">
        <f>SUM(G413:G414)</f>
        <v>0</v>
      </c>
      <c r="O415" s="195">
        <v>4</v>
      </c>
      <c r="BA415" s="218">
        <f>SUM(BA413:BA414)</f>
        <v>0</v>
      </c>
      <c r="BB415" s="218">
        <f>SUM(BB413:BB414)</f>
        <v>0</v>
      </c>
      <c r="BC415" s="218">
        <f>SUM(BC413:BC414)</f>
        <v>0</v>
      </c>
      <c r="BD415" s="218">
        <f>SUM(BD413:BD414)</f>
        <v>0</v>
      </c>
      <c r="BE415" s="218">
        <f>SUM(BE413:BE414)</f>
        <v>0</v>
      </c>
    </row>
    <row r="416" ht="12.75">
      <c r="E416" s="167"/>
    </row>
    <row r="417" ht="12.75">
      <c r="E417" s="167"/>
    </row>
    <row r="418" ht="12.75">
      <c r="E418" s="167"/>
    </row>
    <row r="419" ht="12.75">
      <c r="E419" s="167"/>
    </row>
    <row r="420" ht="12.75">
      <c r="E420" s="167"/>
    </row>
    <row r="421" ht="12.75">
      <c r="E421" s="167"/>
    </row>
    <row r="422" ht="12.75">
      <c r="E422" s="167"/>
    </row>
    <row r="423" ht="12.75">
      <c r="E423" s="167"/>
    </row>
    <row r="424" ht="12.75">
      <c r="E424" s="167"/>
    </row>
    <row r="425" ht="12.75">
      <c r="E425" s="167"/>
    </row>
    <row r="426" ht="12.75">
      <c r="E426" s="167"/>
    </row>
    <row r="427" ht="12.75">
      <c r="E427" s="167"/>
    </row>
    <row r="428" ht="12.75">
      <c r="E428" s="167"/>
    </row>
    <row r="429" ht="12.75">
      <c r="E429" s="167"/>
    </row>
    <row r="430" ht="12.75">
      <c r="E430" s="167"/>
    </row>
    <row r="431" ht="12.75">
      <c r="E431" s="167"/>
    </row>
    <row r="432" ht="12.75">
      <c r="E432" s="167"/>
    </row>
    <row r="433" ht="12.75">
      <c r="E433" s="167"/>
    </row>
    <row r="434" ht="12.75">
      <c r="E434" s="167"/>
    </row>
    <row r="435" ht="12.75">
      <c r="E435" s="167"/>
    </row>
    <row r="436" ht="12.75">
      <c r="E436" s="167"/>
    </row>
    <row r="437" ht="12.75">
      <c r="E437" s="167"/>
    </row>
    <row r="438" ht="12.75">
      <c r="E438" s="167"/>
    </row>
    <row r="439" spans="1:7" ht="12.75">
      <c r="A439" s="219"/>
      <c r="B439" s="219"/>
      <c r="C439" s="219"/>
      <c r="D439" s="219"/>
      <c r="E439" s="219"/>
      <c r="F439" s="219"/>
      <c r="G439" s="219"/>
    </row>
    <row r="440" spans="1:7" ht="12.75">
      <c r="A440" s="219"/>
      <c r="B440" s="219"/>
      <c r="C440" s="219"/>
      <c r="D440" s="219"/>
      <c r="E440" s="219"/>
      <c r="F440" s="219"/>
      <c r="G440" s="219"/>
    </row>
    <row r="441" spans="1:7" ht="12.75">
      <c r="A441" s="219"/>
      <c r="B441" s="219"/>
      <c r="C441" s="219"/>
      <c r="D441" s="219"/>
      <c r="E441" s="219"/>
      <c r="F441" s="219"/>
      <c r="G441" s="219"/>
    </row>
    <row r="442" spans="1:7" ht="12.75">
      <c r="A442" s="219"/>
      <c r="B442" s="219"/>
      <c r="C442" s="219"/>
      <c r="D442" s="219"/>
      <c r="E442" s="219"/>
      <c r="F442" s="219"/>
      <c r="G442" s="219"/>
    </row>
    <row r="443" ht="12.75">
      <c r="E443" s="167"/>
    </row>
    <row r="444" ht="12.75">
      <c r="E444" s="167"/>
    </row>
    <row r="445" ht="12.75">
      <c r="E445" s="167"/>
    </row>
    <row r="446" ht="12.75">
      <c r="E446" s="167"/>
    </row>
    <row r="447" ht="12.75">
      <c r="E447" s="167"/>
    </row>
    <row r="448" ht="12.75">
      <c r="E448" s="167"/>
    </row>
    <row r="449" ht="12.75">
      <c r="E449" s="167"/>
    </row>
    <row r="450" ht="12.75">
      <c r="E450" s="167"/>
    </row>
    <row r="451" ht="12.75">
      <c r="E451" s="167"/>
    </row>
    <row r="452" ht="12.75">
      <c r="E452" s="167"/>
    </row>
    <row r="453" ht="12.75">
      <c r="E453" s="167"/>
    </row>
    <row r="454" ht="12.75">
      <c r="E454" s="167"/>
    </row>
    <row r="455" ht="12.75">
      <c r="E455" s="167"/>
    </row>
    <row r="456" ht="12.75">
      <c r="E456" s="167"/>
    </row>
    <row r="457" ht="12.75">
      <c r="E457" s="167"/>
    </row>
    <row r="458" ht="12.75">
      <c r="E458" s="167"/>
    </row>
    <row r="459" ht="12.75">
      <c r="E459" s="167"/>
    </row>
    <row r="460" ht="12.75">
      <c r="E460" s="167"/>
    </row>
    <row r="461" ht="12.75">
      <c r="E461" s="167"/>
    </row>
    <row r="462" ht="12.75">
      <c r="E462" s="167"/>
    </row>
    <row r="463" ht="12.75">
      <c r="E463" s="167"/>
    </row>
    <row r="464" ht="12.75">
      <c r="E464" s="167"/>
    </row>
    <row r="465" ht="12.75">
      <c r="E465" s="167"/>
    </row>
    <row r="466" ht="12.75">
      <c r="E466" s="167"/>
    </row>
    <row r="467" ht="12.75">
      <c r="E467" s="167"/>
    </row>
    <row r="468" ht="12.75">
      <c r="E468" s="167"/>
    </row>
    <row r="469" ht="12.75">
      <c r="E469" s="167"/>
    </row>
    <row r="470" ht="12.75">
      <c r="E470" s="167"/>
    </row>
    <row r="471" ht="12.75">
      <c r="E471" s="167"/>
    </row>
    <row r="472" ht="12.75">
      <c r="E472" s="167"/>
    </row>
    <row r="473" ht="12.75">
      <c r="E473" s="167"/>
    </row>
    <row r="474" spans="1:2" ht="12.75">
      <c r="A474" s="220"/>
      <c r="B474" s="220"/>
    </row>
    <row r="475" spans="1:7" ht="12.75">
      <c r="A475" s="219"/>
      <c r="B475" s="219"/>
      <c r="C475" s="222"/>
      <c r="D475" s="222"/>
      <c r="E475" s="223"/>
      <c r="F475" s="222"/>
      <c r="G475" s="224"/>
    </row>
    <row r="476" spans="1:7" ht="12.75">
      <c r="A476" s="225"/>
      <c r="B476" s="225"/>
      <c r="C476" s="219"/>
      <c r="D476" s="219"/>
      <c r="E476" s="226"/>
      <c r="F476" s="219"/>
      <c r="G476" s="219"/>
    </row>
    <row r="477" spans="1:7" ht="12.75">
      <c r="A477" s="219"/>
      <c r="B477" s="219"/>
      <c r="C477" s="219"/>
      <c r="D477" s="219"/>
      <c r="E477" s="226"/>
      <c r="F477" s="219"/>
      <c r="G477" s="219"/>
    </row>
    <row r="478" spans="1:7" ht="12.75">
      <c r="A478" s="219"/>
      <c r="B478" s="219"/>
      <c r="C478" s="219"/>
      <c r="D478" s="219"/>
      <c r="E478" s="226"/>
      <c r="F478" s="219"/>
      <c r="G478" s="219"/>
    </row>
    <row r="479" spans="1:7" ht="12.75">
      <c r="A479" s="219"/>
      <c r="B479" s="219"/>
      <c r="C479" s="219"/>
      <c r="D479" s="219"/>
      <c r="E479" s="226"/>
      <c r="F479" s="219"/>
      <c r="G479" s="219"/>
    </row>
    <row r="480" spans="1:7" ht="12.75">
      <c r="A480" s="219"/>
      <c r="B480" s="219"/>
      <c r="C480" s="219"/>
      <c r="D480" s="219"/>
      <c r="E480" s="226"/>
      <c r="F480" s="219"/>
      <c r="G480" s="219"/>
    </row>
    <row r="481" spans="1:7" ht="12.75">
      <c r="A481" s="219"/>
      <c r="B481" s="219"/>
      <c r="C481" s="219"/>
      <c r="D481" s="219"/>
      <c r="E481" s="226"/>
      <c r="F481" s="219"/>
      <c r="G481" s="219"/>
    </row>
    <row r="482" spans="1:7" ht="12.75">
      <c r="A482" s="219"/>
      <c r="B482" s="219"/>
      <c r="C482" s="219"/>
      <c r="D482" s="219"/>
      <c r="E482" s="226"/>
      <c r="F482" s="219"/>
      <c r="G482" s="219"/>
    </row>
    <row r="483" spans="1:7" ht="12.75">
      <c r="A483" s="219"/>
      <c r="B483" s="219"/>
      <c r="C483" s="219"/>
      <c r="D483" s="219"/>
      <c r="E483" s="226"/>
      <c r="F483" s="219"/>
      <c r="G483" s="219"/>
    </row>
    <row r="484" spans="1:7" ht="12.75">
      <c r="A484" s="219"/>
      <c r="B484" s="219"/>
      <c r="C484" s="219"/>
      <c r="D484" s="219"/>
      <c r="E484" s="226"/>
      <c r="F484" s="219"/>
      <c r="G484" s="219"/>
    </row>
    <row r="485" spans="1:7" ht="12.75">
      <c r="A485" s="219"/>
      <c r="B485" s="219"/>
      <c r="C485" s="219"/>
      <c r="D485" s="219"/>
      <c r="E485" s="226"/>
      <c r="F485" s="219"/>
      <c r="G485" s="219"/>
    </row>
    <row r="486" spans="1:7" ht="12.75">
      <c r="A486" s="219"/>
      <c r="B486" s="219"/>
      <c r="C486" s="219"/>
      <c r="D486" s="219"/>
      <c r="E486" s="226"/>
      <c r="F486" s="219"/>
      <c r="G486" s="219"/>
    </row>
    <row r="487" spans="1:7" ht="12.75">
      <c r="A487" s="219"/>
      <c r="B487" s="219"/>
      <c r="C487" s="219"/>
      <c r="D487" s="219"/>
      <c r="E487" s="226"/>
      <c r="F487" s="219"/>
      <c r="G487" s="219"/>
    </row>
    <row r="488" spans="1:7" ht="12.75">
      <c r="A488" s="219"/>
      <c r="B488" s="219"/>
      <c r="C488" s="219"/>
      <c r="D488" s="219"/>
      <c r="E488" s="226"/>
      <c r="F488" s="219"/>
      <c r="G488" s="219"/>
    </row>
  </sheetData>
  <sheetProtection/>
  <mergeCells count="260">
    <mergeCell ref="C408:D408"/>
    <mergeCell ref="C410:D410"/>
    <mergeCell ref="C411:D411"/>
    <mergeCell ref="C395:D395"/>
    <mergeCell ref="C396:D396"/>
    <mergeCell ref="C397:D397"/>
    <mergeCell ref="C398:D398"/>
    <mergeCell ref="C403:D403"/>
    <mergeCell ref="C387:D387"/>
    <mergeCell ref="C388:D388"/>
    <mergeCell ref="C390:D390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4:D374"/>
    <mergeCell ref="C375:D375"/>
    <mergeCell ref="C376:D376"/>
    <mergeCell ref="C378:D378"/>
    <mergeCell ref="C379:D379"/>
    <mergeCell ref="C380:D380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47:D347"/>
    <mergeCell ref="C348:D348"/>
    <mergeCell ref="C353:D353"/>
    <mergeCell ref="C354:D354"/>
    <mergeCell ref="C355:D355"/>
    <mergeCell ref="C356:D356"/>
    <mergeCell ref="C359:D359"/>
    <mergeCell ref="C360:D360"/>
    <mergeCell ref="C329:D329"/>
    <mergeCell ref="C331:D331"/>
    <mergeCell ref="C339:D339"/>
    <mergeCell ref="C340:D340"/>
    <mergeCell ref="C341:D341"/>
    <mergeCell ref="C342:D342"/>
    <mergeCell ref="C345:D345"/>
    <mergeCell ref="C346:D346"/>
    <mergeCell ref="C324:D324"/>
    <mergeCell ref="C325:D325"/>
    <mergeCell ref="C326:D326"/>
    <mergeCell ref="C327:D327"/>
    <mergeCell ref="C328:D328"/>
    <mergeCell ref="C294:D294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4:D274"/>
    <mergeCell ref="C275:D275"/>
    <mergeCell ref="C276:D276"/>
    <mergeCell ref="C277:D277"/>
    <mergeCell ref="C278:D278"/>
    <mergeCell ref="C279:D279"/>
    <mergeCell ref="C264:D264"/>
    <mergeCell ref="C265:D265"/>
    <mergeCell ref="C269:D269"/>
    <mergeCell ref="C270:D270"/>
    <mergeCell ref="C272:D272"/>
    <mergeCell ref="C273:D273"/>
    <mergeCell ref="C257:D257"/>
    <mergeCell ref="C258:D258"/>
    <mergeCell ref="C260:D260"/>
    <mergeCell ref="C261:D261"/>
    <mergeCell ref="C262:D262"/>
    <mergeCell ref="C263:D263"/>
    <mergeCell ref="C248:D248"/>
    <mergeCell ref="C249:D249"/>
    <mergeCell ref="C251:D251"/>
    <mergeCell ref="C253:D253"/>
    <mergeCell ref="C255:D255"/>
    <mergeCell ref="C256:D256"/>
    <mergeCell ref="C238:D238"/>
    <mergeCell ref="C240:D240"/>
    <mergeCell ref="C244:D244"/>
    <mergeCell ref="C245:D245"/>
    <mergeCell ref="C246:D246"/>
    <mergeCell ref="C247:D247"/>
    <mergeCell ref="C229:D229"/>
    <mergeCell ref="C230:D230"/>
    <mergeCell ref="C232:D232"/>
    <mergeCell ref="C235:D235"/>
    <mergeCell ref="C236:D236"/>
    <mergeCell ref="C237:D237"/>
    <mergeCell ref="C223:D223"/>
    <mergeCell ref="C224:D224"/>
    <mergeCell ref="C225:D225"/>
    <mergeCell ref="C226:D226"/>
    <mergeCell ref="C227:D227"/>
    <mergeCell ref="C228:D228"/>
    <mergeCell ref="C216:D216"/>
    <mergeCell ref="C217:D217"/>
    <mergeCell ref="C218:D218"/>
    <mergeCell ref="C219:D219"/>
    <mergeCell ref="C220:D220"/>
    <mergeCell ref="C222:D222"/>
    <mergeCell ref="C207:D207"/>
    <mergeCell ref="C209:D209"/>
    <mergeCell ref="C210:D210"/>
    <mergeCell ref="C211:D211"/>
    <mergeCell ref="C212:D212"/>
    <mergeCell ref="C214:D214"/>
    <mergeCell ref="C201:D201"/>
    <mergeCell ref="C202:D202"/>
    <mergeCell ref="C203:D203"/>
    <mergeCell ref="C204:D204"/>
    <mergeCell ref="C205:D205"/>
    <mergeCell ref="C206:D206"/>
    <mergeCell ref="C194:D194"/>
    <mergeCell ref="C195:D195"/>
    <mergeCell ref="C196:D196"/>
    <mergeCell ref="C197:D197"/>
    <mergeCell ref="C199:D199"/>
    <mergeCell ref="C200:D200"/>
    <mergeCell ref="C187:D187"/>
    <mergeCell ref="C188:D188"/>
    <mergeCell ref="C189:D189"/>
    <mergeCell ref="C190:D190"/>
    <mergeCell ref="C192:D192"/>
    <mergeCell ref="C193:D193"/>
    <mergeCell ref="C178:D178"/>
    <mergeCell ref="C181:D181"/>
    <mergeCell ref="C182:D182"/>
    <mergeCell ref="C183:D183"/>
    <mergeCell ref="C184:D184"/>
    <mergeCell ref="C186:D186"/>
    <mergeCell ref="C170:D170"/>
    <mergeCell ref="C171:D171"/>
    <mergeCell ref="C172:D172"/>
    <mergeCell ref="C175:D175"/>
    <mergeCell ref="C176:D176"/>
    <mergeCell ref="C177:D177"/>
    <mergeCell ref="C164:D164"/>
    <mergeCell ref="C165:D165"/>
    <mergeCell ref="C166:D166"/>
    <mergeCell ref="C167:D167"/>
    <mergeCell ref="C168:D168"/>
    <mergeCell ref="C169:D169"/>
    <mergeCell ref="C154:D154"/>
    <mergeCell ref="C156:D156"/>
    <mergeCell ref="C157:D157"/>
    <mergeCell ref="C161:D161"/>
    <mergeCell ref="C162:D162"/>
    <mergeCell ref="C163:D163"/>
    <mergeCell ref="C147:D147"/>
    <mergeCell ref="C148:D148"/>
    <mergeCell ref="C149:D149"/>
    <mergeCell ref="C150:D150"/>
    <mergeCell ref="C152:D152"/>
    <mergeCell ref="C153:D153"/>
    <mergeCell ref="C134:D134"/>
    <mergeCell ref="C135:D135"/>
    <mergeCell ref="C136:D136"/>
    <mergeCell ref="C137:D137"/>
    <mergeCell ref="C138:D138"/>
    <mergeCell ref="C139:D139"/>
    <mergeCell ref="C116:D116"/>
    <mergeCell ref="C120:D120"/>
    <mergeCell ref="C126:D126"/>
    <mergeCell ref="C127:D127"/>
    <mergeCell ref="C101:D101"/>
    <mergeCell ref="C102:D102"/>
    <mergeCell ref="C103:D103"/>
    <mergeCell ref="C104:D104"/>
    <mergeCell ref="C112:D112"/>
    <mergeCell ref="C113:D113"/>
    <mergeCell ref="C114:D114"/>
    <mergeCell ref="C115:D115"/>
    <mergeCell ref="C94:D94"/>
    <mergeCell ref="C95:D95"/>
    <mergeCell ref="C97:D97"/>
    <mergeCell ref="C98:D98"/>
    <mergeCell ref="C99:D99"/>
    <mergeCell ref="C100:D100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6:D56"/>
    <mergeCell ref="C57:D57"/>
    <mergeCell ref="C58:D58"/>
    <mergeCell ref="C59:D59"/>
    <mergeCell ref="C60:D60"/>
    <mergeCell ref="C61:D61"/>
    <mergeCell ref="C63:D63"/>
    <mergeCell ref="C39:D39"/>
    <mergeCell ref="C40:D40"/>
    <mergeCell ref="C41:D41"/>
    <mergeCell ref="C24:D24"/>
    <mergeCell ref="C25:D25"/>
    <mergeCell ref="C26:D26"/>
    <mergeCell ref="C27:D27"/>
    <mergeCell ref="C29:D29"/>
    <mergeCell ref="C30:D30"/>
    <mergeCell ref="C31:D31"/>
    <mergeCell ref="C32:D32"/>
    <mergeCell ref="C34:D34"/>
    <mergeCell ref="C13:D13"/>
    <mergeCell ref="C15:D15"/>
    <mergeCell ref="C16:D16"/>
    <mergeCell ref="C17:D17"/>
    <mergeCell ref="C18:D18"/>
    <mergeCell ref="C35:D35"/>
    <mergeCell ref="C36:D36"/>
    <mergeCell ref="C37:D37"/>
    <mergeCell ref="C38:D38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2018-10-08T14:55:16Z</dcterms:created>
  <dcterms:modified xsi:type="dcterms:W3CDTF">2018-10-08T14:56:06Z</dcterms:modified>
  <cp:category/>
  <cp:version/>
  <cp:contentType/>
  <cp:contentStatus/>
</cp:coreProperties>
</file>