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Vedeni\VYB.RIZENI\2026\INOVACE_CNC opětovné vyhlášení\"/>
    </mc:Choice>
  </mc:AlternateContent>
  <xr:revisionPtr revIDLastSave="0" documentId="8_{C58956C3-9720-4D48-8106-939357C11A75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REKAPITULACE" sheetId="15" r:id="rId1"/>
    <sheet name="CNC CO2 Laser" sheetId="13" r:id="rId2"/>
  </sheets>
  <definedNames>
    <definedName name="_xlnm.Print_Area" localSheetId="1">'CNC CO2 Laser'!$B$2:$G$79</definedName>
    <definedName name="_xlnm.Print_Area" localSheetId="0">REKAPITULACE!$A$2:$M$20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3" l="1"/>
  <c r="E11" i="15"/>
  <c r="E8" i="15"/>
  <c r="F7" i="13"/>
  <c r="G7" i="13" s="1"/>
  <c r="B8" i="15" l="1"/>
  <c r="G8" i="15" l="1"/>
  <c r="H8" i="15" l="1"/>
  <c r="I8" i="15" l="1"/>
  <c r="I11" i="15" l="1"/>
  <c r="K11" i="15" s="1"/>
  <c r="I10" i="15"/>
  <c r="K10" i="15" s="1"/>
</calcChain>
</file>

<file path=xl/sharedStrings.xml><?xml version="1.0" encoding="utf-8"?>
<sst xmlns="http://schemas.openxmlformats.org/spreadsheetml/2006/main" count="183" uniqueCount="150">
  <si>
    <t>Název požadovaného výrobku</t>
  </si>
  <si>
    <t>množství</t>
  </si>
  <si>
    <t>jednotka</t>
  </si>
  <si>
    <t>jednotková cena včetně DPH</t>
  </si>
  <si>
    <t>cena celkem včetně DPH</t>
  </si>
  <si>
    <t>NABÍDKA</t>
  </si>
  <si>
    <t>ks</t>
  </si>
  <si>
    <t>Název veřejné zakázky:</t>
  </si>
  <si>
    <t>jednotková cena bez DPH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</si>
  <si>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</si>
  <si>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REKAPITULACE NABÍDKY</t>
  </si>
  <si>
    <t>VYPLŇUJE SE AUTOMATICKY NA ZÁKLADĚ VYPLNĚNÝCH JEDNOLIVÝCH ZÁLOŽEK NABÍDKY</t>
  </si>
  <si>
    <t>Množství</t>
  </si>
  <si>
    <t>KONTROLA</t>
  </si>
  <si>
    <t>CELKOVÁ CENA BEZ 21 % DPH</t>
  </si>
  <si>
    <t>CELKOVÁ CENA VČETNĚ 21 % DPH</t>
  </si>
  <si>
    <t>POZNÁMKY KE STANOVENÍ NABÍDKY</t>
  </si>
  <si>
    <t>MAXIMÁLNÍ CELKOVÁ CENA VČETNĚ 21 % DPH</t>
  </si>
  <si>
    <t>MAXIMÁLNÍ CELKOVÁ CENA BEZ 21 % DPH</t>
  </si>
  <si>
    <t>NABÍDKA UCHAZEČE VZ</t>
  </si>
  <si>
    <t>ROZPOČTOVÉ PODMÍNKY ZADAVATEL VZ</t>
  </si>
  <si>
    <t>Parametr</t>
  </si>
  <si>
    <t>Doprava do místa plnění</t>
  </si>
  <si>
    <t>Dodací podmínky</t>
  </si>
  <si>
    <t>Minimální příslušenství</t>
  </si>
  <si>
    <t>Nabídku zpracoval:</t>
  </si>
  <si>
    <t>V</t>
  </si>
  <si>
    <t>dne</t>
  </si>
  <si>
    <t>Identifikace</t>
  </si>
  <si>
    <t>Poznámka</t>
  </si>
  <si>
    <t>Nabízené zboží a jeho parametry</t>
  </si>
  <si>
    <t>Platný název zařízení</t>
  </si>
  <si>
    <t>Název výrobce</t>
  </si>
  <si>
    <t>Platný webový odkaz (link) na stránky dovozce / prodejce, kde je uvedena technická specifikace výrobku</t>
  </si>
  <si>
    <t>V případě, že není platný odkaz, přiložte produktový list ve kterém je uvedena technická specifikace</t>
  </si>
  <si>
    <t>Druh zařízení</t>
  </si>
  <si>
    <t>Stav zařízení</t>
  </si>
  <si>
    <t>1 ks</t>
  </si>
  <si>
    <t>Zaškolení obsluhy</t>
  </si>
  <si>
    <t>Příloha č. 5 - Technická specifikace s položkovým rozpočtem</t>
  </si>
  <si>
    <t>Ovládací software</t>
  </si>
  <si>
    <t>Nový, nepoužitý</t>
  </si>
  <si>
    <t>Certifikace</t>
  </si>
  <si>
    <t>CE, splnění platných norem EU</t>
  </si>
  <si>
    <t>Funkce</t>
  </si>
  <si>
    <t>ano</t>
  </si>
  <si>
    <t>Napájení</t>
  </si>
  <si>
    <t>Napájecí kabeláž</t>
  </si>
  <si>
    <t>kompletní</t>
  </si>
  <si>
    <t>1 sada</t>
  </si>
  <si>
    <t>Návod k použití</t>
  </si>
  <si>
    <t>český jazyk</t>
  </si>
  <si>
    <t>Záruka</t>
  </si>
  <si>
    <t>* pokud splňuje napište ANO (v případě dodání technického listu) nebo uveďte daný parametr</t>
  </si>
  <si>
    <t>Základní údaje</t>
  </si>
  <si>
    <t>Přenos NC programů</t>
  </si>
  <si>
    <t>Specifikace</t>
  </si>
  <si>
    <t>Instalace a zprovoznění</t>
  </si>
  <si>
    <t>min. 1 den / max. 3 osoby</t>
  </si>
  <si>
    <t xml:space="preserve">CNC CO2 laser </t>
  </si>
  <si>
    <t>CNC řezání a gravírování</t>
  </si>
  <si>
    <t>Motor</t>
  </si>
  <si>
    <t>1000*700mm</t>
  </si>
  <si>
    <t>200mm</t>
  </si>
  <si>
    <t>120KG</t>
  </si>
  <si>
    <t>1.0x1.0mm</t>
  </si>
  <si>
    <t>&lt;=0.1mm</t>
  </si>
  <si>
    <t>Built-in 500W (Auto Start-stop)</t>
  </si>
  <si>
    <t>√</t>
  </si>
  <si>
    <t>100° 8 megapixel (3840x2160)</t>
  </si>
  <si>
    <t>Rdworks/Lighburn(Optional)</t>
  </si>
  <si>
    <t>CorelDraw/Illustrator/AutoCAD</t>
  </si>
  <si>
    <t>1500*1210*1125</t>
  </si>
  <si>
    <t>415KG</t>
  </si>
  <si>
    <t>532KG</t>
  </si>
  <si>
    <t>pracovní rozsah</t>
  </si>
  <si>
    <t>Laserová trubice</t>
  </si>
  <si>
    <t>Pohybový systém</t>
  </si>
  <si>
    <t>Přesnost</t>
  </si>
  <si>
    <t>Nastavení</t>
  </si>
  <si>
    <t>Systém</t>
  </si>
  <si>
    <t>Bezpečnost</t>
  </si>
  <si>
    <t>Rozměry max.</t>
  </si>
  <si>
    <t>Pracovní plocha (mm)</t>
  </si>
  <si>
    <t>Prostor vztlaku osy Z</t>
  </si>
  <si>
    <t>Maximální nosnost</t>
  </si>
  <si>
    <t>Maximální rychlost gravírování</t>
  </si>
  <si>
    <t>Minimální velikost písma (RF elektronka)</t>
  </si>
  <si>
    <t>Přesnost polohování</t>
  </si>
  <si>
    <t>Pracovní stůl</t>
  </si>
  <si>
    <t>Chladicí systém</t>
  </si>
  <si>
    <t>Výfukový ventilátor</t>
  </si>
  <si>
    <t>Automatické ostření</t>
  </si>
  <si>
    <t>Bezdrátové připojení</t>
  </si>
  <si>
    <t>Polohování červeného bodu</t>
  </si>
  <si>
    <t>Průchod materiálu dveřmi</t>
  </si>
  <si>
    <t>Kamera</t>
  </si>
  <si>
    <t>Interní paměť</t>
  </si>
  <si>
    <t>Smart Panel (monitorovací funkce)</t>
  </si>
  <si>
    <t>Poruchový alarm a diagnostika</t>
  </si>
  <si>
    <t>Kontrolka provozu</t>
  </si>
  <si>
    <t>Ochrana průtoku vody</t>
  </si>
  <si>
    <t>Alarm teploty vody</t>
  </si>
  <si>
    <t>Kompatibilní návrhový software</t>
  </si>
  <si>
    <t>Laserová třída</t>
  </si>
  <si>
    <t>Zámek víka víka</t>
  </si>
  <si>
    <t>Klíčový zámek</t>
  </si>
  <si>
    <t>Rozměr stroje(mm)</t>
  </si>
  <si>
    <t>Čistá hmotnost (KG)</t>
  </si>
  <si>
    <t>Hrubá hmotnost (KG)</t>
  </si>
  <si>
    <t xml:space="preserve">4000mm/s </t>
  </si>
  <si>
    <t xml:space="preserve">AC Servo </t>
  </si>
  <si>
    <t>Osa XY prachotěsná</t>
  </si>
  <si>
    <t>Vzduchový asistent</t>
  </si>
  <si>
    <t>Beznástrojová výměna objektivu a změna zrcadla</t>
  </si>
  <si>
    <t>Zámek víka bočního panelu</t>
  </si>
  <si>
    <t>1GB</t>
  </si>
  <si>
    <t>SW pro gravírování a řezání</t>
  </si>
  <si>
    <t>Operační program</t>
  </si>
  <si>
    <t>Windows &amp; Mac</t>
  </si>
  <si>
    <t>Podporované formáty</t>
  </si>
  <si>
    <t>AI/PDF/DXF/PLT/SVG/DXF/S
C/BMP/JPEG/JPG/PNG/GIF/
TIFF/TIF/TGA</t>
  </si>
  <si>
    <t>Vestavěný kompresor 750W s 24L vzdušníkem (Auto Start-stop)</t>
  </si>
  <si>
    <t>Glass: Vestavný 5000 chladič RF: Air-cooled</t>
  </si>
  <si>
    <t>5G (DC)/ 8G (RF)</t>
  </si>
  <si>
    <t>Zrychlení maximální</t>
  </si>
  <si>
    <t>CO 2 Glass 100W/ RF Metal 30W</t>
  </si>
  <si>
    <t xml:space="preserve"> 1 laser </t>
  </si>
  <si>
    <t>230 V</t>
  </si>
  <si>
    <t>min. 24 měsíců</t>
  </si>
  <si>
    <t>Technická/servisní podpora</t>
  </si>
  <si>
    <t>ano-lokální</t>
  </si>
  <si>
    <t>USB, Wi-Fi, Ethernet</t>
  </si>
  <si>
    <t>voštinový + lamelový</t>
  </si>
  <si>
    <t>Likvidace odpadu vzniklého při dodávce</t>
  </si>
  <si>
    <t>heavy duty pro minimalizaci vibrací</t>
  </si>
  <si>
    <t>podvozek</t>
  </si>
  <si>
    <t>Mobilní</t>
  </si>
  <si>
    <t xml:space="preserve">Materiály vhodné ke zpracování </t>
  </si>
  <si>
    <r>
      <rPr>
        <b/>
        <sz val="12"/>
        <color theme="1"/>
        <rFont val="Arial"/>
        <family val="2"/>
        <charset val="238"/>
      </rPr>
      <t>plasty</t>
    </r>
    <r>
      <rPr>
        <sz val="12"/>
        <color theme="1"/>
        <rFont val="Arial"/>
        <family val="2"/>
        <charset val="238"/>
      </rPr>
      <t xml:space="preserve"> (akrylátové desky a fólie, ABS desky, lité plexisklo, plastové desky s kovovou úpravou) , </t>
    </r>
    <r>
      <rPr>
        <b/>
        <sz val="12"/>
        <color theme="1"/>
        <rFont val="Arial"/>
        <family val="2"/>
        <charset val="238"/>
      </rPr>
      <t>dřevo</t>
    </r>
    <r>
      <rPr>
        <sz val="12"/>
        <color theme="1"/>
        <rFont val="Arial"/>
        <family val="2"/>
        <charset val="238"/>
      </rPr>
      <t xml:space="preserve"> (masivní dřeva, překližka, balza, bambus, kokosové skořápky), </t>
    </r>
    <r>
      <rPr>
        <b/>
        <sz val="12"/>
        <color theme="1"/>
        <rFont val="Arial"/>
        <family val="2"/>
        <charset val="238"/>
      </rPr>
      <t>papír, kůže, razítková guma, sklo</t>
    </r>
    <r>
      <rPr>
        <sz val="12"/>
        <color theme="1"/>
        <rFont val="Arial"/>
        <family val="2"/>
        <charset val="238"/>
      </rPr>
      <t xml:space="preserve"> (</t>
    </r>
    <r>
      <rPr>
        <i/>
        <sz val="12"/>
        <color theme="1"/>
        <rFont val="Arial"/>
        <family val="2"/>
        <charset val="238"/>
      </rPr>
      <t>jen gravírování</t>
    </r>
    <r>
      <rPr>
        <sz val="12"/>
        <color theme="1"/>
        <rFont val="Arial"/>
        <family val="2"/>
        <charset val="238"/>
      </rPr>
      <t xml:space="preserve">), </t>
    </r>
    <r>
      <rPr>
        <b/>
        <sz val="12"/>
        <color theme="1"/>
        <rFont val="Arial"/>
        <family val="2"/>
        <charset val="238"/>
      </rPr>
      <t>oděvní látky</t>
    </r>
    <r>
      <rPr>
        <sz val="12"/>
        <color theme="1"/>
        <rFont val="Arial"/>
        <family val="2"/>
        <charset val="238"/>
      </rPr>
      <t xml:space="preserve"> ( balna, plsť, fleece)</t>
    </r>
  </si>
  <si>
    <t>Životnost trubice</t>
  </si>
  <si>
    <t>až 3000 hodin</t>
  </si>
  <si>
    <t>* Účastník vyplní žlutě podbarvené pole</t>
  </si>
  <si>
    <t>množství ks</t>
  </si>
  <si>
    <t xml:space="preserve"> CNC CO2 LASER</t>
  </si>
  <si>
    <t>POZN.:  V uvedené ceně budou započítány všechny poplatky související s dodávkou produktu.</t>
  </si>
  <si>
    <t>Stav nabídky (nabídková cena)</t>
  </si>
  <si>
    <t>3 licence na 3 PC</t>
  </si>
  <si>
    <t>součást dodávky; dodávka musí zahrnovat licence aktuálního SW pro gravírování a řezání typu layout/edit/control, placená verze SW</t>
  </si>
  <si>
    <t xml:space="preserve">Dodávka CNC CO2 laseru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</si>
</sst>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</numFmts>
  <fonts count="26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14"/>
      <color theme="8" tint="-0.249977111117893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i/>
      <sz val="10"/>
      <color theme="8" tint="-0.249977111117893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color rgb="FFFF000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 applyAlignment="0">
      <alignment vertical="top" wrapText="1"/>
      <protection locked="0"/>
    </xf>
    <xf numFmtId="0" fontId="14" fillId="0" borderId="0" applyNumberFormat="0" applyFill="0" applyBorder="0" applyAlignment="0" applyProtection="0"/>
  </cellStyleXfs>
  <cellXfs count="211">
    <xf numFmtId="0" fontId="0" fillId="0" borderId="0" xfId="0"/>
    <xf numFmtId="0" fontId="6" fillId="4" borderId="1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4" fontId="4" fillId="8" borderId="20" xfId="0" applyNumberFormat="1" applyFont="1" applyFill="1" applyBorder="1" applyAlignment="1">
      <alignment horizontal="right" vertical="center"/>
    </xf>
    <xf numFmtId="44" fontId="4" fillId="8" borderId="21" xfId="0" applyNumberFormat="1" applyFont="1" applyFill="1" applyBorder="1" applyAlignment="1">
      <alignment horizontal="right" vertical="center"/>
    </xf>
    <xf numFmtId="44" fontId="4" fillId="8" borderId="28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5" fontId="4" fillId="9" borderId="0" xfId="0" applyNumberFormat="1" applyFont="1" applyFill="1" applyAlignment="1">
      <alignment horizontal="left" vertical="center"/>
    </xf>
    <xf numFmtId="44" fontId="4" fillId="9" borderId="0" xfId="0" applyNumberFormat="1" applyFont="1" applyFill="1" applyAlignment="1">
      <alignment horizontal="right" vertical="center"/>
    </xf>
    <xf numFmtId="0" fontId="4" fillId="9" borderId="0" xfId="0" applyFont="1" applyFill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vertical="top"/>
    </xf>
    <xf numFmtId="0" fontId="6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2" fillId="9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vertical="center" wrapText="1"/>
    </xf>
    <xf numFmtId="165" fontId="7" fillId="9" borderId="0" xfId="0" applyNumberFormat="1" applyFont="1" applyFill="1" applyAlignment="1">
      <alignment horizontal="right" vertical="center" wrapText="1"/>
    </xf>
    <xf numFmtId="165" fontId="4" fillId="9" borderId="0" xfId="0" applyNumberFormat="1" applyFont="1" applyFill="1" applyAlignment="1">
      <alignment vertical="center"/>
    </xf>
    <xf numFmtId="165" fontId="4" fillId="9" borderId="0" xfId="0" applyNumberFormat="1" applyFont="1" applyFill="1" applyAlignment="1">
      <alignment horizontal="right" vertical="center"/>
    </xf>
    <xf numFmtId="0" fontId="6" fillId="6" borderId="11" xfId="0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65" fontId="4" fillId="8" borderId="19" xfId="0" applyNumberFormat="1" applyFont="1" applyFill="1" applyBorder="1" applyAlignment="1">
      <alignment horizontal="right" vertical="center"/>
    </xf>
    <xf numFmtId="0" fontId="0" fillId="5" borderId="32" xfId="0" applyFill="1" applyBorder="1"/>
    <xf numFmtId="0" fontId="4" fillId="7" borderId="21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vertical="center" wrapText="1"/>
    </xf>
    <xf numFmtId="1" fontId="16" fillId="4" borderId="22" xfId="0" applyNumberFormat="1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right" vertical="top" wrapText="1"/>
    </xf>
    <xf numFmtId="164" fontId="16" fillId="0" borderId="0" xfId="0" applyNumberFormat="1" applyFont="1" applyAlignment="1">
      <alignment horizontal="right" vertical="top" wrapText="1"/>
    </xf>
    <xf numFmtId="0" fontId="11" fillId="9" borderId="0" xfId="0" applyFont="1" applyFill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0" fontId="17" fillId="9" borderId="31" xfId="0" applyFont="1" applyFill="1" applyBorder="1" applyProtection="1">
      <protection locked="0"/>
    </xf>
    <xf numFmtId="0" fontId="17" fillId="9" borderId="0" xfId="0" applyFont="1" applyFill="1" applyProtection="1">
      <protection locked="0"/>
    </xf>
    <xf numFmtId="0" fontId="17" fillId="9" borderId="0" xfId="0" applyFont="1" applyFill="1" applyAlignment="1" applyProtection="1">
      <alignment vertical="top"/>
      <protection locked="0"/>
    </xf>
    <xf numFmtId="0" fontId="6" fillId="9" borderId="0" xfId="0" applyFont="1" applyFill="1" applyProtection="1">
      <protection locked="0"/>
    </xf>
    <xf numFmtId="0" fontId="16" fillId="4" borderId="10" xfId="0" applyFont="1" applyFill="1" applyBorder="1" applyAlignment="1">
      <alignment vertical="center" wrapText="1"/>
    </xf>
    <xf numFmtId="0" fontId="15" fillId="0" borderId="23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9" borderId="22" xfId="0" applyFont="1" applyFill="1" applyBorder="1" applyAlignment="1">
      <alignment vertical="center" wrapText="1"/>
    </xf>
    <xf numFmtId="0" fontId="15" fillId="9" borderId="24" xfId="0" applyFont="1" applyFill="1" applyBorder="1" applyAlignment="1">
      <alignment horizontal="center" vertical="center"/>
    </xf>
    <xf numFmtId="0" fontId="15" fillId="9" borderId="24" xfId="0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horizontal="center" vertical="center" wrapText="1"/>
    </xf>
    <xf numFmtId="0" fontId="18" fillId="9" borderId="23" xfId="0" applyFont="1" applyFill="1" applyBorder="1" applyAlignment="1">
      <alignment vertical="center" wrapText="1"/>
    </xf>
    <xf numFmtId="0" fontId="18" fillId="9" borderId="17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 wrapText="1"/>
    </xf>
    <xf numFmtId="1" fontId="13" fillId="10" borderId="8" xfId="0" applyNumberFormat="1" applyFont="1" applyFill="1" applyBorder="1" applyAlignment="1">
      <alignment horizontal="center" vertical="center" wrapText="1"/>
    </xf>
    <xf numFmtId="165" fontId="8" fillId="11" borderId="7" xfId="0" applyNumberFormat="1" applyFont="1" applyFill="1" applyBorder="1" applyAlignment="1" applyProtection="1">
      <alignment vertical="center"/>
      <protection locked="0"/>
    </xf>
    <xf numFmtId="44" fontId="8" fillId="11" borderId="8" xfId="0" applyNumberFormat="1" applyFont="1" applyFill="1" applyBorder="1" applyAlignment="1" applyProtection="1">
      <alignment vertical="center"/>
      <protection locked="0"/>
    </xf>
    <xf numFmtId="44" fontId="8" fillId="11" borderId="9" xfId="0" applyNumberFormat="1" applyFont="1" applyFill="1" applyBorder="1" applyAlignment="1" applyProtection="1">
      <alignment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1" fontId="4" fillId="7" borderId="20" xfId="0" applyNumberFormat="1" applyFont="1" applyFill="1" applyBorder="1" applyAlignment="1">
      <alignment horizontal="center" vertical="center"/>
    </xf>
    <xf numFmtId="0" fontId="17" fillId="11" borderId="44" xfId="0" applyFont="1" applyFill="1" applyBorder="1" applyAlignment="1">
      <alignment horizontal="center" vertical="center"/>
    </xf>
    <xf numFmtId="0" fontId="17" fillId="11" borderId="45" xfId="0" applyFont="1" applyFill="1" applyBorder="1" applyAlignment="1">
      <alignment horizontal="center" vertical="center"/>
    </xf>
    <xf numFmtId="0" fontId="17" fillId="11" borderId="43" xfId="0" applyFont="1" applyFill="1" applyBorder="1" applyAlignment="1">
      <alignment horizontal="center" vertical="center"/>
    </xf>
    <xf numFmtId="0" fontId="17" fillId="11" borderId="47" xfId="0" applyFont="1" applyFill="1" applyBorder="1" applyAlignment="1">
      <alignment horizontal="center" vertical="center"/>
    </xf>
    <xf numFmtId="0" fontId="17" fillId="11" borderId="48" xfId="0" applyFont="1" applyFill="1" applyBorder="1" applyAlignment="1">
      <alignment horizontal="center" vertical="center"/>
    </xf>
    <xf numFmtId="0" fontId="17" fillId="11" borderId="46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8" fillId="11" borderId="23" xfId="0" applyFont="1" applyFill="1" applyBorder="1" applyAlignment="1" applyProtection="1">
      <alignment horizontal="center" vertical="center"/>
      <protection locked="0"/>
    </xf>
    <xf numFmtId="0" fontId="18" fillId="11" borderId="22" xfId="0" applyFont="1" applyFill="1" applyBorder="1" applyAlignment="1" applyProtection="1">
      <alignment horizontal="center" vertical="center"/>
      <protection locked="0"/>
    </xf>
    <xf numFmtId="0" fontId="18" fillId="11" borderId="24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horizontal="left" wrapText="1"/>
    </xf>
    <xf numFmtId="0" fontId="20" fillId="0" borderId="25" xfId="0" applyFont="1" applyBorder="1" applyAlignment="1">
      <alignment horizontal="left" wrapText="1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165" fontId="18" fillId="11" borderId="44" xfId="0" applyNumberFormat="1" applyFont="1" applyFill="1" applyBorder="1" applyAlignment="1" applyProtection="1">
      <alignment horizontal="center" vertical="center"/>
      <protection locked="0"/>
    </xf>
    <xf numFmtId="165" fontId="18" fillId="11" borderId="45" xfId="0" applyNumberFormat="1" applyFont="1" applyFill="1" applyBorder="1" applyAlignment="1" applyProtection="1">
      <alignment horizontal="center" vertical="center"/>
      <protection locked="0"/>
    </xf>
    <xf numFmtId="165" fontId="18" fillId="11" borderId="43" xfId="0" applyNumberFormat="1" applyFont="1" applyFill="1" applyBorder="1" applyAlignment="1" applyProtection="1">
      <alignment horizontal="center" vertical="center"/>
      <protection locked="0"/>
    </xf>
    <xf numFmtId="165" fontId="15" fillId="0" borderId="40" xfId="0" applyNumberFormat="1" applyFont="1" applyBorder="1" applyAlignment="1">
      <alignment vertical="center" wrapText="1"/>
    </xf>
    <xf numFmtId="165" fontId="15" fillId="0" borderId="46" xfId="0" applyNumberFormat="1" applyFont="1" applyBorder="1" applyAlignment="1">
      <alignment vertical="center" wrapText="1"/>
    </xf>
    <xf numFmtId="165" fontId="18" fillId="11" borderId="47" xfId="0" applyNumberFormat="1" applyFont="1" applyFill="1" applyBorder="1" applyAlignment="1" applyProtection="1">
      <alignment horizontal="center" vertical="center"/>
      <protection locked="0"/>
    </xf>
    <xf numFmtId="165" fontId="18" fillId="11" borderId="48" xfId="0" applyNumberFormat="1" applyFont="1" applyFill="1" applyBorder="1" applyAlignment="1" applyProtection="1">
      <alignment horizontal="center" vertical="center"/>
      <protection locked="0"/>
    </xf>
    <xf numFmtId="165" fontId="18" fillId="11" borderId="46" xfId="0" applyNumberFormat="1" applyFont="1" applyFill="1" applyBorder="1" applyAlignment="1" applyProtection="1">
      <alignment horizontal="center" vertical="center"/>
      <protection locked="0"/>
    </xf>
    <xf numFmtId="165" fontId="16" fillId="4" borderId="41" xfId="0" applyNumberFormat="1" applyFont="1" applyFill="1" applyBorder="1" applyAlignment="1">
      <alignment horizontal="left" vertical="center" wrapText="1"/>
    </xf>
    <xf numFmtId="165" fontId="16" fillId="4" borderId="42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165" fontId="4" fillId="3" borderId="26" xfId="0" applyNumberFormat="1" applyFont="1" applyFill="1" applyBorder="1" applyAlignment="1">
      <alignment horizontal="left" vertical="center"/>
    </xf>
    <xf numFmtId="165" fontId="4" fillId="3" borderId="28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left" vertical="center"/>
    </xf>
    <xf numFmtId="165" fontId="4" fillId="6" borderId="11" xfId="0" applyNumberFormat="1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49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top" wrapText="1"/>
    </xf>
    <xf numFmtId="0" fontId="14" fillId="9" borderId="25" xfId="5" applyFill="1" applyBorder="1" applyAlignment="1">
      <alignment horizontal="left" vertical="center"/>
    </xf>
    <xf numFmtId="0" fontId="0" fillId="9" borderId="25" xfId="0" applyFill="1" applyBorder="1" applyAlignment="1">
      <alignment horizontal="left" vertical="center"/>
    </xf>
    <xf numFmtId="165" fontId="4" fillId="7" borderId="26" xfId="0" applyNumberFormat="1" applyFont="1" applyFill="1" applyBorder="1" applyAlignment="1">
      <alignment horizontal="center" vertical="center"/>
    </xf>
    <xf numFmtId="165" fontId="4" fillId="7" borderId="28" xfId="0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25" fillId="9" borderId="0" xfId="0" applyFont="1" applyFill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12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25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165" fontId="4" fillId="6" borderId="7" xfId="0" applyNumberFormat="1" applyFont="1" applyFill="1" applyBorder="1" applyAlignment="1">
      <alignment horizontal="left" vertical="center"/>
    </xf>
    <xf numFmtId="165" fontId="4" fillId="6" borderId="8" xfId="0" applyNumberFormat="1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24" fillId="10" borderId="26" xfId="0" applyFont="1" applyFill="1" applyBorder="1" applyAlignment="1">
      <alignment horizontal="center" vertical="center" wrapText="1"/>
    </xf>
    <xf numFmtId="0" fontId="24" fillId="10" borderId="49" xfId="0" applyFont="1" applyFill="1" applyBorder="1" applyAlignment="1">
      <alignment horizontal="center" vertical="center" wrapText="1"/>
    </xf>
    <xf numFmtId="165" fontId="15" fillId="0" borderId="39" xfId="0" applyNumberFormat="1" applyFont="1" applyBorder="1" applyAlignment="1">
      <alignment horizontal="center" vertical="center" wrapText="1"/>
    </xf>
    <xf numFmtId="165" fontId="15" fillId="0" borderId="4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18" fillId="9" borderId="39" xfId="0" applyFont="1" applyFill="1" applyBorder="1" applyAlignment="1">
      <alignment horizontal="center" vertical="center" wrapText="1"/>
    </xf>
    <xf numFmtId="0" fontId="18" fillId="9" borderId="43" xfId="0" applyFont="1" applyFill="1" applyBorder="1" applyAlignment="1">
      <alignment horizontal="center" vertical="center" wrapText="1"/>
    </xf>
    <xf numFmtId="0" fontId="18" fillId="9" borderId="40" xfId="0" applyFont="1" applyFill="1" applyBorder="1" applyAlignment="1">
      <alignment horizontal="center" vertical="center" wrapText="1"/>
    </xf>
    <xf numFmtId="0" fontId="18" fillId="9" borderId="46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52" xfId="0" applyFont="1" applyFill="1" applyBorder="1" applyAlignment="1">
      <alignment horizontal="center" vertical="center" wrapText="1"/>
    </xf>
    <xf numFmtId="165" fontId="16" fillId="4" borderId="41" xfId="0" applyNumberFormat="1" applyFont="1" applyFill="1" applyBorder="1" applyAlignment="1">
      <alignment horizontal="center" vertical="center" wrapText="1"/>
    </xf>
    <xf numFmtId="165" fontId="16" fillId="4" borderId="42" xfId="0" applyNumberFormat="1" applyFont="1" applyFill="1" applyBorder="1" applyAlignment="1">
      <alignment horizontal="center" vertical="center" wrapText="1"/>
    </xf>
    <xf numFmtId="1" fontId="16" fillId="0" borderId="39" xfId="0" applyNumberFormat="1" applyFont="1" applyBorder="1" applyAlignment="1">
      <alignment horizontal="center" vertical="center"/>
    </xf>
    <xf numFmtId="1" fontId="16" fillId="0" borderId="43" xfId="0" applyNumberFormat="1" applyFont="1" applyBorder="1" applyAlignment="1">
      <alignment horizontal="center" vertical="center"/>
    </xf>
    <xf numFmtId="1" fontId="15" fillId="0" borderId="39" xfId="0" applyNumberFormat="1" applyFont="1" applyBorder="1" applyAlignment="1">
      <alignment horizontal="center" vertical="center"/>
    </xf>
    <xf numFmtId="1" fontId="15" fillId="0" borderId="43" xfId="0" applyNumberFormat="1" applyFont="1" applyBorder="1" applyAlignment="1">
      <alignment horizontal="center" vertical="center"/>
    </xf>
    <xf numFmtId="1" fontId="15" fillId="0" borderId="39" xfId="0" applyNumberFormat="1" applyFont="1" applyBorder="1" applyAlignment="1">
      <alignment horizontal="center" vertical="center" wrapText="1"/>
    </xf>
    <xf numFmtId="1" fontId="15" fillId="0" borderId="43" xfId="0" applyNumberFormat="1" applyFont="1" applyBorder="1" applyAlignment="1">
      <alignment horizontal="center" vertical="center" wrapText="1"/>
    </xf>
    <xf numFmtId="1" fontId="16" fillId="4" borderId="39" xfId="0" applyNumberFormat="1" applyFont="1" applyFill="1" applyBorder="1" applyAlignment="1">
      <alignment horizontal="center" vertical="center"/>
    </xf>
    <xf numFmtId="1" fontId="16" fillId="4" borderId="43" xfId="0" applyNumberFormat="1" applyFont="1" applyFill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</cellXfs>
  <cellStyles count="6">
    <cellStyle name="Hypertextový odkaz" xfId="5" builtinId="8"/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7D47-A994-4058-9D21-F8D3C04E41A4}">
  <sheetPr>
    <tabColor rgb="FFFF0000"/>
    <pageSetUpPr fitToPage="1"/>
  </sheetPr>
  <dimension ref="A1:BF76"/>
  <sheetViews>
    <sheetView tabSelected="1" zoomScale="90" zoomScaleNormal="90" workbookViewId="0">
      <selection activeCell="E13" sqref="E13"/>
    </sheetView>
  </sheetViews>
  <sheetFormatPr defaultRowHeight="15" x14ac:dyDescent="0.25"/>
  <cols>
    <col min="1" max="1" width="3.7109375" customWidth="1"/>
    <col min="2" max="2" width="50.28515625" customWidth="1"/>
    <col min="3" max="3" width="25.7109375" customWidth="1"/>
    <col min="4" max="4" width="19.5703125" customWidth="1"/>
    <col min="5" max="5" width="16" customWidth="1"/>
    <col min="6" max="6" width="17.7109375" customWidth="1"/>
    <col min="7" max="9" width="25.7109375" customWidth="1"/>
    <col min="10" max="10" width="3.7109375" customWidth="1"/>
  </cols>
  <sheetData>
    <row r="1" spans="1:58" ht="15.75" thickBot="1" x14ac:dyDescent="0.3">
      <c r="B1" t="s">
        <v>39</v>
      </c>
    </row>
    <row r="2" spans="1:58" s="8" customFormat="1" ht="30" customHeight="1" thickBot="1" x14ac:dyDescent="0.3">
      <c r="A2" s="21"/>
      <c r="B2" s="110" t="s">
        <v>10</v>
      </c>
      <c r="C2" s="111"/>
      <c r="D2" s="111"/>
      <c r="E2" s="111"/>
      <c r="F2" s="111"/>
      <c r="G2" s="111"/>
      <c r="H2" s="111"/>
      <c r="I2" s="111"/>
      <c r="J2" s="111"/>
      <c r="K2" s="111"/>
      <c r="L2" s="112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</row>
    <row r="3" spans="1:58" ht="19.899999999999999" customHeight="1" thickBot="1" x14ac:dyDescent="0.3">
      <c r="A3" s="18"/>
      <c r="B3" s="22" t="s">
        <v>7</v>
      </c>
      <c r="C3" s="143"/>
      <c r="D3" s="144"/>
      <c r="E3" s="144"/>
      <c r="F3" s="144"/>
      <c r="G3" s="144"/>
      <c r="H3" s="144"/>
      <c r="I3" s="144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</row>
    <row r="4" spans="1:58" ht="18.75" thickBot="1" x14ac:dyDescent="0.3">
      <c r="A4" s="18"/>
      <c r="B4" s="127" t="s">
        <v>149</v>
      </c>
      <c r="C4" s="128"/>
      <c r="D4" s="128"/>
      <c r="E4" s="128"/>
      <c r="F4" s="128"/>
      <c r="G4" s="128"/>
      <c r="H4" s="128"/>
      <c r="I4" s="129"/>
      <c r="J4" s="18"/>
      <c r="K4" s="113"/>
      <c r="L4" s="11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</row>
    <row r="5" spans="1:58" ht="15" customHeight="1" x14ac:dyDescent="0.25">
      <c r="A5" s="18"/>
      <c r="B5" s="168" t="s">
        <v>20</v>
      </c>
      <c r="C5" s="169"/>
      <c r="D5" s="169"/>
      <c r="E5" s="169"/>
      <c r="F5" s="170"/>
      <c r="G5" s="117" t="s">
        <v>19</v>
      </c>
      <c r="H5" s="118"/>
      <c r="I5" s="119"/>
      <c r="J5" s="18"/>
      <c r="K5" s="123" t="s">
        <v>13</v>
      </c>
      <c r="L5" s="124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</row>
    <row r="6" spans="1:58" ht="15.75" customHeight="1" thickBot="1" x14ac:dyDescent="0.3">
      <c r="A6" s="18"/>
      <c r="B6" s="171"/>
      <c r="C6" s="172"/>
      <c r="D6" s="172"/>
      <c r="E6" s="172"/>
      <c r="F6" s="173"/>
      <c r="G6" s="120"/>
      <c r="H6" s="121"/>
      <c r="I6" s="122"/>
      <c r="J6" s="18"/>
      <c r="K6" s="125"/>
      <c r="L6" s="126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</row>
    <row r="7" spans="1:58" ht="30.75" thickBot="1" x14ac:dyDescent="0.3">
      <c r="A7" s="18"/>
      <c r="B7" s="136" t="s">
        <v>0</v>
      </c>
      <c r="C7" s="137"/>
      <c r="D7" s="138"/>
      <c r="E7" s="28" t="s">
        <v>1</v>
      </c>
      <c r="F7" s="29" t="s">
        <v>2</v>
      </c>
      <c r="G7" s="31" t="s">
        <v>8</v>
      </c>
      <c r="H7" s="13" t="s">
        <v>3</v>
      </c>
      <c r="I7" s="14" t="s">
        <v>4</v>
      </c>
      <c r="J7" s="18"/>
      <c r="K7" s="106" t="s">
        <v>146</v>
      </c>
      <c r="L7" s="10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</row>
    <row r="8" spans="1:58" ht="30" customHeight="1" thickBot="1" x14ac:dyDescent="0.3">
      <c r="A8" s="33"/>
      <c r="B8" s="139" t="str">
        <f>'CNC CO2 Laser'!B7</f>
        <v xml:space="preserve"> CNC CO2 LASER</v>
      </c>
      <c r="C8" s="140"/>
      <c r="D8" s="141"/>
      <c r="E8" s="69">
        <f>'CNC CO2 Laser'!D7</f>
        <v>1</v>
      </c>
      <c r="F8" s="34" t="s">
        <v>6</v>
      </c>
      <c r="G8" s="32">
        <f>'CNC CO2 Laser'!E7:E7</f>
        <v>0</v>
      </c>
      <c r="H8" s="10">
        <f>'CNC CO2 Laser'!F7</f>
        <v>0</v>
      </c>
      <c r="I8" s="11">
        <f>'CNC CO2 Laser'!G7:G7</f>
        <v>0</v>
      </c>
      <c r="J8" s="18"/>
      <c r="K8" s="108"/>
      <c r="L8" s="10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</row>
    <row r="9" spans="1:58" s="7" customFormat="1" ht="10.15" customHeight="1" thickBot="1" x14ac:dyDescent="0.3">
      <c r="A9" s="19"/>
      <c r="B9" s="24"/>
      <c r="C9" s="25"/>
      <c r="D9" s="26"/>
      <c r="E9" s="17"/>
      <c r="F9" s="17"/>
      <c r="G9" s="27"/>
      <c r="H9" s="16"/>
      <c r="I9" s="16"/>
      <c r="J9" s="19"/>
      <c r="K9" s="20"/>
      <c r="L9" s="20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s="7" customFormat="1" ht="19.899999999999999" customHeight="1" thickBot="1" x14ac:dyDescent="0.3">
      <c r="A10" s="19"/>
      <c r="B10" s="9"/>
      <c r="C10" s="134" t="s">
        <v>18</v>
      </c>
      <c r="D10" s="135"/>
      <c r="E10" s="145">
        <v>486000</v>
      </c>
      <c r="F10" s="146"/>
      <c r="G10" s="115" t="s">
        <v>14</v>
      </c>
      <c r="H10" s="116"/>
      <c r="I10" s="12">
        <f>SUM(I8:I8)/1.21</f>
        <v>0</v>
      </c>
      <c r="J10" s="19"/>
      <c r="K10" s="130" t="str">
        <f>IF(I10&lt;=E10,"V pořádku","Přes limit")</f>
        <v>V pořádku</v>
      </c>
      <c r="L10" s="131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s="7" customFormat="1" ht="19.899999999999999" customHeight="1" thickBot="1" x14ac:dyDescent="0.3">
      <c r="A11" s="19"/>
      <c r="B11" s="9"/>
      <c r="C11" s="166" t="s">
        <v>17</v>
      </c>
      <c r="D11" s="167"/>
      <c r="E11" s="145">
        <f>SUM(E10*1.21)</f>
        <v>588060</v>
      </c>
      <c r="F11" s="146"/>
      <c r="G11" s="115" t="s">
        <v>15</v>
      </c>
      <c r="H11" s="116"/>
      <c r="I11" s="12">
        <f>SUM(I8:I8)</f>
        <v>0</v>
      </c>
      <c r="J11" s="19"/>
      <c r="K11" s="132" t="str">
        <f>IF(I11&lt;=E11,"V pořádku","Přes limit")</f>
        <v>V pořádku</v>
      </c>
      <c r="L11" s="133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s="7" customFormat="1" ht="19.899999999999999" customHeight="1" thickBot="1" x14ac:dyDescent="0.3">
      <c r="A12" s="19"/>
      <c r="B12" s="23"/>
      <c r="C12" s="23"/>
      <c r="D12" s="23"/>
      <c r="E12" s="17"/>
      <c r="F12" s="17"/>
      <c r="G12" s="15"/>
      <c r="H12" s="15"/>
      <c r="I12" s="16"/>
      <c r="J12" s="19"/>
      <c r="K12" s="20"/>
      <c r="L12" s="2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s="7" customFormat="1" ht="19.899999999999999" customHeight="1" thickTop="1" thickBot="1" x14ac:dyDescent="0.3">
      <c r="A13" s="19"/>
      <c r="B13" s="154" t="s">
        <v>16</v>
      </c>
      <c r="C13" s="155"/>
      <c r="D13" s="156"/>
      <c r="E13" s="17"/>
      <c r="F13" s="17"/>
      <c r="G13" s="147" t="s">
        <v>11</v>
      </c>
      <c r="H13" s="148"/>
      <c r="I13" s="149"/>
      <c r="J13" s="19"/>
      <c r="K13" s="20"/>
      <c r="L13" s="20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30" customHeight="1" thickBot="1" x14ac:dyDescent="0.3">
      <c r="A14" s="18"/>
      <c r="B14" s="157"/>
      <c r="C14" s="158"/>
      <c r="D14" s="159"/>
      <c r="E14" s="18"/>
      <c r="F14" s="18"/>
      <c r="G14" s="150"/>
      <c r="H14" s="151"/>
      <c r="I14" s="152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</row>
    <row r="15" spans="1:58" ht="30" customHeight="1" thickTop="1" x14ac:dyDescent="0.25">
      <c r="A15" s="18"/>
      <c r="B15" s="160"/>
      <c r="C15" s="161"/>
      <c r="D15" s="162"/>
      <c r="E15" s="18"/>
      <c r="F15" s="18"/>
      <c r="G15" s="45"/>
      <c r="H15" s="45"/>
      <c r="I15" s="45"/>
      <c r="J15" s="46"/>
      <c r="K15" s="46"/>
      <c r="L15" s="46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</row>
    <row r="16" spans="1:58" ht="19.899999999999999" customHeight="1" x14ac:dyDescent="0.25">
      <c r="A16" s="18"/>
      <c r="B16" s="160"/>
      <c r="C16" s="161"/>
      <c r="D16" s="162"/>
      <c r="E16" s="18"/>
      <c r="F16" s="18"/>
      <c r="G16" s="47" t="s">
        <v>26</v>
      </c>
      <c r="H16" s="47" t="s">
        <v>27</v>
      </c>
      <c r="I16" s="46"/>
      <c r="J16" s="46"/>
      <c r="K16" s="46"/>
      <c r="L16" s="46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</row>
    <row r="17" spans="1:58" ht="30" customHeight="1" x14ac:dyDescent="0.25">
      <c r="A17" s="18"/>
      <c r="B17" s="160"/>
      <c r="C17" s="161"/>
      <c r="D17" s="162"/>
      <c r="E17" s="18"/>
      <c r="F17" s="18"/>
      <c r="G17" s="48"/>
      <c r="H17" s="48"/>
      <c r="I17" s="49"/>
      <c r="J17" s="48"/>
      <c r="K17" s="48"/>
      <c r="L17" s="4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</row>
    <row r="18" spans="1:58" ht="19.899999999999999" customHeight="1" x14ac:dyDescent="0.25">
      <c r="A18" s="18"/>
      <c r="B18" s="160"/>
      <c r="C18" s="161"/>
      <c r="D18" s="162"/>
      <c r="E18" s="18"/>
      <c r="F18" s="18"/>
      <c r="G18" s="48"/>
      <c r="H18" s="48"/>
      <c r="I18" s="48"/>
      <c r="J18" s="48"/>
      <c r="K18" s="48"/>
      <c r="L18" s="4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</row>
    <row r="19" spans="1:58" ht="19.899999999999999" customHeight="1" thickBot="1" x14ac:dyDescent="0.3">
      <c r="A19" s="18"/>
      <c r="B19" s="163"/>
      <c r="C19" s="164"/>
      <c r="D19" s="165"/>
      <c r="E19" s="18"/>
      <c r="F19" s="18"/>
      <c r="G19" s="47" t="s">
        <v>25</v>
      </c>
      <c r="H19" s="47"/>
      <c r="I19" s="48"/>
      <c r="J19" s="48"/>
      <c r="K19" s="48"/>
      <c r="L19" s="4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</row>
    <row r="20" spans="1:58" x14ac:dyDescent="0.25">
      <c r="A20" s="18"/>
      <c r="B20" s="142"/>
      <c r="C20" s="142"/>
      <c r="D20" s="142"/>
      <c r="E20" s="18"/>
      <c r="F20" s="18"/>
      <c r="G20" s="50"/>
      <c r="H20" s="50"/>
      <c r="I20" s="50"/>
      <c r="J20" s="50"/>
      <c r="K20" s="50"/>
      <c r="L20" s="50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</row>
    <row r="21" spans="1:58" x14ac:dyDescent="0.25">
      <c r="A21" s="18"/>
      <c r="B21" s="153" t="s">
        <v>145</v>
      </c>
      <c r="C21" s="153"/>
      <c r="D21" s="153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</row>
    <row r="22" spans="1:58" x14ac:dyDescent="0.25">
      <c r="A22" s="18"/>
      <c r="B22" s="142"/>
      <c r="C22" s="142"/>
      <c r="D22" s="142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</row>
    <row r="23" spans="1:58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</row>
    <row r="24" spans="1:58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</row>
    <row r="25" spans="1:58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</row>
    <row r="26" spans="1:58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</row>
    <row r="27" spans="1:58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</row>
    <row r="28" spans="1:58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</row>
    <row r="29" spans="1:58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</row>
    <row r="30" spans="1:58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</row>
    <row r="31" spans="1:58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</row>
    <row r="32" spans="1:58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</row>
    <row r="33" spans="1:58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</row>
    <row r="34" spans="1:58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</row>
    <row r="35" spans="1:58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</row>
    <row r="36" spans="1:58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</row>
    <row r="37" spans="1:58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</row>
    <row r="38" spans="1:58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</row>
    <row r="39" spans="1:58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</row>
    <row r="40" spans="1:58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</row>
    <row r="41" spans="1:58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</row>
    <row r="42" spans="1:58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</row>
    <row r="43" spans="1:58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</row>
    <row r="44" spans="1:58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</row>
    <row r="45" spans="1:58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</row>
    <row r="46" spans="1:58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</row>
    <row r="47" spans="1:58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</row>
    <row r="48" spans="1:58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</row>
    <row r="49" spans="1:58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</row>
    <row r="50" spans="1:5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</row>
    <row r="51" spans="1:5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</row>
    <row r="52" spans="1:5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  <row r="53" spans="1:5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</row>
    <row r="54" spans="1:5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</row>
    <row r="55" spans="1:5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</row>
    <row r="56" spans="1:5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</row>
    <row r="57" spans="1:5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</row>
    <row r="58" spans="1:5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</row>
    <row r="59" spans="1:5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</row>
    <row r="60" spans="1:5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</row>
    <row r="61" spans="1:5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</row>
    <row r="62" spans="1:5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</row>
    <row r="63" spans="1:5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</row>
    <row r="64" spans="1:5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</row>
    <row r="65" spans="1:5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</row>
    <row r="66" spans="1:5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</row>
    <row r="67" spans="1:5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</row>
    <row r="68" spans="1:5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</row>
    <row r="69" spans="1:5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</row>
    <row r="70" spans="1:5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</row>
    <row r="71" spans="1:5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</row>
    <row r="72" spans="1:5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</row>
    <row r="73" spans="1:5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</row>
    <row r="74" spans="1:5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</row>
    <row r="75" spans="1:58" x14ac:dyDescent="0.25"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</row>
    <row r="76" spans="1:58" x14ac:dyDescent="0.25"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</row>
  </sheetData>
  <sheetProtection formatCells="0" selectLockedCells="1"/>
  <protectedRanges>
    <protectedRange sqref="G16:L19 B14:D19" name="Oblast1"/>
  </protectedRanges>
  <mergeCells count="24">
    <mergeCell ref="B22:D22"/>
    <mergeCell ref="C3:I3"/>
    <mergeCell ref="E10:F10"/>
    <mergeCell ref="E11:F11"/>
    <mergeCell ref="G13:I14"/>
    <mergeCell ref="B20:D20"/>
    <mergeCell ref="B21:D21"/>
    <mergeCell ref="B13:D13"/>
    <mergeCell ref="B14:D19"/>
    <mergeCell ref="C11:D11"/>
    <mergeCell ref="B5:F6"/>
    <mergeCell ref="K7:L8"/>
    <mergeCell ref="B2:L2"/>
    <mergeCell ref="K4:L4"/>
    <mergeCell ref="G10:H10"/>
    <mergeCell ref="G11:H11"/>
    <mergeCell ref="G5:I6"/>
    <mergeCell ref="K5:L6"/>
    <mergeCell ref="B4:I4"/>
    <mergeCell ref="K10:L10"/>
    <mergeCell ref="K11:L11"/>
    <mergeCell ref="C10:D10"/>
    <mergeCell ref="B7:D7"/>
    <mergeCell ref="B8:D8"/>
  </mergeCells>
  <conditionalFormatting sqref="K10:K11 K12:L13">
    <cfRule type="containsText" dxfId="3" priority="3" operator="containsText" text="Přes limit">
      <formula>NOT(ISERROR(SEARCH("Přes limit",K10)))</formula>
    </cfRule>
    <cfRule type="containsText" dxfId="2" priority="4" operator="containsText" text="V pořádku">
      <formula>NOT(ISERROR(SEARCH("V pořádku",K10)))</formula>
    </cfRule>
  </conditionalFormatting>
  <conditionalFormatting sqref="K9:L9">
    <cfRule type="containsText" dxfId="1" priority="1" operator="containsText" text="Přes limit">
      <formula>NOT(ISERROR(SEARCH("Přes limit",K9)))</formula>
    </cfRule>
    <cfRule type="containsText" dxfId="0" priority="2" operator="containsText" text="V pořádku">
      <formula>NOT(ISERROR(SEARCH("V pořádku",K9)))</formula>
    </cfRule>
  </conditionalFormatting>
  <pageMargins left="0.7" right="0.7" top="0.78740157499999996" bottom="0.78740157499999996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L84"/>
  <sheetViews>
    <sheetView zoomScale="85" zoomScaleNormal="85" workbookViewId="0">
      <selection activeCell="C16" sqref="C16:D16"/>
    </sheetView>
  </sheetViews>
  <sheetFormatPr defaultRowHeight="15" x14ac:dyDescent="0.25"/>
  <cols>
    <col min="1" max="1" width="5.7109375" customWidth="1"/>
    <col min="2" max="2" width="50.42578125" style="5" customWidth="1"/>
    <col min="3" max="3" width="44.5703125" customWidth="1"/>
    <col min="4" max="4" width="59" customWidth="1"/>
    <col min="5" max="5" width="16.7109375" customWidth="1"/>
    <col min="6" max="6" width="16" bestFit="1" customWidth="1"/>
    <col min="7" max="7" width="19.7109375" customWidth="1"/>
    <col min="12" max="12" width="15.140625" bestFit="1" customWidth="1"/>
  </cols>
  <sheetData>
    <row r="1" spans="2:12" x14ac:dyDescent="0.25">
      <c r="B1" t="s">
        <v>39</v>
      </c>
    </row>
    <row r="2" spans="2:12" ht="15.75" thickBot="1" x14ac:dyDescent="0.3">
      <c r="B2" s="5" t="s">
        <v>7</v>
      </c>
    </row>
    <row r="3" spans="2:12" ht="18.75" thickBot="1" x14ac:dyDescent="0.3">
      <c r="B3" s="178" t="str">
        <f>REKAPITULACE!B4</f>
        <v xml:space="preserve">Dodávka CNC CO2 laseru </v>
      </c>
      <c r="C3" s="179"/>
      <c r="D3" s="179"/>
      <c r="E3" s="179"/>
      <c r="F3" s="179"/>
      <c r="G3" s="180"/>
    </row>
    <row r="4" spans="2:12" ht="15.75" thickBot="1" x14ac:dyDescent="0.3">
      <c r="E4" s="41" t="s">
        <v>142</v>
      </c>
    </row>
    <row r="5" spans="2:12" ht="15.75" thickBot="1" x14ac:dyDescent="0.3">
      <c r="E5" s="100" t="s">
        <v>5</v>
      </c>
      <c r="F5" s="101"/>
      <c r="G5" s="102"/>
    </row>
    <row r="6" spans="2:12" ht="30.75" thickBot="1" x14ac:dyDescent="0.3">
      <c r="B6" s="103" t="s">
        <v>0</v>
      </c>
      <c r="C6" s="104"/>
      <c r="D6" s="61" t="s">
        <v>143</v>
      </c>
      <c r="E6" s="3" t="s">
        <v>8</v>
      </c>
      <c r="F6" s="1" t="s">
        <v>3</v>
      </c>
      <c r="G6" s="2" t="s">
        <v>4</v>
      </c>
      <c r="L6" s="4"/>
    </row>
    <row r="7" spans="2:12" ht="30" customHeight="1" thickBot="1" x14ac:dyDescent="0.3">
      <c r="B7" s="174" t="s">
        <v>144</v>
      </c>
      <c r="C7" s="175"/>
      <c r="D7" s="62">
        <v>1</v>
      </c>
      <c r="E7" s="63">
        <v>0</v>
      </c>
      <c r="F7" s="64">
        <f>E7*1.21</f>
        <v>0</v>
      </c>
      <c r="G7" s="65">
        <f>F7*D7</f>
        <v>0</v>
      </c>
      <c r="L7" s="4"/>
    </row>
    <row r="8" spans="2:12" ht="19.899999999999999" customHeight="1" thickBot="1" x14ac:dyDescent="0.3">
      <c r="B8" s="105"/>
      <c r="C8" s="105"/>
      <c r="D8" s="105"/>
      <c r="E8" s="105"/>
      <c r="F8" s="105"/>
      <c r="G8" s="105"/>
    </row>
    <row r="9" spans="2:12" ht="20.100000000000001" customHeight="1" x14ac:dyDescent="0.25">
      <c r="B9" s="38" t="s">
        <v>28</v>
      </c>
      <c r="C9" s="98" t="s">
        <v>29</v>
      </c>
      <c r="D9" s="99"/>
      <c r="E9" s="87" t="s">
        <v>30</v>
      </c>
      <c r="F9" s="88"/>
      <c r="G9" s="89"/>
    </row>
    <row r="10" spans="2:12" ht="20.100000000000001" customHeight="1" x14ac:dyDescent="0.25">
      <c r="B10" s="39" t="s">
        <v>31</v>
      </c>
      <c r="C10" s="176"/>
      <c r="D10" s="177"/>
      <c r="E10" s="90"/>
      <c r="F10" s="91"/>
      <c r="G10" s="92"/>
    </row>
    <row r="11" spans="2:12" ht="20.100000000000001" customHeight="1" x14ac:dyDescent="0.25">
      <c r="B11" s="39" t="s">
        <v>32</v>
      </c>
      <c r="C11" s="176"/>
      <c r="D11" s="177"/>
      <c r="E11" s="90"/>
      <c r="F11" s="91"/>
      <c r="G11" s="92"/>
    </row>
    <row r="12" spans="2:12" ht="56.25" customHeight="1" thickBot="1" x14ac:dyDescent="0.3">
      <c r="B12" s="40" t="s">
        <v>33</v>
      </c>
      <c r="C12" s="93" t="s">
        <v>34</v>
      </c>
      <c r="D12" s="94"/>
      <c r="E12" s="95"/>
      <c r="F12" s="96"/>
      <c r="G12" s="97"/>
    </row>
    <row r="13" spans="2:12" ht="20.100000000000001" customHeight="1" x14ac:dyDescent="0.25">
      <c r="B13" s="42"/>
      <c r="C13" s="43"/>
      <c r="D13" s="44"/>
      <c r="E13" s="85" t="s">
        <v>53</v>
      </c>
      <c r="F13" s="85"/>
      <c r="G13" s="85"/>
    </row>
    <row r="14" spans="2:12" ht="20.100000000000001" customHeight="1" thickBot="1" x14ac:dyDescent="0.3">
      <c r="B14" s="42"/>
      <c r="C14" s="43"/>
      <c r="D14" s="44"/>
      <c r="E14" s="86"/>
      <c r="F14" s="86"/>
      <c r="G14" s="86"/>
    </row>
    <row r="15" spans="2:12" ht="20.100000000000001" customHeight="1" x14ac:dyDescent="0.25">
      <c r="B15" s="51" t="s">
        <v>54</v>
      </c>
      <c r="C15" s="199" t="s">
        <v>21</v>
      </c>
      <c r="D15" s="200"/>
      <c r="E15" s="87" t="s">
        <v>30</v>
      </c>
      <c r="F15" s="88"/>
      <c r="G15" s="89"/>
    </row>
    <row r="16" spans="2:12" ht="20.100000000000001" customHeight="1" x14ac:dyDescent="0.25">
      <c r="B16" s="52" t="s">
        <v>35</v>
      </c>
      <c r="C16" s="201" t="s">
        <v>59</v>
      </c>
      <c r="D16" s="202"/>
      <c r="E16" s="70"/>
      <c r="F16" s="71"/>
      <c r="G16" s="72"/>
    </row>
    <row r="17" spans="2:7" ht="20.100000000000001" customHeight="1" x14ac:dyDescent="0.25">
      <c r="B17" s="52" t="s">
        <v>36</v>
      </c>
      <c r="C17" s="203" t="s">
        <v>41</v>
      </c>
      <c r="D17" s="204"/>
      <c r="E17" s="79"/>
      <c r="F17" s="80"/>
      <c r="G17" s="81"/>
    </row>
    <row r="18" spans="2:7" ht="20.100000000000001" customHeight="1" x14ac:dyDescent="0.25">
      <c r="B18" s="30" t="s">
        <v>42</v>
      </c>
      <c r="C18" s="205" t="s">
        <v>43</v>
      </c>
      <c r="D18" s="206"/>
      <c r="E18" s="79"/>
      <c r="F18" s="80"/>
      <c r="G18" s="81"/>
    </row>
    <row r="19" spans="2:7" ht="20.100000000000001" customHeight="1" x14ac:dyDescent="0.25">
      <c r="B19" s="35" t="s">
        <v>44</v>
      </c>
      <c r="C19" s="207" t="s">
        <v>21</v>
      </c>
      <c r="D19" s="208"/>
      <c r="E19" s="76" t="s">
        <v>30</v>
      </c>
      <c r="F19" s="77"/>
      <c r="G19" s="78"/>
    </row>
    <row r="20" spans="2:7" ht="20.100000000000001" customHeight="1" x14ac:dyDescent="0.25">
      <c r="B20" s="39" t="s">
        <v>60</v>
      </c>
      <c r="C20" s="209" t="s">
        <v>45</v>
      </c>
      <c r="D20" s="210"/>
      <c r="E20" s="79"/>
      <c r="F20" s="80"/>
      <c r="G20" s="81"/>
    </row>
    <row r="21" spans="2:7" ht="56.25" customHeight="1" x14ac:dyDescent="0.25">
      <c r="B21" s="59" t="s">
        <v>138</v>
      </c>
      <c r="C21" s="209" t="s">
        <v>139</v>
      </c>
      <c r="D21" s="210"/>
      <c r="E21" s="79"/>
      <c r="F21" s="80"/>
      <c r="G21" s="81"/>
    </row>
    <row r="22" spans="2:7" ht="20.100000000000001" customHeight="1" x14ac:dyDescent="0.25">
      <c r="B22" s="59" t="s">
        <v>55</v>
      </c>
      <c r="C22" s="209" t="s">
        <v>132</v>
      </c>
      <c r="D22" s="210"/>
      <c r="E22" s="79"/>
      <c r="F22" s="80"/>
      <c r="G22" s="81"/>
    </row>
    <row r="23" spans="2:7" ht="20.100000000000001" customHeight="1" x14ac:dyDescent="0.25">
      <c r="B23" s="197" t="s">
        <v>56</v>
      </c>
      <c r="C23" s="198"/>
      <c r="D23" s="37" t="s">
        <v>21</v>
      </c>
      <c r="E23" s="76" t="s">
        <v>30</v>
      </c>
      <c r="F23" s="77"/>
      <c r="G23" s="78"/>
    </row>
    <row r="24" spans="2:7" ht="20.100000000000001" customHeight="1" x14ac:dyDescent="0.25">
      <c r="B24" s="194" t="s">
        <v>75</v>
      </c>
      <c r="C24" s="54" t="s">
        <v>83</v>
      </c>
      <c r="D24" s="55" t="s">
        <v>62</v>
      </c>
      <c r="E24" s="79"/>
      <c r="F24" s="80"/>
      <c r="G24" s="81"/>
    </row>
    <row r="25" spans="2:7" ht="20.100000000000001" customHeight="1" x14ac:dyDescent="0.25">
      <c r="B25" s="195"/>
      <c r="C25" s="54" t="s">
        <v>84</v>
      </c>
      <c r="D25" s="55" t="s">
        <v>63</v>
      </c>
      <c r="E25" s="79"/>
      <c r="F25" s="80"/>
      <c r="G25" s="81"/>
    </row>
    <row r="26" spans="2:7" ht="20.100000000000001" customHeight="1" x14ac:dyDescent="0.25">
      <c r="B26" s="196"/>
      <c r="C26" s="54" t="s">
        <v>85</v>
      </c>
      <c r="D26" s="55" t="s">
        <v>64</v>
      </c>
      <c r="E26" s="79"/>
      <c r="F26" s="80"/>
      <c r="G26" s="81"/>
    </row>
    <row r="27" spans="2:7" ht="25.5" customHeight="1" x14ac:dyDescent="0.25">
      <c r="B27" s="194" t="s">
        <v>76</v>
      </c>
      <c r="C27" s="54" t="s">
        <v>76</v>
      </c>
      <c r="D27" s="55" t="s">
        <v>126</v>
      </c>
      <c r="E27" s="79"/>
      <c r="F27" s="80"/>
      <c r="G27" s="81"/>
    </row>
    <row r="28" spans="2:7" ht="19.5" customHeight="1" x14ac:dyDescent="0.25">
      <c r="B28" s="196"/>
      <c r="C28" s="54" t="s">
        <v>140</v>
      </c>
      <c r="D28" s="55" t="s">
        <v>141</v>
      </c>
      <c r="E28" s="82"/>
      <c r="F28" s="83"/>
      <c r="G28" s="84"/>
    </row>
    <row r="29" spans="2:7" ht="20.100000000000001" customHeight="1" x14ac:dyDescent="0.25">
      <c r="B29" s="194" t="s">
        <v>77</v>
      </c>
      <c r="C29" s="54" t="s">
        <v>86</v>
      </c>
      <c r="D29" s="55" t="s">
        <v>110</v>
      </c>
      <c r="E29" s="79"/>
      <c r="F29" s="80"/>
      <c r="G29" s="81"/>
    </row>
    <row r="30" spans="2:7" ht="20.100000000000001" customHeight="1" x14ac:dyDescent="0.25">
      <c r="B30" s="195"/>
      <c r="C30" s="54" t="s">
        <v>125</v>
      </c>
      <c r="D30" s="55" t="s">
        <v>124</v>
      </c>
      <c r="E30" s="79"/>
      <c r="F30" s="80"/>
      <c r="G30" s="81"/>
    </row>
    <row r="31" spans="2:7" ht="20.100000000000001" customHeight="1" x14ac:dyDescent="0.25">
      <c r="B31" s="196"/>
      <c r="C31" s="54" t="s">
        <v>61</v>
      </c>
      <c r="D31" s="55" t="s">
        <v>111</v>
      </c>
      <c r="E31" s="82"/>
      <c r="F31" s="83"/>
      <c r="G31" s="84"/>
    </row>
    <row r="32" spans="2:7" ht="20.100000000000001" customHeight="1" x14ac:dyDescent="0.25">
      <c r="B32" s="194" t="s">
        <v>78</v>
      </c>
      <c r="C32" s="54" t="s">
        <v>87</v>
      </c>
      <c r="D32" s="55" t="s">
        <v>65</v>
      </c>
      <c r="E32" s="66"/>
      <c r="F32" s="67"/>
      <c r="G32" s="68"/>
    </row>
    <row r="33" spans="2:7" ht="20.100000000000001" customHeight="1" x14ac:dyDescent="0.25">
      <c r="B33" s="196"/>
      <c r="C33" s="54" t="s">
        <v>88</v>
      </c>
      <c r="D33" s="55" t="s">
        <v>66</v>
      </c>
      <c r="E33" s="66"/>
      <c r="F33" s="67"/>
      <c r="G33" s="68"/>
    </row>
    <row r="34" spans="2:7" ht="20.100000000000001" customHeight="1" x14ac:dyDescent="0.25">
      <c r="B34" s="194" t="s">
        <v>79</v>
      </c>
      <c r="C34" s="54" t="s">
        <v>89</v>
      </c>
      <c r="D34" s="55" t="s">
        <v>133</v>
      </c>
      <c r="E34" s="79"/>
      <c r="F34" s="80"/>
      <c r="G34" s="81"/>
    </row>
    <row r="35" spans="2:7" ht="20.100000000000001" customHeight="1" x14ac:dyDescent="0.25">
      <c r="B35" s="195"/>
      <c r="C35" s="54" t="s">
        <v>90</v>
      </c>
      <c r="D35" s="55" t="s">
        <v>123</v>
      </c>
      <c r="E35" s="82"/>
      <c r="F35" s="83"/>
      <c r="G35" s="84"/>
    </row>
    <row r="36" spans="2:7" ht="20.100000000000001" customHeight="1" x14ac:dyDescent="0.25">
      <c r="B36" s="195"/>
      <c r="C36" s="54" t="s">
        <v>91</v>
      </c>
      <c r="D36" s="55" t="s">
        <v>67</v>
      </c>
      <c r="E36" s="79"/>
      <c r="F36" s="80"/>
      <c r="G36" s="81"/>
    </row>
    <row r="37" spans="2:7" ht="36.75" customHeight="1" x14ac:dyDescent="0.25">
      <c r="B37" s="195"/>
      <c r="C37" s="54" t="s">
        <v>113</v>
      </c>
      <c r="D37" s="56" t="s">
        <v>122</v>
      </c>
      <c r="E37" s="79"/>
      <c r="F37" s="80"/>
      <c r="G37" s="81"/>
    </row>
    <row r="38" spans="2:7" ht="60" customHeight="1" x14ac:dyDescent="0.25">
      <c r="B38" s="195"/>
      <c r="C38" s="54" t="s">
        <v>112</v>
      </c>
      <c r="D38" s="55" t="s">
        <v>68</v>
      </c>
      <c r="E38" s="79"/>
      <c r="F38" s="80"/>
      <c r="G38" s="81"/>
    </row>
    <row r="39" spans="2:7" ht="20.100000000000001" customHeight="1" x14ac:dyDescent="0.25">
      <c r="B39" s="195"/>
      <c r="C39" s="54" t="s">
        <v>92</v>
      </c>
      <c r="D39" s="55" t="s">
        <v>68</v>
      </c>
      <c r="E39" s="79"/>
      <c r="F39" s="80"/>
      <c r="G39" s="81"/>
    </row>
    <row r="40" spans="2:7" ht="20.100000000000001" customHeight="1" x14ac:dyDescent="0.25">
      <c r="B40" s="195"/>
      <c r="C40" s="54" t="s">
        <v>93</v>
      </c>
      <c r="D40" s="55" t="s">
        <v>68</v>
      </c>
      <c r="E40" s="79"/>
      <c r="F40" s="80"/>
      <c r="G40" s="81"/>
    </row>
    <row r="41" spans="2:7" ht="20.100000000000001" customHeight="1" x14ac:dyDescent="0.25">
      <c r="B41" s="195"/>
      <c r="C41" s="54" t="s">
        <v>94</v>
      </c>
      <c r="D41" s="55" t="s">
        <v>68</v>
      </c>
      <c r="E41" s="82"/>
      <c r="F41" s="83"/>
      <c r="G41" s="84"/>
    </row>
    <row r="42" spans="2:7" ht="20.100000000000001" customHeight="1" x14ac:dyDescent="0.25">
      <c r="B42" s="195"/>
      <c r="C42" s="54" t="s">
        <v>95</v>
      </c>
      <c r="D42" s="57" t="s">
        <v>68</v>
      </c>
      <c r="E42" s="79"/>
      <c r="F42" s="80"/>
      <c r="G42" s="81"/>
    </row>
    <row r="43" spans="2:7" ht="20.100000000000001" customHeight="1" x14ac:dyDescent="0.25">
      <c r="B43" s="195"/>
      <c r="C43" s="54" t="s">
        <v>96</v>
      </c>
      <c r="D43" s="55" t="s">
        <v>69</v>
      </c>
      <c r="E43" s="79"/>
      <c r="F43" s="80"/>
      <c r="G43" s="81"/>
    </row>
    <row r="44" spans="2:7" ht="39" customHeight="1" x14ac:dyDescent="0.25">
      <c r="B44" s="195"/>
      <c r="C44" s="54" t="s">
        <v>114</v>
      </c>
      <c r="D44" s="55" t="s">
        <v>68</v>
      </c>
      <c r="E44" s="79"/>
      <c r="F44" s="80"/>
      <c r="G44" s="81"/>
    </row>
    <row r="45" spans="2:7" ht="20.100000000000001" customHeight="1" x14ac:dyDescent="0.25">
      <c r="B45" s="196"/>
      <c r="C45" s="54" t="s">
        <v>97</v>
      </c>
      <c r="D45" s="55" t="s">
        <v>116</v>
      </c>
      <c r="E45" s="79"/>
      <c r="F45" s="80"/>
      <c r="G45" s="81"/>
    </row>
    <row r="46" spans="2:7" ht="20.100000000000001" customHeight="1" x14ac:dyDescent="0.25">
      <c r="B46" s="194" t="s">
        <v>80</v>
      </c>
      <c r="C46" s="54" t="s">
        <v>98</v>
      </c>
      <c r="D46" s="55" t="s">
        <v>68</v>
      </c>
      <c r="E46" s="79"/>
      <c r="F46" s="80"/>
      <c r="G46" s="81"/>
    </row>
    <row r="47" spans="2:7" ht="20.100000000000001" customHeight="1" x14ac:dyDescent="0.25">
      <c r="B47" s="195"/>
      <c r="C47" s="54" t="s">
        <v>99</v>
      </c>
      <c r="D47" s="55" t="s">
        <v>68</v>
      </c>
      <c r="E47" s="79"/>
      <c r="F47" s="80"/>
      <c r="G47" s="81"/>
    </row>
    <row r="48" spans="2:7" ht="20.100000000000001" customHeight="1" x14ac:dyDescent="0.25">
      <c r="B48" s="195"/>
      <c r="C48" s="54" t="s">
        <v>100</v>
      </c>
      <c r="D48" s="55" t="s">
        <v>68</v>
      </c>
      <c r="E48" s="79"/>
      <c r="F48" s="80"/>
      <c r="G48" s="81"/>
    </row>
    <row r="49" spans="2:7" ht="20.100000000000001" customHeight="1" x14ac:dyDescent="0.25">
      <c r="B49" s="195"/>
      <c r="C49" s="54" t="s">
        <v>101</v>
      </c>
      <c r="D49" s="55" t="s">
        <v>68</v>
      </c>
      <c r="E49" s="79"/>
      <c r="F49" s="80"/>
      <c r="G49" s="81"/>
    </row>
    <row r="50" spans="2:7" ht="20.100000000000001" customHeight="1" x14ac:dyDescent="0.25">
      <c r="B50" s="195"/>
      <c r="C50" s="54" t="s">
        <v>102</v>
      </c>
      <c r="D50" s="55" t="s">
        <v>68</v>
      </c>
      <c r="E50" s="79"/>
      <c r="F50" s="80"/>
      <c r="G50" s="81"/>
    </row>
    <row r="51" spans="2:7" ht="20.100000000000001" customHeight="1" x14ac:dyDescent="0.25">
      <c r="B51" s="195"/>
      <c r="C51" s="54" t="s">
        <v>117</v>
      </c>
      <c r="D51" s="55" t="s">
        <v>70</v>
      </c>
      <c r="E51" s="79"/>
      <c r="F51" s="80"/>
      <c r="G51" s="81"/>
    </row>
    <row r="52" spans="2:7" ht="20.100000000000001" customHeight="1" x14ac:dyDescent="0.25">
      <c r="B52" s="195"/>
      <c r="C52" s="54" t="s">
        <v>118</v>
      </c>
      <c r="D52" s="55" t="s">
        <v>119</v>
      </c>
      <c r="E52" s="82"/>
      <c r="F52" s="83"/>
      <c r="G52" s="84"/>
    </row>
    <row r="53" spans="2:7" ht="55.5" customHeight="1" x14ac:dyDescent="0.25">
      <c r="B53" s="195"/>
      <c r="C53" s="54" t="s">
        <v>120</v>
      </c>
      <c r="D53" s="56" t="s">
        <v>121</v>
      </c>
      <c r="E53" s="82"/>
      <c r="F53" s="83"/>
      <c r="G53" s="84"/>
    </row>
    <row r="54" spans="2:7" ht="20.100000000000001" customHeight="1" x14ac:dyDescent="0.25">
      <c r="B54" s="196"/>
      <c r="C54" s="54" t="s">
        <v>103</v>
      </c>
      <c r="D54" s="55" t="s">
        <v>71</v>
      </c>
      <c r="E54" s="79"/>
      <c r="F54" s="80"/>
      <c r="G54" s="81"/>
    </row>
    <row r="55" spans="2:7" ht="20.100000000000001" customHeight="1" x14ac:dyDescent="0.25">
      <c r="B55" s="194" t="s">
        <v>81</v>
      </c>
      <c r="C55" s="54" t="s">
        <v>104</v>
      </c>
      <c r="D55" s="55" t="s">
        <v>127</v>
      </c>
      <c r="E55" s="79"/>
      <c r="F55" s="80"/>
      <c r="G55" s="81"/>
    </row>
    <row r="56" spans="2:7" ht="20.100000000000001" customHeight="1" x14ac:dyDescent="0.25">
      <c r="B56" s="195"/>
      <c r="C56" s="54" t="s">
        <v>105</v>
      </c>
      <c r="D56" s="55" t="s">
        <v>68</v>
      </c>
      <c r="E56" s="79"/>
      <c r="F56" s="80"/>
      <c r="G56" s="81"/>
    </row>
    <row r="57" spans="2:7" ht="20.100000000000001" customHeight="1" x14ac:dyDescent="0.25">
      <c r="B57" s="195"/>
      <c r="C57" s="54" t="s">
        <v>115</v>
      </c>
      <c r="D57" s="55" t="s">
        <v>68</v>
      </c>
      <c r="E57" s="79"/>
      <c r="F57" s="80"/>
      <c r="G57" s="81"/>
    </row>
    <row r="58" spans="2:7" ht="20.100000000000001" customHeight="1" x14ac:dyDescent="0.25">
      <c r="B58" s="196"/>
      <c r="C58" s="54" t="s">
        <v>106</v>
      </c>
      <c r="D58" s="55" t="s">
        <v>68</v>
      </c>
      <c r="E58" s="79"/>
      <c r="F58" s="80"/>
      <c r="G58" s="81"/>
    </row>
    <row r="59" spans="2:7" ht="20.100000000000001" customHeight="1" x14ac:dyDescent="0.25">
      <c r="B59" s="194" t="s">
        <v>82</v>
      </c>
      <c r="C59" s="54" t="s">
        <v>107</v>
      </c>
      <c r="D59" s="55" t="s">
        <v>72</v>
      </c>
      <c r="E59" s="79"/>
      <c r="F59" s="80"/>
      <c r="G59" s="81"/>
    </row>
    <row r="60" spans="2:7" ht="20.100000000000001" customHeight="1" x14ac:dyDescent="0.25">
      <c r="B60" s="195"/>
      <c r="C60" s="54" t="s">
        <v>108</v>
      </c>
      <c r="D60" s="55" t="s">
        <v>73</v>
      </c>
      <c r="E60" s="79"/>
      <c r="F60" s="80"/>
      <c r="G60" s="81"/>
    </row>
    <row r="61" spans="2:7" ht="20.100000000000001" customHeight="1" x14ac:dyDescent="0.25">
      <c r="B61" s="196"/>
      <c r="C61" s="54" t="s">
        <v>109</v>
      </c>
      <c r="D61" s="55" t="s">
        <v>74</v>
      </c>
      <c r="E61" s="79"/>
      <c r="F61" s="80"/>
      <c r="G61" s="81"/>
    </row>
    <row r="62" spans="2:7" ht="20.100000000000001" customHeight="1" x14ac:dyDescent="0.25">
      <c r="B62" s="53" t="s">
        <v>136</v>
      </c>
      <c r="C62" s="54" t="s">
        <v>137</v>
      </c>
      <c r="D62" s="55" t="s">
        <v>135</v>
      </c>
      <c r="E62" s="82"/>
      <c r="F62" s="83"/>
      <c r="G62" s="84"/>
    </row>
    <row r="63" spans="2:7" ht="20.100000000000001" customHeight="1" x14ac:dyDescent="0.25">
      <c r="B63" s="53" t="s">
        <v>46</v>
      </c>
      <c r="C63" s="54" t="s">
        <v>128</v>
      </c>
      <c r="D63" s="55" t="s">
        <v>68</v>
      </c>
      <c r="E63" s="82"/>
      <c r="F63" s="83"/>
      <c r="G63" s="84"/>
    </row>
    <row r="64" spans="2:7" ht="20.100000000000001" customHeight="1" x14ac:dyDescent="0.25">
      <c r="B64" s="35" t="s">
        <v>24</v>
      </c>
      <c r="C64" s="36" t="s">
        <v>21</v>
      </c>
      <c r="D64" s="37" t="s">
        <v>12</v>
      </c>
      <c r="E64" s="76" t="s">
        <v>30</v>
      </c>
      <c r="F64" s="77"/>
      <c r="G64" s="78"/>
    </row>
    <row r="65" spans="2:7" ht="79.5" customHeight="1" x14ac:dyDescent="0.25">
      <c r="B65" s="39" t="s">
        <v>40</v>
      </c>
      <c r="C65" s="54" t="s">
        <v>148</v>
      </c>
      <c r="D65" s="58" t="s">
        <v>147</v>
      </c>
      <c r="E65" s="70"/>
      <c r="F65" s="71"/>
      <c r="G65" s="72"/>
    </row>
    <row r="66" spans="2:7" ht="20.100000000000001" customHeight="1" x14ac:dyDescent="0.25">
      <c r="B66" s="59" t="s">
        <v>47</v>
      </c>
      <c r="C66" s="54" t="s">
        <v>48</v>
      </c>
      <c r="D66" s="58" t="s">
        <v>49</v>
      </c>
      <c r="E66" s="70"/>
      <c r="F66" s="71"/>
      <c r="G66" s="72"/>
    </row>
    <row r="67" spans="2:7" ht="20.100000000000001" customHeight="1" x14ac:dyDescent="0.25">
      <c r="B67" s="59" t="s">
        <v>50</v>
      </c>
      <c r="C67" s="54" t="s">
        <v>51</v>
      </c>
      <c r="D67" s="58" t="s">
        <v>37</v>
      </c>
      <c r="E67" s="70"/>
      <c r="F67" s="71"/>
      <c r="G67" s="72"/>
    </row>
    <row r="68" spans="2:7" ht="20.100000000000001" customHeight="1" x14ac:dyDescent="0.25">
      <c r="B68" s="35" t="s">
        <v>23</v>
      </c>
      <c r="C68" s="207" t="s">
        <v>21</v>
      </c>
      <c r="D68" s="208"/>
      <c r="E68" s="76" t="s">
        <v>30</v>
      </c>
      <c r="F68" s="77"/>
      <c r="G68" s="78"/>
    </row>
    <row r="69" spans="2:7" ht="20.100000000000001" customHeight="1" x14ac:dyDescent="0.25">
      <c r="B69" s="59" t="s">
        <v>52</v>
      </c>
      <c r="C69" s="190" t="s">
        <v>129</v>
      </c>
      <c r="D69" s="191"/>
      <c r="E69" s="70"/>
      <c r="F69" s="71"/>
      <c r="G69" s="72"/>
    </row>
    <row r="70" spans="2:7" ht="20.100000000000001" customHeight="1" x14ac:dyDescent="0.25">
      <c r="B70" s="59" t="s">
        <v>22</v>
      </c>
      <c r="C70" s="190" t="s">
        <v>45</v>
      </c>
      <c r="D70" s="191"/>
      <c r="E70" s="70"/>
      <c r="F70" s="71"/>
      <c r="G70" s="72"/>
    </row>
    <row r="71" spans="2:7" ht="20.100000000000001" customHeight="1" x14ac:dyDescent="0.25">
      <c r="B71" s="59" t="s">
        <v>57</v>
      </c>
      <c r="C71" s="190" t="s">
        <v>45</v>
      </c>
      <c r="D71" s="191"/>
      <c r="E71" s="70"/>
      <c r="F71" s="71"/>
      <c r="G71" s="72"/>
    </row>
    <row r="72" spans="2:7" ht="20.100000000000001" customHeight="1" x14ac:dyDescent="0.25">
      <c r="B72" s="59" t="s">
        <v>38</v>
      </c>
      <c r="C72" s="190" t="s">
        <v>58</v>
      </c>
      <c r="D72" s="191"/>
      <c r="E72" s="70"/>
      <c r="F72" s="71"/>
      <c r="G72" s="72"/>
    </row>
    <row r="73" spans="2:7" ht="20.100000000000001" customHeight="1" x14ac:dyDescent="0.25">
      <c r="B73" s="59" t="s">
        <v>130</v>
      </c>
      <c r="C73" s="190" t="s">
        <v>131</v>
      </c>
      <c r="D73" s="191"/>
      <c r="E73" s="70"/>
      <c r="F73" s="71"/>
      <c r="G73" s="72"/>
    </row>
    <row r="74" spans="2:7" ht="20.100000000000001" customHeight="1" thickBot="1" x14ac:dyDescent="0.3">
      <c r="B74" s="60" t="s">
        <v>134</v>
      </c>
      <c r="C74" s="192" t="s">
        <v>45</v>
      </c>
      <c r="D74" s="193"/>
      <c r="E74" s="73"/>
      <c r="F74" s="74"/>
      <c r="G74" s="75"/>
    </row>
    <row r="75" spans="2:7" ht="15.75" thickBot="1" x14ac:dyDescent="0.3">
      <c r="B75" s="6"/>
    </row>
    <row r="76" spans="2:7" ht="14.45" customHeight="1" x14ac:dyDescent="0.25">
      <c r="B76" s="181" t="s">
        <v>9</v>
      </c>
      <c r="C76" s="182"/>
      <c r="D76" s="183"/>
    </row>
    <row r="77" spans="2:7" x14ac:dyDescent="0.25">
      <c r="B77" s="184"/>
      <c r="C77" s="185"/>
      <c r="D77" s="186"/>
    </row>
    <row r="78" spans="2:7" x14ac:dyDescent="0.25">
      <c r="B78" s="184"/>
      <c r="C78" s="185"/>
      <c r="D78" s="186"/>
    </row>
    <row r="79" spans="2:7" ht="15.75" thickBot="1" x14ac:dyDescent="0.3">
      <c r="B79" s="187"/>
      <c r="C79" s="188"/>
      <c r="D79" s="189"/>
    </row>
    <row r="80" spans="2:7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</sheetData>
  <sheetProtection formatCells="0" formatColumns="0" formatRows="0" selectLockedCells="1"/>
  <mergeCells count="97">
    <mergeCell ref="E62:G62"/>
    <mergeCell ref="E63:G63"/>
    <mergeCell ref="C68:D68"/>
    <mergeCell ref="C69:D69"/>
    <mergeCell ref="C70:D70"/>
    <mergeCell ref="E64:G64"/>
    <mergeCell ref="E65:G65"/>
    <mergeCell ref="E66:G66"/>
    <mergeCell ref="E67:G67"/>
    <mergeCell ref="E69:G69"/>
    <mergeCell ref="E70:G70"/>
    <mergeCell ref="B23:C23"/>
    <mergeCell ref="C15:D15"/>
    <mergeCell ref="C16:D16"/>
    <mergeCell ref="C17:D17"/>
    <mergeCell ref="C18:D18"/>
    <mergeCell ref="C19:D19"/>
    <mergeCell ref="C20:D20"/>
    <mergeCell ref="C21:D21"/>
    <mergeCell ref="C22:D22"/>
    <mergeCell ref="E53:G53"/>
    <mergeCell ref="E56:G56"/>
    <mergeCell ref="E57:G57"/>
    <mergeCell ref="E58:G58"/>
    <mergeCell ref="B46:B54"/>
    <mergeCell ref="B34:B45"/>
    <mergeCell ref="B32:B33"/>
    <mergeCell ref="B29:B31"/>
    <mergeCell ref="B24:B26"/>
    <mergeCell ref="E60:G60"/>
    <mergeCell ref="E51:G51"/>
    <mergeCell ref="E54:G54"/>
    <mergeCell ref="E55:G55"/>
    <mergeCell ref="E59:G59"/>
    <mergeCell ref="E48:G48"/>
    <mergeCell ref="E49:G49"/>
    <mergeCell ref="E50:G50"/>
    <mergeCell ref="B27:B28"/>
    <mergeCell ref="B59:B61"/>
    <mergeCell ref="E52:G52"/>
    <mergeCell ref="B55:B58"/>
    <mergeCell ref="E29:G29"/>
    <mergeCell ref="E39:G39"/>
    <mergeCell ref="E40:G40"/>
    <mergeCell ref="E37:G37"/>
    <mergeCell ref="E28:G28"/>
    <mergeCell ref="E45:G45"/>
    <mergeCell ref="E46:G46"/>
    <mergeCell ref="E47:G47"/>
    <mergeCell ref="E30:G30"/>
    <mergeCell ref="E38:G38"/>
    <mergeCell ref="E41:G41"/>
    <mergeCell ref="E42:G42"/>
    <mergeCell ref="E43:G43"/>
    <mergeCell ref="E44:G44"/>
    <mergeCell ref="E71:G71"/>
    <mergeCell ref="E72:G72"/>
    <mergeCell ref="E68:G68"/>
    <mergeCell ref="B76:D79"/>
    <mergeCell ref="C71:D71"/>
    <mergeCell ref="C72:D72"/>
    <mergeCell ref="C73:D73"/>
    <mergeCell ref="C74:D74"/>
    <mergeCell ref="E73:G73"/>
    <mergeCell ref="E74:G74"/>
    <mergeCell ref="E61:G61"/>
    <mergeCell ref="B3:G3"/>
    <mergeCell ref="E5:G5"/>
    <mergeCell ref="E36:G36"/>
    <mergeCell ref="E34:G34"/>
    <mergeCell ref="E35:G35"/>
    <mergeCell ref="E31:G31"/>
    <mergeCell ref="E24:G24"/>
    <mergeCell ref="E25:G25"/>
    <mergeCell ref="E26:G26"/>
    <mergeCell ref="E13:G14"/>
    <mergeCell ref="E19:G19"/>
    <mergeCell ref="E20:G20"/>
    <mergeCell ref="E21:G21"/>
    <mergeCell ref="C12:D12"/>
    <mergeCell ref="E12:G12"/>
    <mergeCell ref="B6:C6"/>
    <mergeCell ref="B7:C7"/>
    <mergeCell ref="B8:G8"/>
    <mergeCell ref="E18:G18"/>
    <mergeCell ref="E27:G27"/>
    <mergeCell ref="E15:G15"/>
    <mergeCell ref="E16:G16"/>
    <mergeCell ref="E17:G17"/>
    <mergeCell ref="C9:D9"/>
    <mergeCell ref="E9:G9"/>
    <mergeCell ref="C10:D10"/>
    <mergeCell ref="E10:G10"/>
    <mergeCell ref="C11:D11"/>
    <mergeCell ref="E11:G11"/>
    <mergeCell ref="E22:G22"/>
    <mergeCell ref="E23:G23"/>
  </mergeCells>
  <pageMargins left="0.7" right="0.7" top="0.78740157499999996" bottom="0.78740157499999996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CNC CO2 Laser</vt:lpstr>
      <vt:lpstr>'CNC CO2 Laser'!Oblast_tisku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E Poláčková Hedvika</cp:lastModifiedBy>
  <cp:lastPrinted>2026-03-19T08:10:08Z</cp:lastPrinted>
  <dcterms:created xsi:type="dcterms:W3CDTF">2017-01-23T02:45:31Z</dcterms:created>
  <dcterms:modified xsi:type="dcterms:W3CDTF">2026-04-20T11:25:23Z</dcterms:modified>
</cp:coreProperties>
</file>