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J:\VŘ 2026\2_IDZ\2_3_sýrárna_opakování\"/>
    </mc:Choice>
  </mc:AlternateContent>
  <xr:revisionPtr revIDLastSave="0" documentId="13_ncr:1_{275DD2D7-7D69-4283-965C-4E50A555B5CA}" xr6:coauthVersionLast="47" xr6:coauthVersionMax="47" xr10:uidLastSave="{00000000-0000-0000-0000-000000000000}"/>
  <bookViews>
    <workbookView xWindow="-108" yWindow="-108" windowWidth="23256" windowHeight="12456"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K10" i="1" s="1"/>
  <c r="I11" i="1"/>
  <c r="I12" i="1"/>
  <c r="I13" i="1"/>
  <c r="I14" i="1"/>
  <c r="I15" i="1"/>
  <c r="I16" i="1"/>
  <c r="I17" i="1"/>
  <c r="I18" i="1"/>
  <c r="I19" i="1"/>
  <c r="I20" i="1"/>
  <c r="I21" i="1"/>
  <c r="I22" i="1"/>
  <c r="I23" i="1"/>
  <c r="I24" i="1"/>
  <c r="I25" i="1"/>
  <c r="I6" i="1"/>
  <c r="K6" i="1"/>
  <c r="J6" i="1"/>
  <c r="D10" i="1"/>
  <c r="D25" i="1"/>
  <c r="D24" i="1"/>
  <c r="D23" i="1"/>
  <c r="D22" i="1"/>
  <c r="D21" i="1"/>
  <c r="D20" i="1"/>
  <c r="D19" i="1"/>
  <c r="D18" i="1"/>
  <c r="D17" i="1"/>
  <c r="D16" i="1"/>
  <c r="D15" i="1"/>
  <c r="D14" i="1"/>
  <c r="D13" i="1"/>
  <c r="D12" i="1"/>
  <c r="D11" i="1"/>
  <c r="D9" i="1"/>
  <c r="D8" i="1"/>
  <c r="D7" i="1"/>
  <c r="D6" i="1"/>
  <c r="J24" i="1"/>
  <c r="K24" i="1"/>
  <c r="J23" i="1"/>
  <c r="K23" i="1"/>
  <c r="J22" i="1"/>
  <c r="K22" i="1"/>
  <c r="J10" i="1"/>
  <c r="J21" i="1" l="1"/>
  <c r="K21" i="1"/>
  <c r="J20" i="1"/>
  <c r="K20" i="1"/>
  <c r="J19" i="1"/>
  <c r="K19" i="1"/>
  <c r="J18" i="1"/>
  <c r="K18" i="1"/>
  <c r="J17" i="1"/>
  <c r="K17" i="1"/>
  <c r="K25" i="1" l="1"/>
  <c r="J25" i="1"/>
  <c r="K16" i="1"/>
  <c r="J16" i="1"/>
  <c r="K15" i="1"/>
  <c r="J15" i="1"/>
  <c r="K14" i="1"/>
  <c r="J14" i="1"/>
  <c r="K13" i="1"/>
  <c r="J13" i="1"/>
  <c r="K12" i="1"/>
  <c r="J12" i="1"/>
  <c r="K11" i="1"/>
  <c r="J11" i="1"/>
  <c r="K9" i="1"/>
  <c r="J9" i="1"/>
  <c r="K8" i="1"/>
  <c r="J8" i="1"/>
  <c r="K7" i="1"/>
  <c r="J7" i="1"/>
  <c r="K27" i="1" l="1"/>
  <c r="J27" i="1"/>
</calcChain>
</file>

<file path=xl/sharedStrings.xml><?xml version="1.0" encoding="utf-8"?>
<sst xmlns="http://schemas.openxmlformats.org/spreadsheetml/2006/main" count="75" uniqueCount="56">
  <si>
    <t>NABÍDKA</t>
  </si>
  <si>
    <t>požadovaný produkt/služba</t>
  </si>
  <si>
    <t>technická specifikace požadovaného výrobku/služby</t>
  </si>
  <si>
    <t>maximální možná cena bez DPH/jednotka</t>
  </si>
  <si>
    <t>maximální možná cena včetně DPH/jednotka</t>
  </si>
  <si>
    <t>množství</t>
  </si>
  <si>
    <t>jednotka</t>
  </si>
  <si>
    <t>jednotková cena bez DPH</t>
  </si>
  <si>
    <t>jednotková cena včetně DPH</t>
  </si>
  <si>
    <t>cena celkem bez DPH</t>
  </si>
  <si>
    <t>cena celkem včetně DPH</t>
  </si>
  <si>
    <t>cena celkem</t>
  </si>
  <si>
    <t>P_12</t>
  </si>
  <si>
    <t>Odstředivka na mléko</t>
  </si>
  <si>
    <t>Přepravní nerezová konev</t>
  </si>
  <si>
    <t>Sýrařský stůl s pojezdem</t>
  </si>
  <si>
    <t>Předlisovací sýrařský stůl</t>
  </si>
  <si>
    <t>Dvojdřez se skříní</t>
  </si>
  <si>
    <t>pH metr</t>
  </si>
  <si>
    <t>Regál na zrání sýrů</t>
  </si>
  <si>
    <t>Nerezový manipulační vozík</t>
  </si>
  <si>
    <t>Elektrická udírna</t>
  </si>
  <si>
    <t>Komorová balička</t>
  </si>
  <si>
    <t>Elektrická lázeň</t>
  </si>
  <si>
    <t>Chladící vitrína</t>
  </si>
  <si>
    <t>min. objem 20 l, tříbodově jištěné víko, min. 2 madla pro přenášení, silikonové těsnění v drážce víka, průměr min. 300 mm, výška max. 400 mm</t>
  </si>
  <si>
    <t>pro potravinářské účely, kombinace sondy pro měření pH a teplotní sondy, dvouřádkový displej, součástí dodávky ochranné pouzdro, baterie</t>
  </si>
  <si>
    <t>materiál: nerezová ocel, max. zatížení 350 kg, min. rozměry 800 x 520 x 900 mm</t>
  </si>
  <si>
    <t>objem tříplášťové nádoby max. 90 l, max. objem zpracovávaného mléka 80 l, min. objem zpracovávaného mléka 20 l, max. průměr 650 mm, celková max. výška 2000 mm, možnost ohřevu sekundárně ohřátou vodou, ventily pro teplou a studenou vodu, regulace otáček míchadla v rozsahu 4 - 40 otáček/min., možnost programování různých otáček, digitální záznamové zařízení, řídící jednotka s dotykovým displejem, min. 9 programovatelných předvoleb, zvuková signalizace, možnost manuálního ovládání, teplotní čidlo, funkce odložený start, min. 4 pojezdová kola, materiál: nerezová ocel</t>
  </si>
  <si>
    <t>Nerezová káď</t>
  </si>
  <si>
    <t>jednoplášťová nerezevá káď, bez izolace, šikmé dno, odpad, nerezové víko, min. kapacita 40 L, vhodná pro pasterizaci</t>
  </si>
  <si>
    <t>nerezová nalévací nádoba s kapacitou min. 10 l, nerezové výpustní kanálky, hliníkové misky,  rychlost otáčení bubnu min. 9000 otáček/min., min. pracovní výkon separátoru 100 l mléka za hodinu, upevňovací háky s gumovými poutky pro spojení všech komponentů odstředivky s podstavcem</t>
  </si>
  <si>
    <t>Chladící tank</t>
  </si>
  <si>
    <t>Čerpadlo včetně příslušenství</t>
  </si>
  <si>
    <t>min. rozměry 900 x 600 x 800 mm, min. 1 police, pojezd, min. 2 otočnými koly,  hloubka stolu min. 7 cm, spádový stůl, odtokový kanálek</t>
  </si>
  <si>
    <t>2 dřezy o min. rozměrech 500 x 400 mm, odkládací plocha, skříň s posuvnými dvířky, materiál: nerezová ocel, výškově nastavitelné nožičky, rozměr mycího stolu min. 180 x 600 x 800 mm</t>
  </si>
  <si>
    <t>materiál: nerezová ocel, nožovo-strunová, délka max. 90 cm, délka rukojeti min. 40 cm, min. rozměr nožové části 40 x 10 cm, min. 8 strun</t>
  </si>
  <si>
    <t>materiál: nerezová ocel, pantografická konstrukce, píst</t>
  </si>
  <si>
    <t>materiál: nerezevá ocel, pojezd, možnost umístění lisu, otočný podstavec lisu, max. objem vany 150 l, max. obsah zpracovávané syřeniny 140 l, min. rozměry stolu 900 x 800 mm, dno vany umožňuje odtok syrovátky, odtokový otvor</t>
  </si>
  <si>
    <t>materiál: nerezová ocel, otočná kola, min. 10 policových míst, min. 9 kusů regálových polic</t>
  </si>
  <si>
    <t>celonerezová, dvouplášťová, min. 8 vnitřních polic, nerezový tác s otvory zabraňující odkapávání mastnoty, izolace z minerální vlny, dávkování štěpky, hoblin nebo peletek, min. vnitřní rozměry 400 x 300 x 1000 mm, teplotní rozsah 30 - 130° C, nastavení času max. 12 hodin, výkon toptné spirály min. 1000 W</t>
  </si>
  <si>
    <t>stolní vakuová balička, automatický cyklus, digitální ovládání parametrů procesu, analogový vakuometr, výkon min. 800 W, min. sací výkon vývěvy 20m³/min. (32 l/min.), min. 2 svařovací lišty, min. 3 možnosti nastavení svařovací teploty, min. délka a šírka sváru 400 x 8 mm</t>
  </si>
  <si>
    <t>elektrická vodní lázeň, výpusť, min. 4 gastro nádoby s poklicí, min. rozměry gastro nádob 240 x 130 x 150 mm, min. výkon 1000 W, nastavení teploty 35° - 65°C</t>
  </si>
  <si>
    <t>Máselnice</t>
  </si>
  <si>
    <t>min. objem 300 l, chladící teplota v rozmezí 2-10° C, ventilátor, automatické odmrazování, LED osvětlení, uzamykatelné prosklené dveře, min. rozměry výška 180 cm, šířka 60 cm a hloubka 50 cm, police</t>
  </si>
  <si>
    <t>min. objem mísy 10 l, min. čtyři stupně rychlosti, výpustní kohout, výkon min. 500 W, materiál, který přijde do kontatku se smetanou je nerezová ocel, víko</t>
  </si>
  <si>
    <t>Nasolovací vana</t>
  </si>
  <si>
    <t>kvalitní a odolná nerez, min. rozměry 50 x 50 x 30 cm, víko, výpustní ventil</t>
  </si>
  <si>
    <t>materiál: nerezová ocel, min. objem 50 l, vertikální, vrchní víko a vstupní otvor, míchadlo, chladící jednotka, max. vnější průměr 55 cm</t>
  </si>
  <si>
    <t>kus</t>
  </si>
  <si>
    <t>Sýrařský kotel (šaržový paster)</t>
  </si>
  <si>
    <t>Pantografický lis na sýry</t>
  </si>
  <si>
    <t>Sýrařská harfa</t>
  </si>
  <si>
    <t xml:space="preserve">Příloha č.5 </t>
  </si>
  <si>
    <r>
      <t>čerpadlo: potravinářské, určené k čerpání mléka, max. průtok 40l/min., max. výtlak 20 m, max. sací hloubka 8 m, otáčky motoru min. 1400 otáček/min., sací připojení min. 1</t>
    </r>
    <r>
      <rPr>
        <sz val="11"/>
        <color theme="1"/>
        <rFont val="Calibri"/>
        <family val="2"/>
        <charset val="238"/>
      </rPr>
      <t>"</t>
    </r>
    <r>
      <rPr>
        <sz val="11"/>
        <color theme="1"/>
        <rFont val="Arial"/>
        <family val="2"/>
        <charset val="238"/>
      </rPr>
      <t>, výtlačné připojení min. 1</t>
    </r>
    <r>
      <rPr>
        <sz val="11"/>
        <color theme="1"/>
        <rFont val="Calibri"/>
        <family val="2"/>
        <charset val="238"/>
      </rPr>
      <t>"</t>
    </r>
    <r>
      <rPr>
        <sz val="11"/>
        <color theme="1"/>
        <rFont val="Arial"/>
        <family val="2"/>
        <charset val="238"/>
      </rPr>
      <t>, max. teplota kapaliny 95</t>
    </r>
    <r>
      <rPr>
        <sz val="11"/>
        <color theme="1"/>
        <rFont val="Calibri"/>
        <family val="2"/>
        <charset val="238"/>
      </rPr>
      <t>°</t>
    </r>
    <r>
      <rPr>
        <sz val="11"/>
        <color theme="1"/>
        <rFont val="Arial"/>
        <family val="2"/>
        <charset val="238"/>
      </rPr>
      <t>C, min. rozměry: délka 200 mm, šířka 100 mm, výška 150 mm, materiál: nerezová ocel, digitální průtokoměr: turbínový, na potravinářské produkty, vnitřní závit min. 1</t>
    </r>
    <r>
      <rPr>
        <sz val="11"/>
        <color theme="1"/>
        <rFont val="Calibri"/>
        <family val="2"/>
        <charset val="238"/>
      </rPr>
      <t>"</t>
    </r>
    <r>
      <rPr>
        <sz val="11"/>
        <color theme="1"/>
        <rFont val="Arial"/>
        <family val="2"/>
        <charset val="238"/>
      </rPr>
      <t>, displej, měřící rozsah 5-150 l/min., přesnost +/- 0,5 %, max. tlak 3,5 bar, hadice, hadičník o min. průměru 1</t>
    </r>
    <r>
      <rPr>
        <sz val="11"/>
        <color theme="1"/>
        <rFont val="Calibri"/>
        <family val="2"/>
        <charset val="238"/>
      </rPr>
      <t>"</t>
    </r>
  </si>
  <si>
    <t>Nákup výukového sýrárenského provozu - opakování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</si>
</sst>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Kč&quot;;[Red]\-#,##0.00\ &quot;Kč&quot;"/>
    <numFmt numFmtId="44" formatCode="_-* #,##0.00\ &quot;Kč&quot;_-;\-* #,##0.00\ &quot;Kč&quot;_-;_-* &quot;-&quot;??\ &quot;Kč&quot;_-;_-@_-"/>
    <numFmt numFmtId="164" formatCode="#,##0\ &quot;Kč&quot;"/>
    <numFmt numFmtId="165" formatCode="#,##0.00\ &quot;Kč&quot;"/>
  </numFmts>
  <fonts count="12" x14ac:knownFonts="1">
    <font>
      <sz val="11"/>
      <color theme="1"/>
      <name val="Aptos Narrow"/>
      <family val="2"/>
      <charset val="238"/>
      <scheme val="minor"/>
    </font>
    <font>
      <sz val="11"/>
      <name val="Calibri"/>
      <family val="2"/>
      <charset val="238"/>
    </font>
    <font>
      <sz val="12"/>
      <color theme="1"/>
      <name val="Arial"/>
      <family val="2"/>
      <charset val="238"/>
    </font>
    <font>
      <b/>
      <sz val="12"/>
      <color theme="1"/>
      <name val="Arial"/>
      <family val="2"/>
      <charset val="238"/>
    </font>
    <font>
      <b/>
      <sz val="12"/>
      <name val="Arial"/>
      <family val="2"/>
      <charset val="238"/>
    </font>
    <font>
      <sz val="12"/>
      <name val="Arial"/>
      <family val="2"/>
      <charset val="238"/>
    </font>
    <font>
      <b/>
      <sz val="10"/>
      <color theme="1"/>
      <name val="Arial"/>
      <family val="2"/>
      <charset val="238"/>
    </font>
    <font>
      <b/>
      <sz val="10"/>
      <color rgb="FF0070C0"/>
      <name val="Arial"/>
      <family val="2"/>
      <charset val="238"/>
    </font>
    <font>
      <sz val="10"/>
      <color theme="1"/>
      <name val="Arial"/>
      <family val="2"/>
      <charset val="238"/>
    </font>
    <font>
      <sz val="11"/>
      <name val="Arial"/>
      <family val="2"/>
      <charset val="238"/>
    </font>
    <font>
      <sz val="11"/>
      <color theme="1"/>
      <name val="Arial"/>
      <family val="2"/>
      <charset val="238"/>
    </font>
    <font>
      <sz val="11"/>
      <color theme="1"/>
      <name val="Calibri"/>
      <family val="2"/>
      <charset val="238"/>
    </font>
  </fonts>
  <fills count="6">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9BC2E6"/>
        <bgColor indexed="64"/>
      </patternFill>
    </fill>
    <fill>
      <patternFill patternType="solid">
        <fgColor rgb="FFFFFF00"/>
        <bgColor indexed="64"/>
      </patternFill>
    </fill>
  </fills>
  <borders count="17">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right style="thin">
        <color theme="0" tint="-0.499984740745262"/>
      </right>
      <top style="thin">
        <color theme="0" tint="-0.499984740745262"/>
      </top>
      <bottom/>
      <diagonal/>
    </border>
  </borders>
  <cellStyleXfs count="2">
    <xf numFmtId="0" fontId="0" fillId="0" borderId="0"/>
    <xf numFmtId="0" fontId="1" fillId="0" borderId="0"/>
  </cellStyleXfs>
  <cellXfs count="51">
    <xf numFmtId="0" fontId="0" fillId="0" borderId="0" xfId="0"/>
    <xf numFmtId="0" fontId="2" fillId="0" borderId="0" xfId="0" applyFont="1"/>
    <xf numFmtId="0" fontId="3" fillId="4" borderId="1" xfId="0" applyFont="1" applyFill="1" applyBorder="1" applyAlignment="1">
      <alignment vertical="center"/>
    </xf>
    <xf numFmtId="164" fontId="4" fillId="4" borderId="8" xfId="0" applyNumberFormat="1" applyFont="1" applyFill="1" applyBorder="1" applyAlignment="1">
      <alignment horizontal="center" vertical="center" wrapText="1"/>
    </xf>
    <xf numFmtId="1" fontId="5" fillId="0" borderId="8" xfId="1" applyNumberFormat="1" applyFont="1" applyBorder="1" applyAlignment="1">
      <alignment horizontal="center" vertical="center"/>
    </xf>
    <xf numFmtId="0" fontId="2" fillId="0" borderId="8" xfId="0" applyFont="1" applyBorder="1" applyAlignment="1">
      <alignment horizontal="center" vertical="center"/>
    </xf>
    <xf numFmtId="44" fontId="2" fillId="2" borderId="8" xfId="0" applyNumberFormat="1" applyFont="1" applyFill="1" applyBorder="1"/>
    <xf numFmtId="44" fontId="2" fillId="2" borderId="9" xfId="0" applyNumberFormat="1" applyFont="1" applyFill="1" applyBorder="1"/>
    <xf numFmtId="44" fontId="2" fillId="2" borderId="10" xfId="0" applyNumberFormat="1" applyFont="1" applyFill="1" applyBorder="1"/>
    <xf numFmtId="0" fontId="2" fillId="0" borderId="0" xfId="0" applyFont="1" applyAlignment="1">
      <alignment wrapText="1"/>
    </xf>
    <xf numFmtId="1" fontId="5" fillId="0" borderId="11" xfId="1" applyNumberFormat="1" applyFont="1" applyBorder="1" applyAlignment="1">
      <alignment horizontal="center" vertical="center"/>
    </xf>
    <xf numFmtId="0" fontId="2" fillId="0" borderId="11" xfId="0" applyFont="1" applyBorder="1" applyAlignment="1">
      <alignment horizontal="center" vertical="center"/>
    </xf>
    <xf numFmtId="44" fontId="2" fillId="2" borderId="12" xfId="0" applyNumberFormat="1" applyFont="1" applyFill="1" applyBorder="1"/>
    <xf numFmtId="44" fontId="2" fillId="0" borderId="0" xfId="0" applyNumberFormat="1" applyFont="1"/>
    <xf numFmtId="0" fontId="3" fillId="0" borderId="1" xfId="0" applyFont="1" applyBorder="1"/>
    <xf numFmtId="0" fontId="2" fillId="0" borderId="2" xfId="0" applyFont="1" applyBorder="1"/>
    <xf numFmtId="44" fontId="2" fillId="0" borderId="2" xfId="0" applyNumberFormat="1" applyFont="1" applyBorder="1"/>
    <xf numFmtId="44" fontId="3" fillId="2" borderId="3" xfId="0" applyNumberFormat="1" applyFont="1" applyFill="1" applyBorder="1"/>
    <xf numFmtId="0" fontId="6" fillId="3" borderId="4" xfId="0" applyFont="1" applyFill="1" applyBorder="1" applyAlignment="1">
      <alignment vertical="center"/>
    </xf>
    <xf numFmtId="0" fontId="6"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6" fillId="3" borderId="5" xfId="0" applyFont="1" applyFill="1" applyBorder="1" applyAlignment="1">
      <alignment vertical="center"/>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8" fillId="0" borderId="0" xfId="0" applyFont="1"/>
    <xf numFmtId="1" fontId="5" fillId="0" borderId="14" xfId="1" applyNumberFormat="1" applyFont="1" applyBorder="1" applyAlignment="1">
      <alignment horizontal="center" vertical="center"/>
    </xf>
    <xf numFmtId="0" fontId="2" fillId="0" borderId="14" xfId="0" applyFont="1" applyBorder="1" applyAlignment="1">
      <alignment horizontal="center" vertical="center"/>
    </xf>
    <xf numFmtId="44" fontId="2" fillId="2" borderId="15" xfId="0" applyNumberFormat="1" applyFont="1" applyFill="1" applyBorder="1"/>
    <xf numFmtId="164" fontId="2" fillId="0" borderId="0" xfId="0" applyNumberFormat="1" applyFont="1"/>
    <xf numFmtId="8" fontId="2" fillId="0" borderId="0" xfId="0" applyNumberFormat="1" applyFont="1"/>
    <xf numFmtId="165" fontId="4" fillId="4" borderId="8"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165" fontId="3" fillId="4" borderId="14" xfId="0" applyNumberFormat="1" applyFont="1" applyFill="1" applyBorder="1" applyAlignment="1">
      <alignment horizontal="center" vertical="center" wrapText="1"/>
    </xf>
    <xf numFmtId="165" fontId="2" fillId="0" borderId="0" xfId="0" applyNumberFormat="1" applyFont="1"/>
    <xf numFmtId="0" fontId="4" fillId="2" borderId="7" xfId="1" applyFont="1" applyFill="1" applyBorder="1" applyAlignment="1">
      <alignment vertical="center" wrapText="1"/>
    </xf>
    <xf numFmtId="0" fontId="4" fillId="2" borderId="13" xfId="1" applyFont="1" applyFill="1" applyBorder="1" applyAlignment="1">
      <alignment vertical="center" wrapText="1"/>
    </xf>
    <xf numFmtId="164" fontId="4" fillId="4" borderId="14" xfId="0" applyNumberFormat="1" applyFont="1" applyFill="1" applyBorder="1" applyAlignment="1">
      <alignment horizontal="center" vertical="center" wrapText="1"/>
    </xf>
    <xf numFmtId="0" fontId="4" fillId="2" borderId="16" xfId="1" applyFont="1" applyFill="1" applyBorder="1" applyAlignment="1">
      <alignment vertical="center" wrapText="1"/>
    </xf>
    <xf numFmtId="0" fontId="3" fillId="2" borderId="8" xfId="0" applyFont="1" applyFill="1" applyBorder="1"/>
    <xf numFmtId="0" fontId="9" fillId="0" borderId="8" xfId="0" applyFont="1" applyBorder="1" applyAlignment="1">
      <alignment horizontal="left" vertical="top" wrapText="1"/>
    </xf>
    <xf numFmtId="0" fontId="10" fillId="0" borderId="8" xfId="0" applyFont="1" applyBorder="1" applyAlignment="1">
      <alignment horizontal="left" vertical="top" wrapText="1"/>
    </xf>
    <xf numFmtId="0" fontId="9" fillId="0" borderId="0" xfId="0" applyFont="1" applyAlignment="1">
      <alignment wrapText="1"/>
    </xf>
    <xf numFmtId="0" fontId="10" fillId="0" borderId="14" xfId="0" applyFont="1" applyBorder="1" applyAlignment="1">
      <alignment horizontal="left" vertical="top" wrapText="1"/>
    </xf>
    <xf numFmtId="44" fontId="2" fillId="5" borderId="8" xfId="0" applyNumberFormat="1" applyFont="1" applyFill="1" applyBorder="1"/>
    <xf numFmtId="44" fontId="2" fillId="5" borderId="14" xfId="0" applyNumberFormat="1" applyFont="1" applyFill="1" applyBorder="1"/>
    <xf numFmtId="44" fontId="2" fillId="5" borderId="11" xfId="0" applyNumberFormat="1" applyFont="1" applyFill="1" applyBorder="1"/>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cellXfs>
  <cellStyles count="2">
    <cellStyle name="Normální" xfId="0" builtinId="0"/>
    <cellStyle name="Normální 2 5" xfId="1" xr:uid="{00000000-0005-0000-0000-000001000000}"/>
  </cellStyles>
  <dxfs count="0"/>
  <tableStyles count="0" defaultTableStyle="TableStyleMedium2" defaultPivotStyle="PivotStyleLight16"/>
  <colors>
    <mruColors>
      <color rgb="FF92D050"/>
      <color rgb="FF0070C0"/>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abSelected="1" view="pageBreakPreview" zoomScale="50" zoomScaleNormal="50" zoomScaleSheetLayoutView="50" workbookViewId="0">
      <selection activeCell="C3" sqref="C3"/>
    </sheetView>
  </sheetViews>
  <sheetFormatPr defaultColWidth="9.109375" defaultRowHeight="15" x14ac:dyDescent="0.25"/>
  <cols>
    <col min="1" max="1" width="5.5546875" style="1" customWidth="1"/>
    <col min="2" max="2" width="27.5546875" style="1" customWidth="1"/>
    <col min="3" max="3" width="50.44140625" style="1" customWidth="1"/>
    <col min="4" max="5" width="25" style="1" customWidth="1"/>
    <col min="6" max="7" width="9.109375" style="1"/>
    <col min="8" max="9" width="15.5546875" style="1" customWidth="1"/>
    <col min="10" max="10" width="20.109375" style="1" customWidth="1"/>
    <col min="11" max="11" width="20.6640625" style="1" customWidth="1"/>
    <col min="12" max="16384" width="9.109375" style="1"/>
  </cols>
  <sheetData>
    <row r="1" spans="2:12" ht="15.6" thickBot="1" x14ac:dyDescent="0.3">
      <c r="B1" s="1" t="s">
        <v>53</v>
      </c>
    </row>
    <row r="2" spans="2:12" ht="16.2" thickBot="1" x14ac:dyDescent="0.3">
      <c r="B2" s="2" t="s">
        <v>12</v>
      </c>
      <c r="C2" s="46" t="s">
        <v>55</v>
      </c>
      <c r="D2" s="46"/>
      <c r="E2" s="46"/>
      <c r="F2" s="46"/>
      <c r="G2" s="46"/>
      <c r="H2" s="46"/>
      <c r="I2" s="46"/>
      <c r="J2" s="46"/>
      <c r="K2" s="47"/>
    </row>
    <row r="3" spans="2:12" ht="15.6" thickBot="1" x14ac:dyDescent="0.3"/>
    <row r="4" spans="2:12" ht="16.2" thickBot="1" x14ac:dyDescent="0.35">
      <c r="F4" s="48" t="s">
        <v>0</v>
      </c>
      <c r="G4" s="49"/>
      <c r="H4" s="49"/>
      <c r="I4" s="49"/>
      <c r="J4" s="49"/>
      <c r="K4" s="50"/>
    </row>
    <row r="5" spans="2:12" s="24" customFormat="1" ht="30" customHeight="1" x14ac:dyDescent="0.25">
      <c r="B5" s="18" t="s">
        <v>1</v>
      </c>
      <c r="C5" s="19" t="s">
        <v>2</v>
      </c>
      <c r="D5" s="20" t="s">
        <v>3</v>
      </c>
      <c r="E5" s="20" t="s">
        <v>4</v>
      </c>
      <c r="F5" s="21" t="s">
        <v>5</v>
      </c>
      <c r="G5" s="21" t="s">
        <v>6</v>
      </c>
      <c r="H5" s="22" t="s">
        <v>7</v>
      </c>
      <c r="I5" s="22" t="s">
        <v>8</v>
      </c>
      <c r="J5" s="23" t="s">
        <v>9</v>
      </c>
      <c r="K5" s="23" t="s">
        <v>10</v>
      </c>
    </row>
    <row r="6" spans="2:12" ht="165.6" x14ac:dyDescent="0.25">
      <c r="B6" s="34" t="s">
        <v>50</v>
      </c>
      <c r="C6" s="39" t="s">
        <v>28</v>
      </c>
      <c r="D6" s="30">
        <f t="shared" ref="D6:D25" si="0">E6/1.21</f>
        <v>161157.02479338844</v>
      </c>
      <c r="E6" s="3">
        <v>195000</v>
      </c>
      <c r="F6" s="4">
        <v>1</v>
      </c>
      <c r="G6" s="5" t="s">
        <v>49</v>
      </c>
      <c r="H6" s="43"/>
      <c r="I6" s="6">
        <f>H6*1.21</f>
        <v>0</v>
      </c>
      <c r="J6" s="7">
        <f>F6*H6</f>
        <v>0</v>
      </c>
      <c r="K6" s="8">
        <f>F6*H6*1.21</f>
        <v>0</v>
      </c>
    </row>
    <row r="7" spans="2:12" ht="82.8" x14ac:dyDescent="0.25">
      <c r="B7" s="34" t="s">
        <v>13</v>
      </c>
      <c r="C7" s="40" t="s">
        <v>31</v>
      </c>
      <c r="D7" s="31">
        <f t="shared" si="0"/>
        <v>20611.570247933883</v>
      </c>
      <c r="E7" s="3">
        <v>24940</v>
      </c>
      <c r="F7" s="4">
        <v>1</v>
      </c>
      <c r="G7" s="5" t="s">
        <v>49</v>
      </c>
      <c r="H7" s="43"/>
      <c r="I7" s="6">
        <f t="shared" ref="I7:I25" si="1">H7*1.21</f>
        <v>0</v>
      </c>
      <c r="J7" s="7">
        <f t="shared" ref="J7:J25" si="2">F7*H7</f>
        <v>0</v>
      </c>
      <c r="K7" s="8">
        <f t="shared" ref="K7:K24" si="3">F7*I7</f>
        <v>0</v>
      </c>
    </row>
    <row r="8" spans="2:12" ht="41.4" x14ac:dyDescent="0.25">
      <c r="B8" s="34" t="s">
        <v>32</v>
      </c>
      <c r="C8" s="40" t="s">
        <v>48</v>
      </c>
      <c r="D8" s="31">
        <f t="shared" si="0"/>
        <v>41214.876033057852</v>
      </c>
      <c r="E8" s="3">
        <v>49870</v>
      </c>
      <c r="F8" s="4">
        <v>1</v>
      </c>
      <c r="G8" s="5" t="s">
        <v>49</v>
      </c>
      <c r="H8" s="43"/>
      <c r="I8" s="6">
        <f t="shared" si="1"/>
        <v>0</v>
      </c>
      <c r="J8" s="7">
        <f>F8*H8</f>
        <v>0</v>
      </c>
      <c r="K8" s="8">
        <f t="shared" si="3"/>
        <v>0</v>
      </c>
      <c r="L8" s="9"/>
    </row>
    <row r="9" spans="2:12" ht="41.4" x14ac:dyDescent="0.25">
      <c r="B9" s="34" t="s">
        <v>29</v>
      </c>
      <c r="C9" s="40" t="s">
        <v>30</v>
      </c>
      <c r="D9" s="31">
        <f t="shared" si="0"/>
        <v>27768.595041322315</v>
      </c>
      <c r="E9" s="3">
        <v>33600</v>
      </c>
      <c r="F9" s="4">
        <v>1</v>
      </c>
      <c r="G9" s="5" t="s">
        <v>49</v>
      </c>
      <c r="H9" s="43"/>
      <c r="I9" s="6">
        <f t="shared" si="1"/>
        <v>0</v>
      </c>
      <c r="J9" s="7">
        <f t="shared" ref="J9:J15" si="4">F9*H9</f>
        <v>0</v>
      </c>
      <c r="K9" s="8">
        <f t="shared" si="3"/>
        <v>0</v>
      </c>
      <c r="L9" s="9"/>
    </row>
    <row r="10" spans="2:12" ht="41.4" x14ac:dyDescent="0.25">
      <c r="B10" s="34" t="s">
        <v>14</v>
      </c>
      <c r="C10" s="40" t="s">
        <v>25</v>
      </c>
      <c r="D10" s="31">
        <f t="shared" si="0"/>
        <v>2190.0826446280994</v>
      </c>
      <c r="E10" s="3">
        <v>2650</v>
      </c>
      <c r="F10" s="4">
        <v>1</v>
      </c>
      <c r="G10" s="5" t="s">
        <v>49</v>
      </c>
      <c r="H10" s="43"/>
      <c r="I10" s="6">
        <f t="shared" si="1"/>
        <v>0</v>
      </c>
      <c r="J10" s="7">
        <f t="shared" si="4"/>
        <v>0</v>
      </c>
      <c r="K10" s="8">
        <f t="shared" si="3"/>
        <v>0</v>
      </c>
      <c r="L10" s="9"/>
    </row>
    <row r="11" spans="2:12" ht="140.4" x14ac:dyDescent="0.25">
      <c r="B11" s="34" t="s">
        <v>33</v>
      </c>
      <c r="C11" s="40" t="s">
        <v>54</v>
      </c>
      <c r="D11" s="31">
        <f t="shared" si="0"/>
        <v>13223.140495867769</v>
      </c>
      <c r="E11" s="3">
        <v>16000</v>
      </c>
      <c r="F11" s="4">
        <v>1</v>
      </c>
      <c r="G11" s="5" t="s">
        <v>49</v>
      </c>
      <c r="H11" s="43"/>
      <c r="I11" s="6">
        <f t="shared" si="1"/>
        <v>0</v>
      </c>
      <c r="J11" s="7">
        <f>F11*H11</f>
        <v>0</v>
      </c>
      <c r="K11" s="8">
        <f t="shared" si="3"/>
        <v>0</v>
      </c>
      <c r="L11" s="9"/>
    </row>
    <row r="12" spans="2:12" ht="41.4" x14ac:dyDescent="0.25">
      <c r="B12" s="34" t="s">
        <v>15</v>
      </c>
      <c r="C12" s="40" t="s">
        <v>34</v>
      </c>
      <c r="D12" s="31">
        <f t="shared" si="0"/>
        <v>14380.165289256198</v>
      </c>
      <c r="E12" s="3">
        <v>17400</v>
      </c>
      <c r="F12" s="4">
        <v>1</v>
      </c>
      <c r="G12" s="5" t="s">
        <v>49</v>
      </c>
      <c r="H12" s="43"/>
      <c r="I12" s="6">
        <f t="shared" si="1"/>
        <v>0</v>
      </c>
      <c r="J12" s="7">
        <f t="shared" si="4"/>
        <v>0</v>
      </c>
      <c r="K12" s="8">
        <f t="shared" si="3"/>
        <v>0</v>
      </c>
      <c r="L12" s="9"/>
    </row>
    <row r="13" spans="2:12" ht="69" x14ac:dyDescent="0.25">
      <c r="B13" s="34" t="s">
        <v>16</v>
      </c>
      <c r="C13" s="40" t="s">
        <v>38</v>
      </c>
      <c r="D13" s="31">
        <f t="shared" si="0"/>
        <v>32231.404958677685</v>
      </c>
      <c r="E13" s="3">
        <v>39000</v>
      </c>
      <c r="F13" s="4">
        <v>1</v>
      </c>
      <c r="G13" s="5" t="s">
        <v>49</v>
      </c>
      <c r="H13" s="43"/>
      <c r="I13" s="6">
        <f t="shared" si="1"/>
        <v>0</v>
      </c>
      <c r="J13" s="7">
        <f t="shared" si="4"/>
        <v>0</v>
      </c>
      <c r="K13" s="8">
        <f t="shared" si="3"/>
        <v>0</v>
      </c>
      <c r="L13" s="9"/>
    </row>
    <row r="14" spans="2:12" ht="55.2" x14ac:dyDescent="0.25">
      <c r="B14" s="34" t="s">
        <v>17</v>
      </c>
      <c r="C14" s="41" t="s">
        <v>35</v>
      </c>
      <c r="D14" s="31">
        <f t="shared" si="0"/>
        <v>17190.082644628099</v>
      </c>
      <c r="E14" s="3">
        <v>20800</v>
      </c>
      <c r="F14" s="4">
        <v>1</v>
      </c>
      <c r="G14" s="5" t="s">
        <v>49</v>
      </c>
      <c r="H14" s="43"/>
      <c r="I14" s="6">
        <f t="shared" si="1"/>
        <v>0</v>
      </c>
      <c r="J14" s="7">
        <f t="shared" si="4"/>
        <v>0</v>
      </c>
      <c r="K14" s="8">
        <f t="shared" si="3"/>
        <v>0</v>
      </c>
      <c r="L14" s="9"/>
    </row>
    <row r="15" spans="2:12" ht="15.6" x14ac:dyDescent="0.25">
      <c r="B15" s="34" t="s">
        <v>51</v>
      </c>
      <c r="C15" s="40" t="s">
        <v>37</v>
      </c>
      <c r="D15" s="31">
        <f t="shared" si="0"/>
        <v>16223.140495867769</v>
      </c>
      <c r="E15" s="3">
        <v>19630</v>
      </c>
      <c r="F15" s="4">
        <v>1</v>
      </c>
      <c r="G15" s="5" t="s">
        <v>49</v>
      </c>
      <c r="H15" s="43"/>
      <c r="I15" s="6">
        <f t="shared" si="1"/>
        <v>0</v>
      </c>
      <c r="J15" s="7">
        <f t="shared" si="4"/>
        <v>0</v>
      </c>
      <c r="K15" s="8">
        <f t="shared" si="3"/>
        <v>0</v>
      </c>
      <c r="L15" s="9"/>
    </row>
    <row r="16" spans="2:12" ht="41.4" x14ac:dyDescent="0.25">
      <c r="B16" s="35" t="s">
        <v>18</v>
      </c>
      <c r="C16" s="40" t="s">
        <v>26</v>
      </c>
      <c r="D16" s="32">
        <f t="shared" si="0"/>
        <v>7809.9173553719011</v>
      </c>
      <c r="E16" s="3">
        <v>9450</v>
      </c>
      <c r="F16" s="4">
        <v>1</v>
      </c>
      <c r="G16" s="5" t="s">
        <v>49</v>
      </c>
      <c r="H16" s="43"/>
      <c r="I16" s="6">
        <f t="shared" si="1"/>
        <v>0</v>
      </c>
      <c r="J16" s="7">
        <f t="shared" si="2"/>
        <v>0</v>
      </c>
      <c r="K16" s="8">
        <f t="shared" si="3"/>
        <v>0</v>
      </c>
      <c r="L16" s="9"/>
    </row>
    <row r="17" spans="2:12" ht="41.4" x14ac:dyDescent="0.25">
      <c r="B17" s="35" t="s">
        <v>52</v>
      </c>
      <c r="C17" s="42" t="s">
        <v>36</v>
      </c>
      <c r="D17" s="32">
        <f t="shared" si="0"/>
        <v>4049.5867768595044</v>
      </c>
      <c r="E17" s="3">
        <v>4900</v>
      </c>
      <c r="F17" s="25">
        <v>1</v>
      </c>
      <c r="G17" s="26" t="s">
        <v>49</v>
      </c>
      <c r="H17" s="44"/>
      <c r="I17" s="6">
        <f t="shared" si="1"/>
        <v>0</v>
      </c>
      <c r="J17" s="7">
        <f t="shared" si="2"/>
        <v>0</v>
      </c>
      <c r="K17" s="27">
        <f t="shared" si="3"/>
        <v>0</v>
      </c>
      <c r="L17" s="9"/>
    </row>
    <row r="18" spans="2:12" ht="27.6" x14ac:dyDescent="0.25">
      <c r="B18" s="35" t="s">
        <v>19</v>
      </c>
      <c r="C18" s="42" t="s">
        <v>39</v>
      </c>
      <c r="D18" s="32">
        <f t="shared" si="0"/>
        <v>12285.950413223141</v>
      </c>
      <c r="E18" s="3">
        <v>14866</v>
      </c>
      <c r="F18" s="25">
        <v>2</v>
      </c>
      <c r="G18" s="26" t="s">
        <v>49</v>
      </c>
      <c r="H18" s="44"/>
      <c r="I18" s="6">
        <f t="shared" si="1"/>
        <v>0</v>
      </c>
      <c r="J18" s="7">
        <f t="shared" si="2"/>
        <v>0</v>
      </c>
      <c r="K18" s="27">
        <f t="shared" si="3"/>
        <v>0</v>
      </c>
      <c r="L18" s="9"/>
    </row>
    <row r="19" spans="2:12" ht="31.2" x14ac:dyDescent="0.25">
      <c r="B19" s="35" t="s">
        <v>20</v>
      </c>
      <c r="C19" s="42" t="s">
        <v>27</v>
      </c>
      <c r="D19" s="32">
        <f t="shared" si="0"/>
        <v>3471.0743801652893</v>
      </c>
      <c r="E19" s="3">
        <v>4200</v>
      </c>
      <c r="F19" s="25">
        <v>1</v>
      </c>
      <c r="G19" s="26" t="s">
        <v>49</v>
      </c>
      <c r="H19" s="44"/>
      <c r="I19" s="6">
        <f t="shared" si="1"/>
        <v>0</v>
      </c>
      <c r="J19" s="7">
        <f t="shared" si="2"/>
        <v>0</v>
      </c>
      <c r="K19" s="27">
        <f t="shared" si="3"/>
        <v>0</v>
      </c>
      <c r="L19" s="9"/>
    </row>
    <row r="20" spans="2:12" ht="82.8" x14ac:dyDescent="0.25">
      <c r="B20" s="35" t="s">
        <v>21</v>
      </c>
      <c r="C20" s="42" t="s">
        <v>40</v>
      </c>
      <c r="D20" s="32">
        <f t="shared" si="0"/>
        <v>14462.809917355373</v>
      </c>
      <c r="E20" s="3">
        <v>17500</v>
      </c>
      <c r="F20" s="25">
        <v>1</v>
      </c>
      <c r="G20" s="26" t="s">
        <v>49</v>
      </c>
      <c r="H20" s="44"/>
      <c r="I20" s="6">
        <f t="shared" si="1"/>
        <v>0</v>
      </c>
      <c r="J20" s="7">
        <f t="shared" si="2"/>
        <v>0</v>
      </c>
      <c r="K20" s="27">
        <f t="shared" si="3"/>
        <v>0</v>
      </c>
      <c r="L20" s="9"/>
    </row>
    <row r="21" spans="2:12" ht="82.8" x14ac:dyDescent="0.25">
      <c r="B21" s="35" t="s">
        <v>22</v>
      </c>
      <c r="C21" s="42" t="s">
        <v>41</v>
      </c>
      <c r="D21" s="32">
        <f t="shared" si="0"/>
        <v>32975.206611570247</v>
      </c>
      <c r="E21" s="3">
        <v>39900</v>
      </c>
      <c r="F21" s="25">
        <v>1</v>
      </c>
      <c r="G21" s="26" t="s">
        <v>49</v>
      </c>
      <c r="H21" s="44"/>
      <c r="I21" s="6">
        <f t="shared" si="1"/>
        <v>0</v>
      </c>
      <c r="J21" s="7">
        <f t="shared" si="2"/>
        <v>0</v>
      </c>
      <c r="K21" s="27">
        <f t="shared" si="3"/>
        <v>0</v>
      </c>
      <c r="L21" s="9"/>
    </row>
    <row r="22" spans="2:12" ht="41.4" x14ac:dyDescent="0.25">
      <c r="B22" s="35" t="s">
        <v>23</v>
      </c>
      <c r="C22" s="42" t="s">
        <v>42</v>
      </c>
      <c r="D22" s="32">
        <f t="shared" si="0"/>
        <v>4214.8760330578516</v>
      </c>
      <c r="E22" s="3">
        <v>5100</v>
      </c>
      <c r="F22" s="25">
        <v>1</v>
      </c>
      <c r="G22" s="26" t="s">
        <v>49</v>
      </c>
      <c r="H22" s="44"/>
      <c r="I22" s="6">
        <f t="shared" si="1"/>
        <v>0</v>
      </c>
      <c r="J22" s="7">
        <f t="shared" si="2"/>
        <v>0</v>
      </c>
      <c r="K22" s="27">
        <f t="shared" si="3"/>
        <v>0</v>
      </c>
      <c r="L22" s="9"/>
    </row>
    <row r="23" spans="2:12" ht="55.2" x14ac:dyDescent="0.25">
      <c r="B23" s="35" t="s">
        <v>24</v>
      </c>
      <c r="C23" s="42" t="s">
        <v>44</v>
      </c>
      <c r="D23" s="32">
        <f t="shared" si="0"/>
        <v>32314.049586776862</v>
      </c>
      <c r="E23" s="36">
        <v>39100</v>
      </c>
      <c r="F23" s="25">
        <v>1</v>
      </c>
      <c r="G23" s="26" t="s">
        <v>49</v>
      </c>
      <c r="H23" s="44"/>
      <c r="I23" s="6">
        <f t="shared" si="1"/>
        <v>0</v>
      </c>
      <c r="J23" s="7">
        <f t="shared" si="2"/>
        <v>0</v>
      </c>
      <c r="K23" s="27">
        <f t="shared" si="3"/>
        <v>0</v>
      </c>
      <c r="L23" s="9"/>
    </row>
    <row r="24" spans="2:12" ht="27.6" x14ac:dyDescent="0.25">
      <c r="B24" s="37" t="s">
        <v>46</v>
      </c>
      <c r="C24" s="42" t="s">
        <v>47</v>
      </c>
      <c r="D24" s="32">
        <f t="shared" si="0"/>
        <v>22231.404958677685</v>
      </c>
      <c r="E24" s="36">
        <v>26900</v>
      </c>
      <c r="F24" s="25">
        <v>1</v>
      </c>
      <c r="G24" s="26" t="s">
        <v>49</v>
      </c>
      <c r="H24" s="44"/>
      <c r="I24" s="6">
        <f t="shared" si="1"/>
        <v>0</v>
      </c>
      <c r="J24" s="7">
        <f t="shared" si="2"/>
        <v>0</v>
      </c>
      <c r="K24" s="27">
        <f t="shared" si="3"/>
        <v>0</v>
      </c>
      <c r="L24" s="9"/>
    </row>
    <row r="25" spans="2:12" ht="42" thickBot="1" x14ac:dyDescent="0.35">
      <c r="B25" s="38" t="s">
        <v>43</v>
      </c>
      <c r="C25" s="40" t="s">
        <v>45</v>
      </c>
      <c r="D25" s="31">
        <f t="shared" si="0"/>
        <v>18471.07438016529</v>
      </c>
      <c r="E25" s="3">
        <v>22350</v>
      </c>
      <c r="F25" s="10">
        <v>1</v>
      </c>
      <c r="G25" s="11" t="s">
        <v>49</v>
      </c>
      <c r="H25" s="45"/>
      <c r="I25" s="6">
        <f t="shared" si="1"/>
        <v>0</v>
      </c>
      <c r="J25" s="7">
        <f t="shared" si="2"/>
        <v>0</v>
      </c>
      <c r="K25" s="12">
        <f>F25*I25</f>
        <v>0</v>
      </c>
    </row>
    <row r="26" spans="2:12" ht="15.6" thickBot="1" x14ac:dyDescent="0.3">
      <c r="B26" s="29"/>
      <c r="I26" s="13"/>
      <c r="J26" s="13"/>
      <c r="K26" s="13"/>
    </row>
    <row r="27" spans="2:12" ht="24.9" customHeight="1" thickBot="1" x14ac:dyDescent="0.35">
      <c r="D27" s="33"/>
      <c r="E27" s="28"/>
      <c r="F27" s="14" t="s">
        <v>11</v>
      </c>
      <c r="G27" s="15"/>
      <c r="H27" s="15"/>
      <c r="I27" s="16"/>
      <c r="J27" s="17">
        <f>SUM(J6:J25)</f>
        <v>0</v>
      </c>
      <c r="K27" s="17">
        <f>SUM(K6:K25)</f>
        <v>0</v>
      </c>
    </row>
  </sheetData>
  <mergeCells count="2">
    <mergeCell ref="C2:K2"/>
    <mergeCell ref="F4:K4"/>
  </mergeCells>
  <pageMargins left="0.7" right="0.7" top="0.78740157499999996" bottom="0.78740157499999996" header="0.3" footer="0.3"/>
  <pageSetup paperSize="9"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6e7109-2772-4b16-838c-e814f3e96598">
      <Terms xmlns="http://schemas.microsoft.com/office/infopath/2007/PartnerControls"/>
    </lcf76f155ced4ddcb4097134ff3c332f>
    <TaxCatchAll xmlns="44f05029-5452-405c-a740-5d92bf578d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4B29AB1E65FA949878A83A27FEA1A6F" ma:contentTypeVersion="12" ma:contentTypeDescription="Vytvoří nový dokument" ma:contentTypeScope="" ma:versionID="da752e818ef56938e85220e2862dd500">
  <xsd:schema xmlns:xsd="http://www.w3.org/2001/XMLSchema" xmlns:xs="http://www.w3.org/2001/XMLSchema" xmlns:p="http://schemas.microsoft.com/office/2006/metadata/properties" xmlns:ns2="2b6e7109-2772-4b16-838c-e814f3e96598" xmlns:ns3="44f05029-5452-405c-a740-5d92bf578d49" targetNamespace="http://schemas.microsoft.com/office/2006/metadata/properties" ma:root="true" ma:fieldsID="5740f471918104d892f315a2bf4099bc" ns2:_="" ns3:_="">
    <xsd:import namespace="2b6e7109-2772-4b16-838c-e814f3e96598"/>
    <xsd:import namespace="44f05029-5452-405c-a740-5d92bf578d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e7109-2772-4b16-838c-e814f3e96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36ae089-3fd1-4732-9799-520fdc8d6e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f05029-5452-405c-a740-5d92bf578d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635d0f-f808-4938-a15e-0585d571409d}" ma:internalName="TaxCatchAll" ma:showField="CatchAllData" ma:web="44f05029-5452-405c-a740-5d92bf578d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173A6B-F749-40BE-AD87-21BB1AF72666}">
  <ds:schemaRefs>
    <ds:schemaRef ds:uri="http://schemas.microsoft.com/sharepoint/v3/contenttype/forms"/>
  </ds:schemaRefs>
</ds:datastoreItem>
</file>

<file path=customXml/itemProps2.xml><?xml version="1.0" encoding="utf-8"?>
<ds:datastoreItem xmlns:ds="http://schemas.openxmlformats.org/officeDocument/2006/customXml" ds:itemID="{24F0C4AF-2673-48B2-A9A0-16E86AD5A066}">
  <ds:schemaRefs>
    <ds:schemaRef ds:uri="44f05029-5452-405c-a740-5d92bf578d49"/>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purl.org/dc/elements/1.1/"/>
    <ds:schemaRef ds:uri="2b6e7109-2772-4b16-838c-e814f3e96598"/>
  </ds:schemaRefs>
</ds:datastoreItem>
</file>

<file path=customXml/itemProps3.xml><?xml version="1.0" encoding="utf-8"?>
<ds:datastoreItem xmlns:ds="http://schemas.openxmlformats.org/officeDocument/2006/customXml" ds:itemID="{1A81C41D-F736-4390-BB3C-5ADC220A0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6e7109-2772-4b16-838c-e814f3e96598"/>
    <ds:schemaRef ds:uri="44f05029-5452-405c-a740-5d92bf578d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Brožová Anna</dc:creator>
  <cp:keywords/>
  <dc:description/>
  <cp:lastModifiedBy>Věra Urbanová</cp:lastModifiedBy>
  <cp:revision/>
  <cp:lastPrinted>2026-02-26T09:22:44Z</cp:lastPrinted>
  <dcterms:created xsi:type="dcterms:W3CDTF">2024-07-18T21:20:08Z</dcterms:created>
  <dcterms:modified xsi:type="dcterms:W3CDTF">2026-03-25T20:45:52Z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0x01010014B29AB1E65FA949878A83A27FEA1A6F</vt:lpwstr>
  </property>
  <property fmtid="{D5CDD505-2E9C-101B-9397-08002B2CF9AE}" pid="3" name="MediaServiceImageTags">
    <vt:lpwstr/>
  </property>
</Properties>
</file>