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omáš Humpal\Documents\"/>
    </mc:Choice>
  </mc:AlternateContent>
  <xr:revisionPtr revIDLastSave="0" documentId="13_ncr:1_{7C247AE8-E092-415C-BAD5-532F7F082910}" xr6:coauthVersionLast="47" xr6:coauthVersionMax="47" xr10:uidLastSave="{00000000-0000-0000-0000-000000000000}"/>
  <bookViews>
    <workbookView xWindow="29655" yWindow="0" windowWidth="17040" windowHeight="16200" activeTab="3" xr2:uid="{00000000-000D-0000-FFFF-FFFF00000000}"/>
  </bookViews>
  <sheets>
    <sheet name="Rekapitulace" sheetId="5" r:id="rId1"/>
    <sheet name="000" sheetId="2" r:id="rId2"/>
    <sheet name="001" sheetId="3" r:id="rId3"/>
    <sheet name="20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3" i="4" l="1"/>
  <c r="I248" i="4"/>
  <c r="O248" i="4" s="1"/>
  <c r="O244" i="4"/>
  <c r="I244" i="4"/>
  <c r="O240" i="4"/>
  <c r="I240" i="4"/>
  <c r="I236" i="4"/>
  <c r="O236" i="4" s="1"/>
  <c r="I232" i="4"/>
  <c r="O232" i="4" s="1"/>
  <c r="O228" i="4"/>
  <c r="I228" i="4"/>
  <c r="I224" i="4"/>
  <c r="O224" i="4" s="1"/>
  <c r="O219" i="4"/>
  <c r="I219" i="4"/>
  <c r="I215" i="4"/>
  <c r="I214" i="4" s="1"/>
  <c r="O210" i="4"/>
  <c r="I210" i="4"/>
  <c r="I206" i="4"/>
  <c r="O206" i="4" s="1"/>
  <c r="I202" i="4"/>
  <c r="O202" i="4" s="1"/>
  <c r="O198" i="4"/>
  <c r="I198" i="4"/>
  <c r="I197" i="4" s="1"/>
  <c r="I193" i="4"/>
  <c r="O193" i="4" s="1"/>
  <c r="O189" i="4"/>
  <c r="I189" i="4"/>
  <c r="I185" i="4"/>
  <c r="O185" i="4" s="1"/>
  <c r="O181" i="4"/>
  <c r="I181" i="4"/>
  <c r="I177" i="4"/>
  <c r="O177" i="4" s="1"/>
  <c r="I173" i="4"/>
  <c r="O173" i="4" s="1"/>
  <c r="I169" i="4"/>
  <c r="O169" i="4" s="1"/>
  <c r="I165" i="4"/>
  <c r="O165" i="4" s="1"/>
  <c r="I161" i="4"/>
  <c r="O161" i="4" s="1"/>
  <c r="O157" i="4"/>
  <c r="I157" i="4"/>
  <c r="I153" i="4"/>
  <c r="I152" i="4" s="1"/>
  <c r="O148" i="4"/>
  <c r="I148" i="4"/>
  <c r="I144" i="4"/>
  <c r="O144" i="4" s="1"/>
  <c r="I140" i="4"/>
  <c r="O140" i="4" s="1"/>
  <c r="O136" i="4"/>
  <c r="I136" i="4"/>
  <c r="I132" i="4"/>
  <c r="O132" i="4" s="1"/>
  <c r="O128" i="4"/>
  <c r="I128" i="4"/>
  <c r="I124" i="4"/>
  <c r="O124" i="4" s="1"/>
  <c r="O120" i="4"/>
  <c r="I120" i="4"/>
  <c r="I119" i="4" s="1"/>
  <c r="I115" i="4"/>
  <c r="O115" i="4" s="1"/>
  <c r="I111" i="4"/>
  <c r="O111" i="4" s="1"/>
  <c r="I107" i="4"/>
  <c r="O107" i="4" s="1"/>
  <c r="I103" i="4"/>
  <c r="O103" i="4" s="1"/>
  <c r="I99" i="4"/>
  <c r="O99" i="4" s="1"/>
  <c r="O95" i="4"/>
  <c r="I95" i="4"/>
  <c r="I91" i="4"/>
  <c r="O91" i="4" s="1"/>
  <c r="O87" i="4"/>
  <c r="I87" i="4"/>
  <c r="I83" i="4"/>
  <c r="O83" i="4" s="1"/>
  <c r="I79" i="4"/>
  <c r="O79" i="4" s="1"/>
  <c r="I75" i="4"/>
  <c r="O75" i="4" s="1"/>
  <c r="I71" i="4"/>
  <c r="I70" i="4" s="1"/>
  <c r="I53" i="4"/>
  <c r="I66" i="4"/>
  <c r="O66" i="4" s="1"/>
  <c r="I62" i="4"/>
  <c r="O62" i="4" s="1"/>
  <c r="O58" i="4"/>
  <c r="I58" i="4"/>
  <c r="O54" i="4"/>
  <c r="I54" i="4"/>
  <c r="I49" i="4"/>
  <c r="O49" i="4" s="1"/>
  <c r="I45" i="4"/>
  <c r="O45" i="4" s="1"/>
  <c r="I41" i="4"/>
  <c r="O41" i="4" s="1"/>
  <c r="I37" i="4"/>
  <c r="O37" i="4" s="1"/>
  <c r="O33" i="4"/>
  <c r="I33" i="4"/>
  <c r="I29" i="4"/>
  <c r="O29" i="4" s="1"/>
  <c r="O25" i="4"/>
  <c r="I25" i="4"/>
  <c r="I21" i="4"/>
  <c r="O21" i="4" s="1"/>
  <c r="I17" i="4"/>
  <c r="O17" i="4" s="1"/>
  <c r="I13" i="4"/>
  <c r="O13" i="4" s="1"/>
  <c r="I9" i="4"/>
  <c r="I8" i="4" s="1"/>
  <c r="I3" i="4" s="1"/>
  <c r="C12" i="5" s="1"/>
  <c r="O107" i="3"/>
  <c r="I107" i="3"/>
  <c r="O103" i="3"/>
  <c r="I103" i="3"/>
  <c r="I74" i="3" s="1"/>
  <c r="O99" i="3"/>
  <c r="I99" i="3"/>
  <c r="I95" i="3"/>
  <c r="O95" i="3" s="1"/>
  <c r="I91" i="3"/>
  <c r="O91" i="3" s="1"/>
  <c r="I87" i="3"/>
  <c r="O87" i="3" s="1"/>
  <c r="I83" i="3"/>
  <c r="O83" i="3" s="1"/>
  <c r="I79" i="3"/>
  <c r="O79" i="3" s="1"/>
  <c r="O75" i="3"/>
  <c r="I75" i="3"/>
  <c r="I21" i="3"/>
  <c r="O70" i="3"/>
  <c r="I70" i="3"/>
  <c r="O66" i="3"/>
  <c r="I66" i="3"/>
  <c r="I62" i="3"/>
  <c r="O62" i="3" s="1"/>
  <c r="I58" i="3"/>
  <c r="O58" i="3" s="1"/>
  <c r="O54" i="3"/>
  <c r="I54" i="3"/>
  <c r="I50" i="3"/>
  <c r="O50" i="3" s="1"/>
  <c r="I46" i="3"/>
  <c r="O46" i="3" s="1"/>
  <c r="I42" i="3"/>
  <c r="O42" i="3" s="1"/>
  <c r="O38" i="3"/>
  <c r="I38" i="3"/>
  <c r="O34" i="3"/>
  <c r="I34" i="3"/>
  <c r="I30" i="3"/>
  <c r="O30" i="3" s="1"/>
  <c r="I26" i="3"/>
  <c r="O26" i="3" s="1"/>
  <c r="O22" i="3"/>
  <c r="I22" i="3"/>
  <c r="I17" i="3"/>
  <c r="O17" i="3" s="1"/>
  <c r="O13" i="3"/>
  <c r="I13" i="3"/>
  <c r="O9" i="3"/>
  <c r="I9" i="3"/>
  <c r="I8" i="3" s="1"/>
  <c r="I3" i="3" s="1"/>
  <c r="C11" i="5" s="1"/>
  <c r="I205" i="2"/>
  <c r="O205" i="2" s="1"/>
  <c r="I201" i="2"/>
  <c r="O201" i="2" s="1"/>
  <c r="I197" i="2"/>
  <c r="O197" i="2" s="1"/>
  <c r="I193" i="2"/>
  <c r="O193" i="2" s="1"/>
  <c r="I189" i="2"/>
  <c r="O189" i="2" s="1"/>
  <c r="O185" i="2"/>
  <c r="I185" i="2"/>
  <c r="I181" i="2"/>
  <c r="O181" i="2" s="1"/>
  <c r="O177" i="2"/>
  <c r="I177" i="2"/>
  <c r="I173" i="2"/>
  <c r="O173" i="2" s="1"/>
  <c r="I169" i="2"/>
  <c r="O169" i="2" s="1"/>
  <c r="I165" i="2"/>
  <c r="O165" i="2" s="1"/>
  <c r="I161" i="2"/>
  <c r="O161" i="2" s="1"/>
  <c r="I157" i="2"/>
  <c r="O157" i="2" s="1"/>
  <c r="O153" i="2"/>
  <c r="I153" i="2"/>
  <c r="I149" i="2"/>
  <c r="O149" i="2" s="1"/>
  <c r="O145" i="2"/>
  <c r="I145" i="2"/>
  <c r="I141" i="2"/>
  <c r="O141" i="2" s="1"/>
  <c r="I137" i="2"/>
  <c r="O137" i="2" s="1"/>
  <c r="I133" i="2"/>
  <c r="O133" i="2" s="1"/>
  <c r="I129" i="2"/>
  <c r="O129" i="2" s="1"/>
  <c r="I125" i="2"/>
  <c r="O125" i="2" s="1"/>
  <c r="O121" i="2"/>
  <c r="I121" i="2"/>
  <c r="I117" i="2"/>
  <c r="O117" i="2" s="1"/>
  <c r="O113" i="2"/>
  <c r="I113" i="2"/>
  <c r="I108" i="2" s="1"/>
  <c r="I109" i="2"/>
  <c r="O109" i="2" s="1"/>
  <c r="I104" i="2"/>
  <c r="O104" i="2" s="1"/>
  <c r="O100" i="2"/>
  <c r="I100" i="2"/>
  <c r="I99" i="2" s="1"/>
  <c r="I95" i="2"/>
  <c r="I94" i="2" s="1"/>
  <c r="I90" i="2"/>
  <c r="I85" i="2" s="1"/>
  <c r="O86" i="2"/>
  <c r="I86" i="2"/>
  <c r="I80" i="2"/>
  <c r="I81" i="2"/>
  <c r="O81" i="2" s="1"/>
  <c r="I77" i="2"/>
  <c r="O77" i="2" s="1"/>
  <c r="O74" i="2"/>
  <c r="I74" i="2"/>
  <c r="I71" i="2"/>
  <c r="O71" i="2" s="1"/>
  <c r="I68" i="2"/>
  <c r="O68" i="2" s="1"/>
  <c r="I65" i="2"/>
  <c r="O65" i="2" s="1"/>
  <c r="O62" i="2"/>
  <c r="I62" i="2"/>
  <c r="O59" i="2"/>
  <c r="I59" i="2"/>
  <c r="I56" i="2"/>
  <c r="O56" i="2" s="1"/>
  <c r="I53" i="2"/>
  <c r="O53" i="2" s="1"/>
  <c r="O50" i="2"/>
  <c r="I50" i="2"/>
  <c r="I47" i="2"/>
  <c r="O47" i="2" s="1"/>
  <c r="I44" i="2"/>
  <c r="O44" i="2" s="1"/>
  <c r="I41" i="2"/>
  <c r="O41" i="2" s="1"/>
  <c r="O37" i="2"/>
  <c r="I37" i="2"/>
  <c r="O33" i="2"/>
  <c r="I33" i="2"/>
  <c r="I29" i="2"/>
  <c r="O29" i="2" s="1"/>
  <c r="I26" i="2"/>
  <c r="O26" i="2" s="1"/>
  <c r="O23" i="2"/>
  <c r="I23" i="2"/>
  <c r="I19" i="2"/>
  <c r="O19" i="2" s="1"/>
  <c r="I15" i="2"/>
  <c r="O15" i="2" s="1"/>
  <c r="I12" i="2"/>
  <c r="O12" i="2" s="1"/>
  <c r="O9" i="2"/>
  <c r="I9" i="2"/>
  <c r="I8" i="2" s="1"/>
  <c r="I3" i="2" s="1"/>
  <c r="C10" i="5" s="1"/>
  <c r="D11" i="5" l="1"/>
  <c r="E11" i="5" s="1"/>
  <c r="C6" i="5"/>
  <c r="O90" i="2"/>
  <c r="D10" i="5" s="1"/>
  <c r="E10" i="5" s="1"/>
  <c r="C7" i="5" s="1"/>
  <c r="O215" i="4"/>
  <c r="O95" i="2"/>
  <c r="O9" i="4"/>
  <c r="D12" i="5" s="1"/>
  <c r="E12" i="5" s="1"/>
  <c r="O71" i="4"/>
  <c r="O153" i="4"/>
</calcChain>
</file>

<file path=xl/sharedStrings.xml><?xml version="1.0" encoding="utf-8"?>
<sst xmlns="http://schemas.openxmlformats.org/spreadsheetml/2006/main" count="1605" uniqueCount="580">
  <si>
    <t>EstiCon</t>
  </si>
  <si>
    <t xml:space="preserve">Firma: </t>
  </si>
  <si>
    <t>Rekapitulace ceny</t>
  </si>
  <si>
    <t>Stavba: 25-04-028 - III/10521 Sestrouň, most přes potok Mastník před Sestrouní ev. č. 10521-1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</si>
  <si>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</si>
  <si>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</si>
  <si>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</si>
  <si>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</si>
  <si>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</si>
  <si>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</si>
  <si>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</si>
  <si>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000</t>
  </si>
  <si>
    <t>Vedlejší rozpočtové náklady a dopravní opatření</t>
  </si>
  <si>
    <t>001</t>
  </si>
  <si>
    <t>Demolice mostu</t>
  </si>
  <si>
    <t>201</t>
  </si>
  <si>
    <t>Rekonstrukce mostu</t>
  </si>
  <si>
    <t>Soupis prací objektu</t>
  </si>
  <si>
    <t>S</t>
  </si>
  <si>
    <t>Stavba:</t>
  </si>
  <si>
    <t>25-04-028</t>
  </si>
  <si>
    <t>III/10521 Sestrouň, most přes potok Mastník před Sestrouní ev. č. 10521-1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</si>
  <si>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</si>
  <si>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</si>
  <si>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</si>
  <si>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</si>
  <si>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</si>
  <si>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</si>
  <si>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</si>
  <si>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</si>
  <si>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</si>
  <si>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</si>
  <si>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</si>
  <si>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</si>
  <si>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</si>
  <si>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</si>
  <si>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</si>
  <si>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</si>
  <si>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</si>
  <si>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02520</t>
  </si>
  <si>
    <t/>
  </si>
  <si>
    <t>ZKOUŠENÍ MATERIÁLŮ NEZÁVISLOU ZKUŠEBNOU</t>
  </si>
  <si>
    <t>KPL</t>
  </si>
  <si>
    <t>PP</t>
  </si>
  <si>
    <t>zkoušky betonu včetně odběru a uskladnění vzorku a jeho odvozu do zkušebny</t>
  </si>
  <si>
    <t>TS</t>
  </si>
  <si>
    <t>Položka zahrnuje:_x000D_
- veškeré náklady spojené s objednatelem požadovanými zkouškami_x000D_
Položka nezahrnuje:_x000D_
- x</t>
  </si>
  <si>
    <t>02620</t>
  </si>
  <si>
    <t>ZKOUŠENÍ KONSTRUKCÍ A PRACÍ NEZÁVISLOU ZKUŠEBNOU</t>
  </si>
  <si>
    <t>zkoušky hutnění násypu</t>
  </si>
  <si>
    <t>027121</t>
  </si>
  <si>
    <t>PROVIZORNÍ PŘÍSTUPOVÉ CESTY - ZŘÍZENÍ</t>
  </si>
  <si>
    <t>M2</t>
  </si>
  <si>
    <t>předpoklad využití místní zeminy</t>
  </si>
  <si>
    <t>VV</t>
  </si>
  <si>
    <t>nájezdové rampy na provizorní lávku (15.0+10.0)*1.5 = 37.500 [A]_x000D_
sjízdná rampa do koryta 25.0*3.0 = 75.000 [B]_x000D_
Mezisoučet = 112.500 [C]</t>
  </si>
  <si>
    <t>Položka zahrnuje:_x000D_
- veškeré náklady spojené se zřízením přístupové cesty_x000D_
Položka nezahrnuje:_x000D_
- x</t>
  </si>
  <si>
    <t>027123</t>
  </si>
  <si>
    <t>PROVIZORNÍ PŘÍSTUPOVÉ CESTY - ZRUŠENÍ</t>
  </si>
  <si>
    <t>Položka zahrnuje:_x000D_
- veškeré náklady spojené se zrušením přístupové cesty_x000D_
Položka nezahrnuje:_x000D_
- x</t>
  </si>
  <si>
    <t>02720</t>
  </si>
  <si>
    <t>POMOC PRÁCE ZŘÍZ NEBO ZAJIŠŤ REGULACI A OCHRANU DOPRAVY</t>
  </si>
  <si>
    <t>pouze úpravy a přemísťování dopravního značení (jednotlivé značky v samostatných položkách) dle DIO po celou dobu výstavby</t>
  </si>
  <si>
    <t>Položka zahrnuje:_x000D_
- veškeré náklady spojené s objednatelem požadovanými zařízeními_x000D_
Položka nezahrnuje:_x000D_
- x</t>
  </si>
  <si>
    <t>02730</t>
  </si>
  <si>
    <t>POMOC PRÁCE ZŘÍZ NEBO ZAJIŠŤ OCHRANU INŽENÝRSKÝCH SÍTÍ</t>
  </si>
  <si>
    <t>podle vyjádření správců sítě na mostě nejsou, jen vzdušné vedení mimo most</t>
  </si>
  <si>
    <t>Položka zahrnuje:_x000D_
- veškeré náklady spojené s ochranou inženýrských sítí_x000D_
Položka nezahrnuje:_x000D_
- x</t>
  </si>
  <si>
    <t>027421</t>
  </si>
  <si>
    <t>PROVIZORNÍ LÁVKY - MONTÁŽ</t>
  </si>
  <si>
    <t>panelová rovnanina podpěr je samostatně</t>
  </si>
  <si>
    <t>plocha nosné konstrukce 2*12.0*1.5 = 36.000 [A]</t>
  </si>
  <si>
    <t>Položka zahrnuje:_x000D_
- veškeré náklady spojené s montáží provizorní lávky_x000D_
Položka nezahrnuje:_x000D_
- x</t>
  </si>
  <si>
    <t>027422</t>
  </si>
  <si>
    <t>PROVIZORNÍ LÁVKY - NÁJEMNÉ</t>
  </si>
  <si>
    <t>KPLMĚSÍC</t>
  </si>
  <si>
    <t>pouze v případě pronájmu kompletního konstrukčního systému</t>
  </si>
  <si>
    <t>předpoklad doby využívání 9 = 9.000 [A]</t>
  </si>
  <si>
    <t>Položka zahrnuje:_x000D_
- náklady na pronájem zařízení_x000D_
Položka nezahrnuje:_x000D_
- x</t>
  </si>
  <si>
    <t>027423</t>
  </si>
  <si>
    <t>PROVIZORNÍ LÁVKY - DEMONTÁŽ</t>
  </si>
  <si>
    <t>Položka zahrnuje:_x000D_
- veškeré náklady spojené s demontáží provizorní lávky_x000D_
Položka nezahrnuje:_x000D_
- x</t>
  </si>
  <si>
    <t>02811</t>
  </si>
  <si>
    <t>PRŮZKUMNÉ PRÁCE GEOTECHNICKÉ NA POVRCHU</t>
  </si>
  <si>
    <t>ověření zeminy v základové spáře geologem</t>
  </si>
  <si>
    <t>Položka zahrnuje:_x000D_
- veškeré náklady spojené s objednatelem požadovanými pracemi_x000D_
Položka nezahrnuje:_x000D_
- x</t>
  </si>
  <si>
    <t>02821</t>
  </si>
  <si>
    <t>PRŮZKUMNÉ PRÁCE ARCHEOLOGICKÉ NA POVRCHU</t>
  </si>
  <si>
    <t>přizvání archeologa k provádění výkopů v korytě i předpolích</t>
  </si>
  <si>
    <t>02910</t>
  </si>
  <si>
    <t>OSTATNÍ POŽADAVKY - ZEMĚMĚŘICKÁ MĚŘENÍ VE VÝSTAVBĚ</t>
  </si>
  <si>
    <t>vytyčení stavby geodetem podle postupu výstavby</t>
  </si>
  <si>
    <t>Položka zahrnuje:_x000D_
 - náklady na veškeré zeměměřické práce, což jsou především všechny vytyčovací práce, včetně vytyčení stávajících podzemních vedení a vytyčení prostorové polohy a obvodu stavby, veškeré měřičské práce jako jsou kontrolní a ověřovací měření, měření pro výpočet kubatur, měření geometrických parametrů stavby, měření posunů a přetvoření, tvorba a údržba základních měřických a vytyčovacích sítí a mikrosítí._x000D_
- veškeré náklady spojené s objednatelem požadovanými pracemi_x000D_
Položka nezahrnuje:_x000D_
- x_x000D_
Způsob stanovení:_x000D_
- pro stanovení orientační investorské ceny určete jednotkovou cenu jako 1% předpokládané ceny stavby</t>
  </si>
  <si>
    <t>029113</t>
  </si>
  <si>
    <t>OSTATNÍ POŽADAVKY - ZEMĚMĚŘICKÉ ZAMĚŘENÍ - CELKY</t>
  </si>
  <si>
    <t>KUS</t>
  </si>
  <si>
    <t>zaměření skutečného provedení stavby včetně geometrického plánu</t>
  </si>
  <si>
    <t>Položka zahrnuje: _x000D_
- veškeré náklady spojené s objednatelem požadovanými pracemi_x000D_
- položka se využije pro celky 3D charakteru (objekty s vysokou mírou nepravidelnosti vzájemně navazujících částí, technologické a průmyslové celky) _x000D_
Položka nezahrnuje: _x000D_
- x</t>
  </si>
  <si>
    <t>02930</t>
  </si>
  <si>
    <t>OSTATNÍ POŽADAVKY - UMĚLECKÁ DÍLA</t>
  </si>
  <si>
    <t>socha na mostě - snesení, uskladnění, osazení zpět, vše za dohledu zástupce NPÚ</t>
  </si>
  <si>
    <t>Položka zahrnuje:_x000D_
- veškeré náklady spojené s objednatelem požadovanými pracemi a díly_x000D_
Položka nezahrnuje:_x000D_
- x</t>
  </si>
  <si>
    <t>02940</t>
  </si>
  <si>
    <t>OSTATNÍ POŽADAVKY - VYPRACOVÁNÍ DOKUMENTACE</t>
  </si>
  <si>
    <t>VTD zábradlí na mostě i předpolích</t>
  </si>
  <si>
    <t>029412</t>
  </si>
  <si>
    <t>OSTATNÍ POŽADAVKY - VYPRACOVÁNÍ MOSTNÍHO LISTU</t>
  </si>
  <si>
    <t>ML nového mostu na základě DSPS</t>
  </si>
  <si>
    <t>02943</t>
  </si>
  <si>
    <t>OSTATNÍ POŽADAVKY - VYPRACOVÁNÍ RDS</t>
  </si>
  <si>
    <t>aktualizace RDS podle postupu prací vybraného zhotovitele s dopracováním výztuže základů, opěr, křídel, pilíře, úhlových zdí</t>
  </si>
  <si>
    <t>02944</t>
  </si>
  <si>
    <t>OSTAT POŽADAVKY - DOKUMENTACE SKUTEČ PROVEDENÍ V DIGIT FORMĚ</t>
  </si>
  <si>
    <t>na základě zaměžení skutečného provedení se zapracováním změn během výstavby</t>
  </si>
  <si>
    <t>Položka zahrnuje: _x000D_
- kompletní zeměměřičské práce a činnosti spojené se zaměřením a vyhotovením všech dokončených dílčích částí stavby, včetně po celkovém dokončení stavby zakrytých částí. Vyhotovení geodetické dokumentace skutečného provedení, svojí podrobností, obsahem, přesností, náležitostmi, formou prezentace musí být v souladu s požadavky, vycházející s aktuálně platné legislativy. _x000D_
Položka nezahrnuje: _x000D_
- x</t>
  </si>
  <si>
    <t>02953</t>
  </si>
  <si>
    <t>OSTATNÍ POŽADAVKY - HLAVNÍ MOSTNÍ PROHLÍDKA</t>
  </si>
  <si>
    <t>první mostní prohlídka provizorní lávky, první mostní prohlídka nového mostu</t>
  </si>
  <si>
    <t>Položka zahrnuje :_x000D_
- úkony dle ČSN 73 6221_x000D_
- provedení hlavní mostní prohlídky oprávněnou fyzickou nebo právnickou osobou_x000D_
- vyhotovení záznamu (protokolu), který jednoznačně definuje stav mostu_x000D_
Položka nezahrnuje:_x000D_
- x</t>
  </si>
  <si>
    <t>02960</t>
  </si>
  <si>
    <t>OSTATNÍ POŽADAVKY - ODBORNÝ DOZOR</t>
  </si>
  <si>
    <t>technická pomoc pro zhotovitele, pokud se vyskytnou nepředvídatelné skutečnosti jež nedokáže sám vyřešit (např. nutnost pažení)</t>
  </si>
  <si>
    <t>02990</t>
  </si>
  <si>
    <t>OSTATNÍ POŽADAVKY - INFORMAČNÍ TABULE</t>
  </si>
  <si>
    <t>obsah a umístěnmí upřesní TDS</t>
  </si>
  <si>
    <t>Položka zahrnuje:_x000D_
- dodání a osazení informačních tabulí v předepsaném provedení a množství s obsahem předepsaným zadavatelem_x000D_
- veškeré nosné a upevňovací konstrukce_x000D_
- základové konstrukce včetně nutných zemních prací_x000D_
- demontáž a odvoz po skončení platnosti_x000D_
- případně nutné opravy poškozených čátí během platnosti_x000D_
Položka nezahrnuje:_x000D_
- x</t>
  </si>
  <si>
    <t>03100</t>
  </si>
  <si>
    <t>ZAŘÍZENÍ STAVENIŠTĚ - ZŘÍZENÍ, PROVOZ, DEMONTÁŽ</t>
  </si>
  <si>
    <t>včetně případného oplocení, mobilního WC, bezpečnostní služby, apod.</t>
  </si>
  <si>
    <t>Položka zahrnuje:_x000D_
 objednatelem povolené náklady na pořízení (event. pronájem), provozování, udržování a likvidaci zhotovitelova zařízení_x000D_
Položka nezahrnuje:_x000D_
- x</t>
  </si>
  <si>
    <t>1</t>
  </si>
  <si>
    <t>Zemní práce</t>
  </si>
  <si>
    <t>113728</t>
  </si>
  <si>
    <t>FRÉZOVÁNÍ ZPEVNĚNÝCH PLOCH ASFALTOVÝCH, ODVOZ DO 20KM</t>
  </si>
  <si>
    <t>M3</t>
  </si>
  <si>
    <t>oprava objízdných tras (délka 9.1km, průměrná šířka 6.0m, průměrná tloušťka obrusu 50mm), lokalitu a plochu upřesní správce po kontrole objízdné trasy před dokončením rekonastrukce mostu</t>
  </si>
  <si>
    <t>procentuální odhad rozsahu oprav 9100.0*6.0*0.05*0.1 = 273.000 [A]</t>
  </si>
  <si>
    <t>Položka zahrnuje:_x000D_
- veškerou manipulaci s vybouranou sutí a s vybouranými hmotami vč. uložení na skládku. _x000D_
Položka nezahrnuje:_x000D_
-  poplatek za skládku, který se vykazuje v položce 0141** (s výjimkou malého množství bouraného materiálu, kde je možné poplatek zahrnout do jednotkové ceny bourání – tento fakt musí být uveden v doplňujícím textu k položce).</t>
  </si>
  <si>
    <t>2</t>
  </si>
  <si>
    <t>Základy</t>
  </si>
  <si>
    <t>21461</t>
  </si>
  <si>
    <t>SEPARAČNÍ GEOTEXTILIE</t>
  </si>
  <si>
    <t>pod provizorním násypem 14.0*5.0+14.0*3.0 = 112.000 [A]</t>
  </si>
  <si>
    <t>Položka zahrnuje:_x000D_
- dodávku předepsané geotextilie_x000D_
- úpravu, očištění a ochranu podkladu_x000D_
- přichycení k podkladu, případně zatížení_x000D_
- úpravy spojů a zajištění okrajů_x000D_
- úpravy pro odvodnění_x000D_
- nutné přesahy (nezapočítávají se do výměry)_x000D_
- mimostaveništní a vnitrostaveništní dopravu_x000D_
Položka nezahrnuje:_x000D_
- x</t>
  </si>
  <si>
    <t>27152</t>
  </si>
  <si>
    <t>POLŠTÁŘE POD ZÁKLADY Z KAMENIVA DRCENÉHO</t>
  </si>
  <si>
    <t>pod podpěrami provizoria 3.6*1.6*0.3*3 = 5.184 [A]</t>
  </si>
  <si>
    <t>Položka zahrnuje:_x000D_
- dodávku a uložení předepsaného kameniva_x000D_
- mimostaveništní a vnitrostaveništní dopravu _x000D_
- není-li v zadávací dokumentaci uvedeno jinak, jedná se o nakupovaný materiál_x000D_
Položka nezahrnuje:_x000D_
- x</t>
  </si>
  <si>
    <t>3</t>
  </si>
  <si>
    <t>Svislé konstrukce</t>
  </si>
  <si>
    <t>32711</t>
  </si>
  <si>
    <t>ZDI OPĚR, ZÁRUB, NÁBŘEŽ Z DÍLCŮ BETON</t>
  </si>
  <si>
    <t>předpoklad použití zapůjčených panelů bez nákupu</t>
  </si>
  <si>
    <t>panelová rovnanina podpěr provizoria 1.0*3.0*(1.2+1.8+0.6) = 10.800 [A]</t>
  </si>
  <si>
    <t>Položka zahrnuje:_x000D_
- dodání  dílce  požadovaného  tvaru  a  vlastností,  jeho  skladování,  doprava  a  osazení  do  definitivní polohy, včetně komplexní technologie výroby a montáže dílců, ošetření a ochrana dílců,_x000D_
- u dílců betonových  tuhé kovové prvky a závěsná oka,_x000D_
- úpravy a zařízení pro uložení a transport dílce,_x000D_
- veškeré požadované úpravy dílců, včetně doplňkových konstrukcí a vybavení,_x000D_
- sestavení dílce na stavbě včetně montážních zařízení, plošin a prahů a pod.,_x000D_
- výplň, těsnění a tmelení spár a spojů,_x000D_
- očištění a ošetření úložných ploch,_x000D_
- zednické výpomoce pro montáž dílců,_x000D_
- označení dílce výrobním štítkem nebo jiným způsobem,_x000D_
- úpravy dílce pro dodržení požadované přesnosti jeho osazení, včetně případných měření,_x000D_
- veškerá zařízení pro zajištění stability v každém okamžiku,_x000D_
- další práce dané případně specifikací k příslušnému prefabrik. dílci (úprava pohledových ploch, příp. rubových ploch, osazení měřících zařízení, zkoušení a měření dílců a pod.)._x000D_
Položka  nezahrnuje:_x000D_
- x</t>
  </si>
  <si>
    <t>5</t>
  </si>
  <si>
    <t>Komunikace</t>
  </si>
  <si>
    <t>572214</t>
  </si>
  <si>
    <t>SPOJOVACÍ POSTŘIK Z MODIFIK EMULZE DO 0,5KG/M2</t>
  </si>
  <si>
    <t>procentuální odhad rozsahu oprav 9100.0*6.0*0.1 = 5460.000 [A]</t>
  </si>
  <si>
    <t>Položka zahrnuje:_x000D_
- dodání všech předepsaných materiálů pro postřiky v předepsaném množství_x000D_
- provedení dle předepsaného technologického předpisu_x000D_
- zřízení vrstvy bez rozlišení šířky, pokládání vrstvy po etapách_x000D_
- úpravu napojení, ukončení_x000D_
Položka nezahrnuje:_x000D_
- x</t>
  </si>
  <si>
    <t>574A04</t>
  </si>
  <si>
    <t>ASFALTOVÝ BETON PRO OBRUSNÉ VRSTVY ACO 11+</t>
  </si>
  <si>
    <t>Položka zahrnuje:_x000D_
- dodání směsi v požadované kvalitě_x000D_
- očištění podkladu_x000D_
- uložení směsi dle předepsaného technologického předpisu, zhutnění vrstvy v předepsané tloušťce_x000D_
- zřízení vrstvy bez rozlišení šířky, pokládání vrstvy po etapách, včetně pracovních spar a spojů_x000D_
- úpravu napojení, ukončení podél obrubníků, dilatačních zařízení, odvodňovacích proužků, odvodňovačů, vpustí, šachet a pod._x000D_
Položka nezahrnuje:_x000D_
- postřiky, nátěry_x000D_
- těsnění podél obrubníků, dilatačních zařízení, odvodňovacích proužků, odvodňovačů, vpustí, šachet a pod.</t>
  </si>
  <si>
    <t>9</t>
  </si>
  <si>
    <t>Ostatní konstrukce a práce</t>
  </si>
  <si>
    <t>911EC2</t>
  </si>
  <si>
    <t>SVODIDLO BETON, ÚROVEŇ ZADRŽ H2 VÝŠ 1,1M - MONTÁŽ S PŘESUNEM (BEZ DODÁVKY)</t>
  </si>
  <si>
    <t>M</t>
  </si>
  <si>
    <t>zábrana proti pádu do výkopu 3*4.0+16.0 = 28.000 [A]</t>
  </si>
  <si>
    <t>Položka zahrnuje:_x000D_
- dopravu zařízení _x000D_
- jeho montáž a osazení na určeném místě včetně všech nutných konstrukcí a prací_x000D_
- nutnou opravu poškozených částí, opravu nátěrů_x000D_
- případnou náhradu zničených částí_x000D_
Položka nezahrnuje:_x000D_
- podkladní vrstvu_x000D_
Způsob měření:_x000D_
- vykazuje se délka svodidla v základní výšce, délka náběhů se nezapočítává</t>
  </si>
  <si>
    <t>911EC3</t>
  </si>
  <si>
    <t>SVODIDLO BETON, ÚROVEŇ ZADRŽ H2 VÝŠ 1,1M - DEMONTÁŽ S PŘESUNEM</t>
  </si>
  <si>
    <t>Položka zahrnuje:_x000D_
- demontáž a odstranění zařízení_x000D_
- jeho odvoz na předepsané místo_x000D_
Položka nezahrnuje:_x000D_
- x_x000D_
Způsob měření:_x000D_
- vykazuje se délka svodidla v základní výšce, délka náběhů se nezapočítává</t>
  </si>
  <si>
    <t>911EC9</t>
  </si>
  <si>
    <t>SVODIDLO BETON, ÚROVEŇ ZADRŽ H2 VÝŠ 1,1M - NÁJEM</t>
  </si>
  <si>
    <t>MDEN</t>
  </si>
  <si>
    <t>zábrana proti pádu do výkopu (3*4.0+16.0)*9*30 = 7560.000 [A]</t>
  </si>
  <si>
    <t>Položka zahrnuje:_x000D_
- denní sazbu za pronájem zařízení_x000D_
Položka nezahrnuje:_x000D_
- x_x000D_
Způsob měření:_x000D_
- počet měrných jednotek se určí jako součin délky zařízení v předepsané výšce a počtu dnů použití</t>
  </si>
  <si>
    <t>91400</t>
  </si>
  <si>
    <t>DOČASNÉ ZAKRYTÍ NEBO OTOČENÍ STÁVAJÍCÍCH DOPRAVNÍCH ZNAČEK</t>
  </si>
  <si>
    <t>počet bude upřesněn TDS a PČR po prohlídce objízdné trasy</t>
  </si>
  <si>
    <t>na objízdné trase 6 = 6.000 [A]</t>
  </si>
  <si>
    <t>Položka zahrnuje:_x000D_
- zakrytí dočasně neplatných svislých dopravních značek (nebo jejich částí) bez ohledu na způsob a na jejich velikost (zakrytí neprůhledným materiálem nebo otočení značky)_x000D_
- jeho následné odstranění_x000D_
Položka nezahrnuje:_x000D_
- x</t>
  </si>
  <si>
    <t>914132</t>
  </si>
  <si>
    <t>DOPRAVNÍ ZNAČKY ZÁKLADNÍ VELIKOSTI OCELOVÉ TŘ RA2 - MONTÁŽ S PŘEMÍSTĚNÍM</t>
  </si>
  <si>
    <t>Položka zahrnuje:_x000D_
- dopravu demontované značky z dočasné skládky_x000D_
- osazení a montáž značky na místě určeném projektem_x000D_
- nutnou opravu poškozených částí_x000D_
Položka nezahrnuje:_x000D_
- dodávku značky</t>
  </si>
  <si>
    <t>914133</t>
  </si>
  <si>
    <t>DOPRAVNÍ ZNAČKY ZÁKLADNÍ VELIKOSTI OCELOVÉ TŘ RA2 - DEMONTÁŽ</t>
  </si>
  <si>
    <t>Položka zahrnuje:_x000D_
- odstranění, demontáž a odklizení materiálu s odvozem na předepsané místo_x000D_
Položka nezahrnuje:_x000D_
- x</t>
  </si>
  <si>
    <t>914139</t>
  </si>
  <si>
    <t>DOPRAV ZNAČKY ZÁKLAD VEL OCEL TŘ RA2 - NÁJEMNÉ</t>
  </si>
  <si>
    <t>KSDEN</t>
  </si>
  <si>
    <t>počet bude upřesněn TDS a PČR po prohlídce objízdné trasy a doba podle postzupu výstavby</t>
  </si>
  <si>
    <t>na objízdné trase 9 měsíců 6*30*9 = 1620.000 [A]</t>
  </si>
  <si>
    <t>Položka zahrnuje:_x000D_
- sazbu za pronájem dopravních značek a zařízení_x000D_
Položka nezahrnuje:_x000D_
- x_x000D_
Způsob měření:_x000D_
- počet jednotek je určen jako součin počtu značek a počtu dní použití</t>
  </si>
  <si>
    <t>914232</t>
  </si>
  <si>
    <t>DOPRAVNÍ ZNAČKY ZVĚTŠENÉ VELIKOSTI OCELOVÉ TŘ RA2 - MONTÁŽ S PŘEMÍSTĚNÍM</t>
  </si>
  <si>
    <t>předzvěst před a za mostem 2 = 2.000 [A]</t>
  </si>
  <si>
    <t>914233</t>
  </si>
  <si>
    <t>DOPRAVNÍ ZNAČKY ZVĚTŠENÉ VELIKOSTI OCELOVÉ TŘ RA2 - DEMONTÁŽ</t>
  </si>
  <si>
    <t>914239</t>
  </si>
  <si>
    <t>DOPRAV ZNAČKY ZVĚTŠ VEL OCEL TŘ RA2 - NÁJEMNÉ</t>
  </si>
  <si>
    <t>9 měsíců 2*30*9 = 540.000 [A]</t>
  </si>
  <si>
    <t>914313</t>
  </si>
  <si>
    <t>DOPRAV ZNAČKY ZMENŠ VEL OCEL - DEMONTÁŽ</t>
  </si>
  <si>
    <t>omezení zatížitelnosti 2 = 2.000 [A]</t>
  </si>
  <si>
    <t>914332</t>
  </si>
  <si>
    <t>DOPRAV ZNAČKY ZMENŠ VEL OCEL TŘ RA2 - MONTÁŽ S PŘESUNEM</t>
  </si>
  <si>
    <t>směrové šipky na objízdné trase 18 = 18.000 [A]</t>
  </si>
  <si>
    <t>914333</t>
  </si>
  <si>
    <t>DOPRAV ZNAČKY ZMENŠ VEL OCEL TŘ RA2 - DEMONTÁŽ</t>
  </si>
  <si>
    <t>914339</t>
  </si>
  <si>
    <t>DOPRAV ZNAČKY ZMENŠ VEL OCEL TŘ RA2 - NÁJEMNÉ</t>
  </si>
  <si>
    <t>9 měsíců 18*30*9 = 4860.000 [A]</t>
  </si>
  <si>
    <t>916122</t>
  </si>
  <si>
    <t>DOPRAV SVĚTLO VÝSTRAŽ SOUPRAVA 3KS - MONTÁŽ S PŘESUNEM</t>
  </si>
  <si>
    <t>před a za mostem 2 = 2.000 [A]</t>
  </si>
  <si>
    <t>Položka zahrnuje:_x000D_
- přemístění zařízení z dočasné skládky a jeho osazení a montáž na místě určeném projektem_x000D_
- údržbu po celou dobu trvání funkce_x000D_
- náhradu zničených nebo ztracených kusů_x000D_
- nutnou opravu poškozených částí_x000D_
- napájení z baterie včetně záložní baterie_x000D_
Položka nezahrnuje:_x000D_
- x</t>
  </si>
  <si>
    <t>916123</t>
  </si>
  <si>
    <t>DOPRAV SVĚTLO VÝSTRAŽ SOUPRAVA 3KS - DEMONTÁŽ</t>
  </si>
  <si>
    <t>916129</t>
  </si>
  <si>
    <t>DOPRAV SVĚTLO VÝSTRAŽ SOUPRAVA 3KS - NÁJEMNÉ</t>
  </si>
  <si>
    <t>odhad doby bude upřesněn TDS podle postzupu výstavby</t>
  </si>
  <si>
    <t>Položka zahrnuje:_x000D_
- sazbu za pronájem zařízení_x000D_
Položka nezahrnuje:_x000D_
- x_x000D_
Způsob měření:_x000D_
- součin počtu zařízení a počtu dní použití.</t>
  </si>
  <si>
    <t>916322</t>
  </si>
  <si>
    <t>DOPRAVNÍ ZÁBRANY Z2 TŘ RA2 - MONTÁŽ S PŘESUNEM</t>
  </si>
  <si>
    <t>Položka zahrnuje:_x000D_
- přemístění zařízení z dočasné skládky a jeho osazení a montáž na místě určeném projektem_x000D_
- údržbu po celou dobu trvání funkce_x000D_
- náhradu zničených nebo ztracených kusů_x000D_
- nutnou opravu poškozených částí_x000D_
Položka nezahrnuje:_x000D_
- x</t>
  </si>
  <si>
    <t>916323</t>
  </si>
  <si>
    <t>DOPRAVNÍ ZÁBRANY Z2 TŘ RA2 - DEMONTÁŽ</t>
  </si>
  <si>
    <t>916329</t>
  </si>
  <si>
    <t>DOPRAVNÍ ZÁBRANY Z2 TŘ RA2 - NÁJEMNÉ</t>
  </si>
  <si>
    <t>916342</t>
  </si>
  <si>
    <t>SMĚROV DESKY Z4 JEDNOSTR TŘ RA2 - MONTÁŽ S PŘESUNEM</t>
  </si>
  <si>
    <t>počet bude upřesněn TDS a PČR dle okamžité místní situace</t>
  </si>
  <si>
    <t>podél výkopů u mostu 4 = 4.000 [A]</t>
  </si>
  <si>
    <t>916343</t>
  </si>
  <si>
    <t>SMĚROVACÍ DESKY Z4 JEDNOSTR TŘ RA2 - DEMONTÁŽ</t>
  </si>
  <si>
    <t>916349</t>
  </si>
  <si>
    <t>SMĚROVACÍ DESKY Z4 JEDNOSTR TŘ RA2 - NÁJEMNÉ</t>
  </si>
  <si>
    <t>počet bude upřesněn TDS a PČR dle okamžité místní situace podle doba podle postzupu výstavby</t>
  </si>
  <si>
    <t>9 měsíců 4*30*9 = 1080.000 [A]</t>
  </si>
  <si>
    <t>96611</t>
  </si>
  <si>
    <t>BOURÁNÍ KONSTRUKCÍ Z BETONOVÝCH DÍLCŮ</t>
  </si>
  <si>
    <t>předpoklad zapůjčených panelů</t>
  </si>
  <si>
    <t>Položka zahrnuje:_x000D_
- rozbourání konstrukce bez ohledu na použitou technologii_x000D_
- veškeré pomocné konstrukce (lešení a pod.)_x000D_
- veškerou manipulaci s vybouranou sutí a hmotami včetně uložení na skládku_x000D_
- veškeré další práce plynoucí z technologického předpisu a z platných předpisů_x000D_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</si>
  <si>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>96611B</t>
  </si>
  <si>
    <t>BOURÁNÍ KONSTRUKCÍ Z BETONOVÝCH DÍLCŮ - DOPRAVA</t>
  </si>
  <si>
    <t>tkm</t>
  </si>
  <si>
    <t>doprava zapůjčených panelů na stavbu a zpět včetně půjčovného nebo odpisu opotřebení, předpoklad vzdálenosti skladu 50km</t>
  </si>
  <si>
    <t>panelová rovnanina podpěr provizoria 1.0*3.0*(1.2+1.8+0.6)*2.5*50*2 = 2700.000 [A]</t>
  </si>
  <si>
    <t>Položka zahrnuje:_x000D_
- samostatnou dopravu suti a vybouraných hmot_x000D_
Položka nezahrnuje:_x000D_
- x_x000D_
Způsob měření:_x000D_
- součin hmotnosti [t] a požadované vzdálenosti [km]</t>
  </si>
  <si>
    <t>014111</t>
  </si>
  <si>
    <t>POPLATKY ZA SKLÁDKU TYP S-IO (INERTNÍ ODPAD)</t>
  </si>
  <si>
    <t>podklad z ŠD (7.0*(15.0+29.0)+2.0*23.0)*0.25 = 88.500 [A]_x000D_
výkopy okolo základu pilíře 1.4*(4.6*14.0-2.5*9.5) = 56.910 [G]_x000D_
výkopy okolo základů opěr 1.2*(4.0*14.0-2.0*9.5) = 44.400 [B]_x000D_
naplaveniny v levobřežním korytě 20.0*8.4*0.6 = 100.800 [H]_x000D_
výkopy za opěrami 5.2*5.5/2*10.0*2 = 286.000 [C]_x000D_
výkopy pro levobřežní křídla (gabiony) 3.0*1.5/2*(4.0+8.0) = 27.000 [D]_x000D_
výkopy za pravobřežní zdí 16.0*2.5*2.5/2 = 50.000 [E]_x000D_
výkopy před pravobřežní zdí 16.0*1.0*1.0/2 = 8.000 [F]_x000D_
Mezisoučet = 661.610 [I]</t>
  </si>
  <si>
    <t>Položka zahrnuje:_x000D_
- veškeré poplatky provozovateli skládky související s uložením odpadu na skládce._x000D_
Položka nezahrnuje:_x000D_
- x</t>
  </si>
  <si>
    <t>014121</t>
  </si>
  <si>
    <t>POPLATKY ZA SKLÁDKU TYP S-OO (OSTATNÍ ODPAD)</t>
  </si>
  <si>
    <t>podkladní vrstva z KSC (6.5*(15.5+21.5)+2.5*36.5)*0.14 = 46.445 [A]_x000D_
betonové římsy na křídlech 0.5*0.8*(6.5+3.5) = 4.000 [N]_x000D_
betonové parapetní zábradlí na výtoku 21.0*1.1*0.12 = 2.772 [O]_x000D_
betonové římsy na vtoku 20.0*0.2*0.3 = 1.200 [P]_x000D_
betonová deska mostovky 0.2*6.3*21.0 = 26.460 [Q]_x000D_
betonové trámy 0.3*0.5*21.0*4 = 12.600 [R]_x000D_
betonové příčníky 0.6*6.0*(1.4*2+1.9) = 16.920 [S]_x000D_
kamenné dříky opěr 4.5*3.5*1.4*2 = 44.100 [B]_x000D_
kamenné dříky křídel (předpoklad existence zasypaných) 1.4*3.2*(6.0+3.5)*2 = 85.120 [C]_x000D_
kamenný dřík pilíře 6.0*3.5*1.9 = 39.900 [D]_x000D_
kamenné základy opěr 1.2*2.0*8.5*2 = 40.800 [E]_x000D_
kamenné základy křídla 8.4*2.9*1.2 = 29.232 [F]_x000D_
kamenné základy pilíře 6.0*2.5*1.2 = 18.000 [G]_x000D_
betonové dříky opěr 3.5*1.4*3.2*2 = 31.360 [H]_x000D_
betonový dřík pilíře 3.5*1.9*2.2 = 14.630 [I]_x000D_
betonové základy opěr 1.2*2.0*4.0*2 = 19.200 [J]_x000D_
betonové základy pilířů 1.2*2.5*2.2 = 6.600 [K]_x000D_
betonový dřík zdi 2.0*0.95*15.0 = 28.500 [L]_x000D_
betonový základ zdi 0.8*1.45*15.0 = 17.400 [M]_x000D_
obetonávka paty podpěr 0.4*0.5*12.0*4 = 9.600 [T]_x000D_
kamenná zídka podél pěšiny 0.5*1.4*4.0 = 2.800 [U]_x000D_
Mezisoučet = 497.639 [V]</t>
  </si>
  <si>
    <t>014131</t>
  </si>
  <si>
    <t>POPLATKY ZA SKLÁDKU TYP S-NO (NEBEZPEČNÝ ODPAD)</t>
  </si>
  <si>
    <t>izolace na mostě 6.5*(21.0+2*3.0)*0.01 = 1.755 [A]</t>
  </si>
  <si>
    <t>11010</t>
  </si>
  <si>
    <t>VŠEOBECNÉ VYKLIZENÍ ZASTAVĚNÉHO ÚZEMÍ</t>
  </si>
  <si>
    <t>odstranění a zpětné zřízení, přesun dle dispozic vlastníka</t>
  </si>
  <si>
    <t>dřevník 6.0*2.5 = 15.000 [A]</t>
  </si>
  <si>
    <t>Položka zahrnuje:_x000D_
 odstranění všech překážek pro uskutečnění stavby_x000D_
Položka nezahrhuje:_x000D_
- x</t>
  </si>
  <si>
    <t>11020</t>
  </si>
  <si>
    <t>VŠEOBECNÉ VYKLIZENÍ ZEMĚDĚLSKÝCH PLOCH</t>
  </si>
  <si>
    <t>pro provizorní lávku a sjezd 17.0*5.0+20.0*7.0 = 225.000 [A]</t>
  </si>
  <si>
    <t>Položka zahrnuje:_x000D_
 odstranění všech překážek pro uskutečnění stavby_x000D_
Položka nezahrhuje:_x000D_
-sejmutí ornice a  podorničních vrstev</t>
  </si>
  <si>
    <t>11090</t>
  </si>
  <si>
    <t>VŠEOBECNÉ VYKLIZENÍ OSTATNÍCH PLOCH</t>
  </si>
  <si>
    <t>podél pravobřežní zdi 20.0*3.0 = 60.000 [A]</t>
  </si>
  <si>
    <t>11130</t>
  </si>
  <si>
    <t>SEJMUTÍ DRNU</t>
  </si>
  <si>
    <t>Položka zahrnuje:_x000D_
- vodorovnou dopravu  a uložení na skládku_x000D_
Položka nezahrnuje:_x000D_
- x</t>
  </si>
  <si>
    <t>112018</t>
  </si>
  <si>
    <t>KÁCENÍ STROMŮ D KMENE DO 0,5M S ODSTRANĚNÍM PAŘEZŮ, ODVOZ DO 20KM</t>
  </si>
  <si>
    <t>náletové stromy na výtoku v korytě i vtoku bez povolení 12 = 12.000 [A]_x000D_
vzrostlé stromy na vtoku s povolením 1 = 1.000 [B]_x000D_
Mezisoučet = 13.000 [C]</t>
  </si>
  <si>
    <t>Položka  zahrnuje:_x000D_
- poražení stromu a osekání větví_x000D_
- spálení větví na hromadách nebo štěpkování_x000D_
- dopravu a uložení kmenů, případné další práce s nimi dle pokynů zadávací dokumentace_x000D_
- vytrhání nebo vykopání pařezů_x000D_
- veškeré zemní práce spojené s odstraněním pařezů_x000D_
- dopravu a uložení pařezů, případně další práce s nimi dle pokynů zadávací dokumentace_x000D_
- zásyp jam po pařezech_x000D_
Položka nezahrnuje:_x000D_
- x_x000D_
Způsob měření:_x000D_
- kácení stromů se měří v [ks] poražených stromů (průměr stromů se měří ve výšce 1,3m nad terénem)</t>
  </si>
  <si>
    <t>112028</t>
  </si>
  <si>
    <t>KÁCENÍ STROMŮ D KMENE DO 0,9M S ODSTRANĚNÍM PAŘEZŮ, ODVOZ DO 20KM</t>
  </si>
  <si>
    <t>vzrostlé stromy na vtoku s povolením 2 = 2.000 [A]</t>
  </si>
  <si>
    <t>113328</t>
  </si>
  <si>
    <t>ODSTRANĚNÍ PODKLADŮ ZPEVNĚNÝCH PLOCH Z KAMENIVA NESTMEL, ODVOZ DO 20KM</t>
  </si>
  <si>
    <t>podklad z ŠD (7.0*(15.0+29.0)+2.0*23.0)*0.25 = 88.500 [A]</t>
  </si>
  <si>
    <t>113348</t>
  </si>
  <si>
    <t>ODSTRAN PODKL ZPEVNĚNÝCH PLOCH S CEM POJIVEM, ODVOZ DO 20KM</t>
  </si>
  <si>
    <t>podkladní vrstva z KSC (6.5*(15.5+21.5)+2.5*36.5)*0.14 = 46.445 [A]</t>
  </si>
  <si>
    <t>nucený odkup zhotovitelem (ZAS-T1)</t>
  </si>
  <si>
    <t>asfaltová obrusná vrstva (6.0+(19.0+31.0)+38.0*5.0)*0.04 = 9.840 [A]_x000D_
asfaltová ložná vrstva (6.2*(16.0+30.0)+3.0*37.0)*0.07 = 27.734 [B]_x000D_
Mezisoučet = 37.574 [C]</t>
  </si>
  <si>
    <t>12110</t>
  </si>
  <si>
    <t>SEJMUTÍ ORNICE NEBO LESNÍ PŮDY</t>
  </si>
  <si>
    <t>uskladnění v místě pro zpětné ohumusování</t>
  </si>
  <si>
    <t>nájezdové rampy na provizorní lávku (15.0+10.0)*1.5*0.2 = 7.500 [A]_x000D_
sjízdná rampa do koryta 25.0*3.0*0.2 = 15.000 [B]_x000D_
podél zdi 16.0*2.0*0.2 = 6.400 [C]_x000D_
Mezisoučet = 28.900 [D]</t>
  </si>
  <si>
    <t>Položka zahrnuje:_x000D_
- sejmutí ornice bez ohledu na tloušťku vrstvy_x000D_
-  její vodorovnou dopravu_x000D_
Položka nezahrnuje:_x000D_
- uložení na trvalou skládku</t>
  </si>
  <si>
    <t>124738</t>
  </si>
  <si>
    <t>VYKOPÁVKY PRO KORYTA VODOTEČÍ TŘ. I, ODVOZ DO 20KM</t>
  </si>
  <si>
    <t>naplaveniny v levobřežním korytě 20.0*8.4*0.6 = 100.800 [A]</t>
  </si>
  <si>
    <t>Položka zahrnuje:_x000D_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zhutnění podloží, případně i svahů vč. svahování_x000D_
- zřízení stupňů v podloží a lavic na svazích, není-li pro tyto práce zřízena samostatná položka_x000D_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- Položka nezahrnuje:_x000D_
- uložení zeminy (na skládku, do násypu) ani poplatky za skládku, vykazují se v položce č.0141**</t>
  </si>
  <si>
    <t>131738</t>
  </si>
  <si>
    <t>HLOUBENÍ JAM ZAPAŽ I NEPAŽ TŘ. I, ODVOZ DO 20KM</t>
  </si>
  <si>
    <t>vhodnost pro zpětné použití posoudí TDS</t>
  </si>
  <si>
    <t>výkopy za opěrami 5.2*5.5/2*10.0*2 = 286.000 [A]_x000D_
výkopy pro levobřežní křídla (gabiony) 3.0*1.5/2*(4.0+8.0) = 27.000 [B]_x000D_
výkopy za pravobřežní zdí 16.0*2.5*2.5/2 = 50.000 [C]_x000D_
výkopy před pravobřežní zdí 16.0*1.0*1.0/2 = 8.000 [D]_x000D_
Mezisoučet = 371.000 [E]</t>
  </si>
  <si>
    <t>Položka zahrnuje:_x000D_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svahování a přesvah. svahů do konečného tvaru, výměna hornin v podloží a v pláni znehodnocené klimatickými vlivy_x000D_
- ruční vykopávky, odstranění kořenů a napadávek_x000D_
- pažení, vzepření a rozepření vč. přepažování (vyjma pažení záporového a štětových stěn)_x000D_
- úpravu, ochranu a očištění dna, základové spáry, stěn a svahů_x000D_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uložení zeminy (na skládku, do násypu) ani poplatky za skládku, vykazují se v položce č.0141**</t>
  </si>
  <si>
    <t>131838</t>
  </si>
  <si>
    <t>HLOUBENÍ JAM ZAPAŽ I NEPAŽ TŘ. II, ODVOZ DO 20KM</t>
  </si>
  <si>
    <t>výkopy okolo základu pilíře 1.4*(4.6*14.0-2.5*9.5) = 56.910 [A]_x000D_
výkopy okolo základů opěr 1.2*(4.0*14.0-2.0*9.5) = 44.400 [B]_x000D_
Mezisoučet = 101.310 [C]</t>
  </si>
  <si>
    <t>9111A3</t>
  </si>
  <si>
    <t>ZÁBRADLÍ SILNIČNÍ S VODOR MADLY - DEMONTÁŽ S PŘESUNEM</t>
  </si>
  <si>
    <t>nucený odkup zhotovitelem (šrot)</t>
  </si>
  <si>
    <t>zábradlí na mostě a křídlech 21.0+6.0+3.0 = 30.000 [A]</t>
  </si>
  <si>
    <t>Položka zahrnuje:_x000D_
- demontáž a odstranění zařízení_x000D_
- jeho odvoz na předepsané místo_x000D_
Položka nezahrnuje:_x000D_
- x</t>
  </si>
  <si>
    <t>9113C3</t>
  </si>
  <si>
    <t>SVODIDLO OCEL SILNIČ JEDNOSTR, ÚROVEŇ ZADRŽ H2 - DEMONTÁŽ S PŘESUNEM</t>
  </si>
  <si>
    <t>nad zdí 23.5 = 23.500 [A]</t>
  </si>
  <si>
    <t>916813</t>
  </si>
  <si>
    <t>ODDĚL OPLOCENÍ S PODSTAVCI DRÁTĚNNÉ - DEMONTÁŽ</t>
  </si>
  <si>
    <t>oplocení pastvin 10.0*2 = 20.000 [A]</t>
  </si>
  <si>
    <t>919111</t>
  </si>
  <si>
    <t>ŘEZÁNÍ ASFALTOVÉHO KRYTU VOZOVEK TL DO 50MM</t>
  </si>
  <si>
    <t>separace vozovky 6.0*4+15.0*2 = 54.000 [A]</t>
  </si>
  <si>
    <t>Položka zahrnuje:_x000D_
- řezání vozovkové vrstvy v předepsané tloušťce_x000D_
- spotřeba vody_x000D_
Položka nezahrnuje:_x000D_
- x</t>
  </si>
  <si>
    <t>966138</t>
  </si>
  <si>
    <t>BOURÁNÍ KONSTRUKCÍ Z KAMENE NA MC S ODVOZEM DO 20KM</t>
  </si>
  <si>
    <t>v případě využitelnosti na jiných stavbách odvoz na skládku investora</t>
  </si>
  <si>
    <t>kamenné dříky opěr 4.5*3.5*1.4*2 = 44.100 [A]_x000D_
kamenné dříky křídel (předpoklad existence zasypaných) 1.4*3.2*(6.0+3.5)*2 = 85.120 [B]_x000D_
kamenný dřík pilíře 6.0*3.5*1.9 = 39.900 [C]_x000D_
kamenné základy opěr 1.2*2.0*8.5*2 = 40.800 [D]_x000D_
kamenné základy křídla 8.4*2.9*1.2 = 29.232 [E]_x000D_
kamenné základy pilíře 6.0*2.5*1.2 = 18.000 [F]_x000D_
kamenná zídka podél pěšiny 0.5*1.4*4.0 = 2.800 [G]_x000D_
Mezisoučet = 259.952 [H]</t>
  </si>
  <si>
    <t>966158</t>
  </si>
  <si>
    <t>BOURÁNÍ KONSTRUKCÍ Z PROST BETONU S ODVOZEM DO 20KM</t>
  </si>
  <si>
    <t>včetně předrcení</t>
  </si>
  <si>
    <t>betonové dříky opěr 3.5*1.4*3.2*2 = 31.360 [A]_x000D_
betonový dřík pilíře 3.5*1.9*2.2 = 14.630 [B]_x000D_
betonové základy opěr 1.2*2.0*4.0*2 = 19.200 [C]_x000D_
betonové základy pilířů 1.2*2.5*2.2 = 6.600 [D]_x000D_
betonový dřík zdi 2.0*0.95*15.0 = 28.500 [E]_x000D_
betonový základ zdi 0.8*1.45*15.0 = 17.400 [F]_x000D_
obetonávka paty podpěr 0.4*0.5*12.0*4 = 9.600 [G]_x000D_
Mezisoučet = 127.290 [H]</t>
  </si>
  <si>
    <t>966168</t>
  </si>
  <si>
    <t>BOURÁNÍ KONSTRUKCÍ ZE ŽELEZOBETONU S ODVOZEM DO 20KM</t>
  </si>
  <si>
    <t>betonové římsy na křídlech 0.5*0.8*(6.5+3.5) = 4.000 [A]_x000D_
betonové parapetní zábradlí na výtoku 21.0*1.1*0.12 = 2.772 [B]_x000D_
betonové římsy na vtoku 20.0*0.2*0.3 = 1.200 [C]_x000D_
betonová deska mostovky 0.2*6.3*21.0 = 26.460 [D]_x000D_
betonové trámy 0.3*0.5*21.0*4 = 12.600 [E]_x000D_
betonové příčníky 0.6*6.0*(1.4*2+1.9) = 16.920 [F]_x000D_
Mezisoučet = 63.952 [G]</t>
  </si>
  <si>
    <t>966188</t>
  </si>
  <si>
    <t>DEMONTÁŽ KONSTRUKCÍ KOVOVÝCH S ODVOZEM DO 20KM</t>
  </si>
  <si>
    <t>T</t>
  </si>
  <si>
    <t>nucený odkup zhotovitelem (odvoz do šrotu)</t>
  </si>
  <si>
    <t>tuhá výztuž Ič.32 0.061*21.0*4 = 5.124 [A]_x000D_
nosníky rozšíření Ič.38 0.084*21.0*3 = 5.292 [B]_x000D_
mostiny ZORES 0.08*21.0*2.4 = 4.032 [C]_x000D_
Mezisoučet = 14.448 [D]</t>
  </si>
  <si>
    <t>Položka zahrnuje:_x000D_
- rozebrání konstrukce bez ohledu na použitou technologii_x000D_
- veškeré pomocné konstrukce (lešení a pod.)_x000D_
- veškerou manipulaci s vybouranou sutí a hmotami včetně uložení na skládku_x000D_
- veškeré další práce plynoucí z technologického předpisu a z platných předpisů_x000D_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</si>
  <si>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>97817</t>
  </si>
  <si>
    <t>ODSTRANĚNÍ MOSTNÍ IZOLACE</t>
  </si>
  <si>
    <t>izolace na mostě 6.5*(21.0+2*3.0) = 175.500 [A]</t>
  </si>
  <si>
    <t>Položka zahrnuje:_x000D_
- veškeré práce plynoucí z technologického předpisu a z platných předpisů_x000D_
- veškerou manipulaci s vybouranou sutí a hmotami včetně uložení na skládku_x000D_
Položka nezahrnuje:_x000D_
- poplatek za skládku, který se vykazuje v položce 0141** (s výjimkou malého množství bouraného materiálu, kde je možné poplatek zahrnout do jednotkové ceny bourání – tento fakt musí být uveden v doplňujícím textu k položce)</t>
  </si>
  <si>
    <t>113769</t>
  </si>
  <si>
    <t>FRÉZOVÁNÍ DRÁŽKY PRŮŘEZU PŘES 1200MM2 V ASFALTOVÉ VOZOVCE</t>
  </si>
  <si>
    <t>drážka v dilataci pro zálivku 6.0*2 = 12.000 [A]</t>
  </si>
  <si>
    <t>Položka zahrnuje:_x000D_
- veškerou manipulaci s vybouranou sutí a s vybouranými hmotami vč. uložení na skládku._x000D_
Položka nezahrnuje:_x000D_
- x</t>
  </si>
  <si>
    <t>11511</t>
  </si>
  <si>
    <t>ČERPÁNÍ VODY DO 500 L/MIN</t>
  </si>
  <si>
    <t>HOD</t>
  </si>
  <si>
    <t>5 dní pro každou podpěru včetně zřízení jímky</t>
  </si>
  <si>
    <t>po dobu realizace základů 3*5*24 = 360.000 [A]</t>
  </si>
  <si>
    <t>Položka zahrnuje:_x000D_
- čerpání vody na povrchu_x000D_
- potrubí _x000D_
- pohotovost záložní čerpací soupravy_x000D_
- zřízení čerpací jímky_x000D_
- následná demontáž a likvidace těchto zařízení_x000D_
Položka nezahrnuje:_x000D_
- x</t>
  </si>
  <si>
    <t>11527</t>
  </si>
  <si>
    <t>PŘEV VOD NA POVRCHU POTR DN DO 1000MM NEBO ŽLAB R.O. DO 3,6M</t>
  </si>
  <si>
    <t>lze nahradit hrázkami i pytlovanými</t>
  </si>
  <si>
    <t>2 trubky v hlavním korytě 2*20 = 40.000 [A]</t>
  </si>
  <si>
    <t>Položka zahrnuje:_x000D_
- převedení vody na povrchu_x000D_
- zřízení, udržování a odstranění příslušného zařízení_x000D_
Položka nezahrnuje:_x000D_
- x_x000D_
Způsob měření:_x000D_
- převedení vody se uvádí buď průměrem potrubí (DN) nebo délkou rozvinutého obvodu žlabu (r.o.)</t>
  </si>
  <si>
    <t>125738</t>
  </si>
  <si>
    <t>VYKOPÁVKY ZE ZEMNÍKŮ A SKLÁDEK TŘ. I, ODVOZ DO 20KM</t>
  </si>
  <si>
    <t>vhodnost místní zeminy posoudí TDS</t>
  </si>
  <si>
    <t>obsyp před opěrami a okolo pilíře 0.8*0.8/2*10*4 = 12.800 [A]_x000D_
obsyp před gabiony 8.0*4.0*1.0*1.0/2 = 16.000 [B]_x000D_
obsyp před zavěšenými křídly 3.5*4*1.0*1.0/2 = 7.000 [C]_x000D_
obsyp před úhlovými zdmi 5.4*2*1.0*1.0/2 = 5.400 [D]_x000D_
zásyp základů úhlové zd do úrovně drenáže 1.9*1.5*5.4*2 = 30.780 [F]_x000D_
zásyp zá,kladů opěr do úrovně drenáže 2.5*1.5*7.0*2 = 52.500 [E]_x000D_
Mezisoučet = 124.480 [G]</t>
  </si>
  <si>
    <t>Položka zahrnuje:_x000D_
- vodorovnou a svislou dopravu, přemístění, přeložení, manipulace s výkopkem_x000D_
- kompletní provedení vykopávky nezapažené i zapažené_x000D_
- ošetření výkopiště po celou dobu práce v něm vč. klimatických opatření_x000D_
- ztížení vykopávek v blízkosti podzemního vedení, konstrukcí a objektů vč. jejich dočasného zajištění_x000D_
- ztížení pod vodou, v okolí výbušnin, ve stísněných prostorech a pod._x000D_
- příplatek za lepivost_x000D_
- těžení po vrstvách, pásech a po jiných nutných částech (figurách)_x000D_
- čerpání vody vč. čerpacích jímek, potrubí a pohotovostní čerpací soupravy (viz ustanovení k pol. 1151,2)_x000D_
- potřebné snížení hladiny podzemní vody_x000D_
- těžení a rozpojování jednotlivých balvanů_x000D_
- vytahování a nošení výkopku_x000D_
- ruční vykopávky, odstranění kořenů a napadávek_x000D_
- pažení, vzepření a rozepření vč. přepažování (vyjma pažení záporového a štětových stěn)_x000D_
- úpravu, ochranu a očištění dna, základové spáry, stěn a svahů_x000D_
- udržování výkopiště a jeho ochrana proti vodě_x000D_
- odvedení nebo obvedení vody v okolí výkopiště a ve výkopišti_x000D_
- třídění výkopku_x000D_
- veškeré pomocné konstrukce umožňující provedení vykopávky (příjezdy, sjezdy, nájezdy, lešení, podpěr. konstr., přemostění, zpevněné plochy, zakrytí a pod.)_x000D_
Položka nezahrnuje:_x000D_
- práce spojené s otvírkou zemníku</t>
  </si>
  <si>
    <t>17110</t>
  </si>
  <si>
    <t>ULOŽENÍ SYPANINY DO NÁSYPŮ SE ZHUTNĚNÍM</t>
  </si>
  <si>
    <t>včetně odstranění, lze použít pytlované, předpoklad využití místní zeminy</t>
  </si>
  <si>
    <t>čelní hrázky pro převedení vody 0.6*1.2*(2.0+2*4.0)*2 = 14.400 [A]</t>
  </si>
  <si>
    <t>Položka zahrnuje:_x000D_
- kompletní provedení zemní konstrukce vč. výběru vhodného materiálu_x000D_
- úprava  ukládaného  materiálu  vlhčením,  tříděním,  promícháním  nebo  vysoušením,  příp. jiné úpravy za účelem zlepšení jeho 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 a výplň jam a prohlubní v podloží_x000D_
- úprava, očištění, ochrana a zhutnění podloží_x000D_
- svahování, hutnění a uzavírání povrchů svahů_x000D_
- zřízení lavic na svazích_x000D_
- udržování úložiště a jeho ochrana proti vodě_x000D_
- odvedení nebo obvedení vody v okolí úložiště a v úložišti_x000D_
- veškeré  pomocné konstrukce umožňující provedení  zemní konstrukce  (příjezdy,  sjezdy,  nájezdy, lešení, podpěrné konstrukce, přemostění, zpevněné plochy, zakrytí a pod.)_x000D_
Položka nezahrnuje:_x000D_
- x</t>
  </si>
  <si>
    <t>17380</t>
  </si>
  <si>
    <t>ZEMNÍ KRAJNICE A DOSYPÁVKY Z NAKUPOVANÝCH MATERIÁLŮ</t>
  </si>
  <si>
    <t>na koncI chodníku 1.5*0.5*7.4 = 5.550 [A]_x000D_
na koncích říms 1.0*0.5*(15.0+13.0) = 14.000 [B]_x000D_
sjezd na pěšinu 8.0*4.0*0.5/2 = 8.000 [C]_x000D_
Mezisoučet = 27.550 [D]</t>
  </si>
  <si>
    <t>Položka zahrnuje:_x000D_
- kompletní provedení zemní konstrukce včetně nákupu a dopravy materiálu dle zadávací dokumentace_x000D_
- úprava  ukládaného  materiálu  vlhčením,  tříděním,  promícháním  nebo  vysoušením,  příp. jiné úpravy za účelem zlepšení jeho 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svahování, hutnění a uzavírání povrchů svahů_x000D_
- udržování úložiště a jeho ochrana proti vodě_x000D_
- odvedení nebo obvedení vody v okolí úložiště a v úložišti_x000D_
- veškeré  pomocné konstrukce umožňující provedení  zemní konstrukce  (příjezdy,  sjezdy,  nájezdy, lešení, podpěrné konstrukce, přemostění, zpevněné plochy, zakrytí a pod.)_x000D_
Položka nezahrnuje:_x000D_
- x</t>
  </si>
  <si>
    <t>17511</t>
  </si>
  <si>
    <t>OBSYP POTRUBÍ A OBJEKTŮ SE ZHUTNĚNÍM</t>
  </si>
  <si>
    <t>obsyp před opěrami a okolo pilíře 0.8*0.8/2*10*4 = 12.800 [A]_x000D_
obsyp před gabiony 8.0*4.0*1.0*1.0/2 = 16.000 [B]_x000D_
obsyp před zavěšenými křídly 3.5*4*1.0*1.0/2 = 7.000 [C]_x000D_
obsyp před úhlovými zdmi 5.4*2*1.0*1.0/2 = 5.400 [D]_x000D_
zásyp zá,kladů opěr do úrovně drenáže 2.5*1.5*7.0*2 = 52.500 [E]_x000D_
zásyp základů úhlové zd do úrovně drenáže 1.9*1.5*5.4*2 = 30.780 [F]_x000D_
Mezisoučet = 124.480 [G]</t>
  </si>
  <si>
    <t>Položka zahrnuje:_x000D_
- kompletní provedení zemní konstrukce vč. výběru vhodného materiálu_x000D_
- úprava  ukládaného  materiálu  vlhčením,  tříděním,  promícháním  nebo  vysoušením,  příp. jiné úpravy za účelem zlepšení jeho  mech. vlastností_x000D_
- hutnění i různé míry hutnění _x000D_
- ošetření úložiště po celou dobu práce v něm vč. klimatických opatření_x000D_
- ztížení v okolí vedení, konstrukcí a objektů a jejich dočasné zajištění_x000D_
- ztížení provádění vč. hutnění ve ztížených podmínkách a stísněných prostorech_x000D_
- ztížené ukládání sypaniny pod vodu_x000D_
- ukládání po vrstvách a po jiných nutných částech (figurách) vč. dosypávek_x000D_
- spouštění a nošení materiálu_x000D_
- výměna částí zemní konstrukce znehodnocené klimatickými vlivy_x000D_
- ruční hutnění a výplň jam a prohlubní v podloží_x000D_
- úprava, očištění, ochrana a zhutnění podloží_x000D_
- svahování, hutnění a uzavírání povrchů svahů_x000D_
- zřízení lavic na svazích_x000D_
- udržování úložiště a jeho ochrana proti vodě_x000D_
- odvedení nebo obvedení vody v okolí úložiště a v úložišti_x000D_
- veškeré  pomocné konstrukce umožňující provedení  zemní konstrukce  (příjezdy,  sjezdy,  nájezdy, lešení, podpěrné konstrukce, přemostění, zpevněné plochy, zakrytí a pod.)_x000D_
Položka nezahrnuje:_x000D_
- x _x000D_
Způsob měření:_x000D_
- zemina vytlačená potrubím o DN 180mm se od kubatury obsypů neodečítá</t>
  </si>
  <si>
    <t>18220</t>
  </si>
  <si>
    <t>ROZPROSTŘENÍ ORNICE VE SVAHU</t>
  </si>
  <si>
    <t>úprava stavbou dotčených ploch, použití místní ornice ze skrývky</t>
  </si>
  <si>
    <t>po nájezdových rampách na provizorní lávku (15.0+10.0)*1.5*0.2 = 7.500 [A]_x000D_
po sjízdné rampě do koryta 25.0*3.0*0.2 = 15.000 [B]_x000D_
podél paty nové zdi 16.0*2.0*0.2 = 6.400 [C]_x000D_
Mezisoučet = 28.900 [D]</t>
  </si>
  <si>
    <t>Položka zahrnuje:_x000D_
- nutné přemístění ornice z dočasných skládek vzdálených do 50m_x000D_
- rozprostření ornice v předepsané tloušťce ve svahu přes 1:5_x000D_
Položka nezahrnuje:_x000D_
- x</t>
  </si>
  <si>
    <t>18241</t>
  </si>
  <si>
    <t>ZALOŽENÍ TRÁVNÍKU RUČNÍM VÝSEVEM</t>
  </si>
  <si>
    <t>úprava stavbou dotčených ploch</t>
  </si>
  <si>
    <t>po nájezdových rampách na provizorní lávku (15.0+10.0)*1.5 = 37.500 [A]_x000D_
po sjízdné rampě do koryta 25.0*3.0 = 75.000 [B]_x000D_
podél paty nové zdi 16.0*2.0 = 32.000 [C]_x000D_
Mezisoučet = 144.500 [D]</t>
  </si>
  <si>
    <t>Položka zahrnuje:_x000D_
- dodání předepsané travní směsi, její výsev na ornici, zalévání, první pokosení, to vše bez ohledu na sklon terénu_x000D_
Položka nezahrnuje:_x000D_
- x</t>
  </si>
  <si>
    <t>184B11</t>
  </si>
  <si>
    <t>VYSAZOVÁNÍ STROMŮ LISTNATÝCH S BALEM OBVOD KMENE DO 8CM, VÝŠ DO 1,2M</t>
  </si>
  <si>
    <t>náhradní výsadba 5 = 5.000 [A]</t>
  </si>
  <si>
    <t>Položka zahrnuje:_x000D_
-  dodávku projektem předepsaných  stromů_x000D_
- hloubení jamek (min. rozměry pro stromy min. 1,5 násobek balu výpěstku) s event. výměnou půdy, s hnojením anorganickým hnojivem a přídavkem organického hnojiva min. 5kg pro stromy_x000D_
- zálivku, kůly, chráničky ke stromům nebo ochrana stromů nátěrem a pod._x000D_
- položka zahrnuje veškerý materiál, výrobky a polotovary, včetně mimostaveništní a vnitrostaveništní dopravy (rovněž přesuny), včetně naložení a složení, případně s uložením_x000D_
Položka nezahrnuje:_x000D_
- x_x000D_
Způsob měření:_x000D_
- obvod kmene se měří ve výšce 1,00m nad zemí.</t>
  </si>
  <si>
    <t>184D11</t>
  </si>
  <si>
    <t>VYSAZOVÁNÍ STROMŮ JEHLIČNATÝCH S BALEM VÝŠKY KMENE DO 0,8M</t>
  </si>
  <si>
    <t>Položka zahrnuje:_x000D_
- dodávku projektem předepsaných  stromů_x000D_
- hloubení jamek (min. rozměry pro stromy min. 1,5 násobek balu výpěstku) s event. výměnou půdy, s hnojením anorganickým hnojivem a přídavkem organického hnojiva min. 5kg pro stromy_x000D_
- zálivku_x000D_
- kůly, chráničky ke stromům nebo ochrana stromů nátěrem a pod._x000D_
- položka zahrnuje veškerý materiál, výrobky a polotovary, včetně mimostaveništní a vnitrostaveništní dopravy (rovněž přesuny), včetně naložení a složení, případně s uložením_x000D_
Položka nezahrnuje:_x000D_
- x</t>
  </si>
  <si>
    <t>21341</t>
  </si>
  <si>
    <t>DRENÁŽNÍ VRSTVY Z PLASTBETONU (PLASTMALTY)</t>
  </si>
  <si>
    <t>odvodňovací proužek mezi odvodňovači 0.25*21.0*0.05 = 0.263 [A]</t>
  </si>
  <si>
    <t>Položka zahrnuje:_x000D_
- dodávku předepsaného materiálu pro drenážní vrstvu, včetně mimostaveništní a vnitrostaveništní dopravy_x000D_
- provedení drenážní vrstvy předepsaných rozměrů a předepsaného tvaru_x000D_
Položka nezahrnuje:_x000D_
- x</t>
  </si>
  <si>
    <t>pod gabiony 1.9*0.2*(9.5+4.5) = 5.320 [A]</t>
  </si>
  <si>
    <t>272325</t>
  </si>
  <si>
    <t>ZÁKLADY ZE ŽELEZOBETONU DO C30/37</t>
  </si>
  <si>
    <t>základy opěr 2.0*0.7*10.0*2 = 28.000 [A]_x000D_
základy pilíře 2.5*0.7*10.0 = 17.500 [B]_x000D_
základy pravobřežní úhlové zdi 0.55*5.4*(2.05+1.8) = 11.435 [C]_x000D_
základy levobřežních úhlových zdá 0.55*2.05*3.0*2+0.55*1.8*(3.0+3.6) = 13.299 [D]_x000D_
Mezisoučet = 70.234 [E]</t>
  </si>
  <si>
    <t>Položka zahrnuje:_x000D_
- dodání  čerstvého  betonu  (betonové  směsi)  požadované  kvality,  jeho  uložení  do požadovaného tvaru při jakékoliv hustotě výztuže, konzistenci čerstvého betonu a způsobu hutnění, ošetření a ochranu betonu,_x000D_
- zhotovení nepropustného, mrazuvzdorného betonu a betonu požadované trvanlivosti a vlastností, užití potřebných přísad a technologií výroby betonu,_x000D_
- zřízení pracovních a dilatačních spar, včetně potřebných úprav, výplně, vložek, opracování, očištění a ošetření,_x000D_
- bednění  požadovaných  konstr. (i ztracené) s úpravou  dle požadované  kvality povrchu betonu, včetně odbedňovacích a odskružovacích prostředků, nátěrů zabraňujících soudržnosti betonu a bednění,_x000D_
- podpěrné  konstr. (skruže) a lešení všech druhů pro bednění,  vč. ochranných a bezpečnostních opatření a základů těchto konstrukcí a lešení,_x000D_
- vytvoření kotevních čel, kapes, nálitků a sedel, zřízení  všech  požadovaných  otvorů,  výklenků, prostupů, dutin, drážek a pod., vč. ztížení práce a úprav  kolem nich,_x000D_
- úpravy pro osazení výztuže, doplňkových konstrukcí a vybavení,_x000D_
- úpravy povrchu pro položení požadované izolace, povlaků a nátěrů, případně vyspravení,_x000D_
- ztížení práce u kabelových a injektážních trubek a ostatních zařízení osazovaných do betonu,_x000D_
- konstrukce betonových kloubů, upevnění kotevních prvků a doplňkových konstrukcí,_x000D_
- nátěry zabraňující soudržnost betonu a bednění,_x000D_
- výplň, těsnění  a tmelení spar a spojů,_x000D_
- opatření  povrchů  betonu  izolací  proti zemní vlhkosti v částech, kde přijdou do styku se zeminou nebo kamenivem,_x000D_
- případné zřízení spojovací vrstvy u základů,_x000D_
- úpravy pro osazení zařízení ochrany konstrukce proti vlivu bludných proudů,_x000D_
Položka nezahrnuje:_x000D_
- dodání a osazení výztuže</t>
  </si>
  <si>
    <t>272365</t>
  </si>
  <si>
    <t>VÝZTUŽ ZÁKLADŮ Z OCELI 10505, B500B</t>
  </si>
  <si>
    <t>odhad stupně vyztužení</t>
  </si>
  <si>
    <t>základy opěr 2.0*0.7*10.0*2*0.02*7.85 = 4.396 [A]_x000D_
základy pilíře 2.5*0.7*10.0*0.02*7.85 = 2.748 [B]_x000D_
základy pravobřežní úhlové zdi 0.55*5.4*(2.05+1.8)*0.02*7.85 = 1.795 [C]_x000D_
základy levobřežních úhlových zdá 0.55*2.05*3.0*2+0.55*1.8*(3.0+3.6)*0.02*7.85 = 7.791 [D]_x000D_
Mezisoučet = 16.730 [E]</t>
  </si>
  <si>
    <t>Položka:_x000D_
- zahrnuje veškerý materiál, výrobky a polotovary, včetně mimostaveništní a vnitrostaveništní dopravy (rovněž přesuny), včetně naložení a složení, případně s uložením_x000D_
- dodání betonářské výztuže v požadované kvalitě, stříhání, řezání, ohýbání a spojování do všech požadovaných tvarů (vč. armakošů) a uložení s požadovaným zajištěním polohy a krytí výztuže betonem,_x000D_
- veškeré svary nebo jiné spoje výztuže,_x000D_
- pomocné konstrukce a práce pro osazení a upevnění výztuže,_x000D_
- zednické výpomoci pro montáž betonářské výztuže,_x000D_
- úpravy výztuže pro osazení doplňkových konstrukcí,_x000D_
- ochranu výztuže do doby jejího zabetonování,_x000D_
- úpravy výztuže pro zřízení železobetonových kloubů, kotevních prvků, závěsných ok a doplňkových konstrukcí,_x000D_
- veškerá opatření pro zajištění soudržnosti výztuže a betonu,_x000D_
- vodivé propojení výztuže, které je součástí ochrany konstrukce proti vlivům bludných proudů, vyvedení do měřících skříní nebo míst pro měření bludných proudů (vlastní měřící skříně se uvádějí položkami SD 74),_x000D_
- povrchovou antikorozní úpravu výztuže,_x000D_
- separaci výztuže,_x000D_
- osazení měřících zařízení a úpravy pro ně,_x000D_
- osazení měřících skříní nebo míst pro měření bludných proudů_x000D_
Položka nezahrnuje:_x000D_
- x</t>
  </si>
  <si>
    <t>31717</t>
  </si>
  <si>
    <t>KOVOVÉ KONSTRUKCE PRO KOTVENÍ ŘÍMSY</t>
  </si>
  <si>
    <t>KG</t>
  </si>
  <si>
    <t>kotvy na nosné konstrukci 7.0*21*2 = 294.000 [A]</t>
  </si>
  <si>
    <t>Položka zahrnuje:_x000D_
- dodávku (výrobu) kotevního prvku předepsaného tvaru_x000D_
- jeho osazení do předepsané polohy včetně nezbytných prací (vrty, zálivky apod.)_x000D_
Položka nezahrnuje:_x000D_
- x</t>
  </si>
  <si>
    <t>317325</t>
  </si>
  <si>
    <t>ŘÍMSY ZE ŽELEZOBETONU DO C30/37 (B37)</t>
  </si>
  <si>
    <t>vtok na mostě i křídlech (0.5+0.55)*0.25*36.7 = 9.634 [A]_x000D_
výtok na křídlech (0.5+0.55)*0.25*3.0*2 = 1.575 [B]_x000D_
výtok na mostě (chodník) (0.5+1.5)*0.25*26.0 = 13.000 [C]_x000D_
Mezisoučet = 24.209 [D]</t>
  </si>
  <si>
    <t>317365</t>
  </si>
  <si>
    <t>VÝZTUŽ ŘÍMS Z OCELI 10505, B500B</t>
  </si>
  <si>
    <t>odhad stupně vyztužení 2.5%</t>
  </si>
  <si>
    <t>vtok na mostě i křídlech (0.5+0.55)*0.25*36.7*0.025*7.85 = 1.891 [A]_x000D_
výtok na křídlech (0.5+0.55)*0.25*3*2*0.025*7.85 = 0.309 [B]_x000D_
výtok na mostě (chodník) (0.5+1.5)*0.25*26*0.025*7.85 = 2.551 [C]_x000D_
Mezisoučet = 4.751 [D]</t>
  </si>
  <si>
    <t>Položka zahrnuje:_x000D_
- veškerý materiál, výrobky a polotovary, včetně mimostaveništní a vnitrostaveništní dopravy (rovněž přesuny), včetně naložení a složení, případně s uložením_x000D_
- dodání betonářské výztuže v požadované kvalitě, stříhání, řezání, ohýbání a spojování do všech požadovaných tvarů (vč. armakošů) a uložení s požadovaným zajištěním polohy a krytí výztuže betonem,_x000D_
- veškeré svary nebo jiné spoje výztuže,_x000D_
- pomocné konstrukce a práce pro osazení a upevnění výztuže,_x000D_
- zednické výpomoci pro montáž betonářské výztuže,_x000D_
- úpravy výztuže pro osazení doplňkových konstrukcí,_x000D_
- ochranu výztuže do doby jejího zabetonování,_x000D_
- úpravy výztuže pro zřízení železobetonových kloubů, kotevních prvků, závěsných ok a doplňkových konstrukcí,_x000D_
- veškerá opatření pro zajištění soudržnosti výztuže a betonu,_x000D_
- vodivé propojení výztuže, které je součástí ochrany konstrukce proti vlivům bludných proudů, vyvedení do měřících skříní nebo míst pro měření bludných proudů (vlastní měřící skříně se uvádějí položkami SD 74),_x000D_
- povrchovou antikorozní úpravu výztuže,_x000D_
- separaci výztuže,_x000D_
- osazení měřících zařízení a úpravy pro ně,_x000D_
- osazení měřících skříní nebo míst pro měření bludných proudů._x000D_
Položka nezahrnuje:_x000D_
- x</t>
  </si>
  <si>
    <t>327212</t>
  </si>
  <si>
    <t>ZDI OPĚRNÉ, ZÁRUBNÍ, NÁBŘEŽNÍ Z LOMOVÉHO KAMENE NA MC</t>
  </si>
  <si>
    <t>předpoklad použití místního kamene posoudí TDS</t>
  </si>
  <si>
    <t>doplnění zdi k nové opěře 1.5*3.0*2.5 = 11.250 [A]</t>
  </si>
  <si>
    <t>Položka zahrnuje:_x000D_
- dodání předepsaného lomového kamene, jeho výběr a případnou úpravu_x000D_
- spojovacího materiálu_x000D_
- vyzdění do předepsaného tvaru_x000D_
- včetně mimostaveništní a vnitrostaveništní dopravy_x000D_
Položka nezahrnuje:_x000D_
- x</t>
  </si>
  <si>
    <t>327325</t>
  </si>
  <si>
    <t>ZDI OPĚRNÉ, ZÁRUBNÍ, NÁBŘEŽNÍ ZE ŽELEZOVÉHO BETONU DO C30/37 (B37)</t>
  </si>
  <si>
    <t>dříky pravobřežních úhlových zdí 5.3*0.55*(2.4+1.8) = 12.243 [A]_x000D_
dříky levobřežních úhlových zdí 0.55*(1.83*3.6+2.75*3.0+2.02*3.0) = 11.494 [B]_x000D_
Mezisoučet = 23.737 [C]</t>
  </si>
  <si>
    <t>327365</t>
  </si>
  <si>
    <t>VÝZTUŽ ZDÍ OPĚRNÝCH, ZÁRUBNÍCH, NÁBŘEŽNÍCH Z OCELI 10505</t>
  </si>
  <si>
    <t>dříky pravobřežních úhlových zdí 5.3*0.55*(2.4+1.8)*0.025*7.85 = 2.403 [A]_x000D_
dříky levobřežních úhlových zdí 0.55*(1.83*3.6+2.75*3.0+2.02*3.0)*0.025*7.85 = 2.256 [B]_x000D_
Mezisoučet = 4.659 [C]</t>
  </si>
  <si>
    <t>333325</t>
  </si>
  <si>
    <t>MOSTNÍ OPĚRY A KŘÍDLA ZE ŽELEZOVÉHO BETONU DO C30/37</t>
  </si>
  <si>
    <t>dříky opěr 0.5*8.1*(3.55+3.94) = 30.335 [A]_x000D_
zavěšená křídla 0.55*3.0*(4.6+4.1+4.8+4.4) = 29.535 [B]_x000D_
Mezisoučet = 59.870 [C]</t>
  </si>
  <si>
    <t>333365</t>
  </si>
  <si>
    <t>VÝZTUŽ MOSTNÍCH OPĚR A KŘÍDEL Z OCELI 10505, B500B</t>
  </si>
  <si>
    <t>dříky opěr 0.5*8.1*(3.55+3.94)*0.025*7.85 = 5.953 [A]_x000D_
zavěšená křídla 0.55*3.0*(4.6+4.1+4.8+4.4)*0.025*7.85 = 5.796 [B]_x000D_
Mezisoučet = 11.749 [C]</t>
  </si>
  <si>
    <t>334325</t>
  </si>
  <si>
    <t>MOSTNÍ PILÍŘE A STATIVA ZE ŽELEZOVÉHO BETONU DO C30/37 (B37)</t>
  </si>
  <si>
    <t>dřík pilíře 0.5*3.9*8.1 = 15.795 [A]</t>
  </si>
  <si>
    <t>334365</t>
  </si>
  <si>
    <t>VÝZTUŽ MOSTNÍCH PILÍŘŮ A STATIV Z OCELI 10505, B500B</t>
  </si>
  <si>
    <t>dřík pilíře 0.5*3.9*8.1*0.025*7.85 = 3.100 [A]</t>
  </si>
  <si>
    <t>389325</t>
  </si>
  <si>
    <t>MOSTNÍ RÁMOVÉ KONSTRUKCE ZE ŽELEZOBETONU C30/37</t>
  </si>
  <si>
    <t>deska rámu s protispádem 20.1*(8.05*0.4+0.8*0.075/2) = 65.325 [A]_x000D_
náběhy desky u podpěr 8.05*(0.15*1.0/2*4+0.15*0.5*3) = 4.226 [B]_x000D_
Mezisoučet = 69.551 [C]</t>
  </si>
  <si>
    <t>389365</t>
  </si>
  <si>
    <t>VÝZTUŽ MOSTNÍ RÁMOVÉ KONSTRUKCE Z OCELI 10505, B500B</t>
  </si>
  <si>
    <t>odhad stupně vyztužení 3.0%</t>
  </si>
  <si>
    <t>deska rámu s protispádem 20.1*(8.05*0.4+0.8*0.075/2)*0.03*7.85 = 15.384 [A]_x000D_
náběhy desky u podpěr 8.05*(0.15*1.0/2*4+0.15*0.5*3)*0.03*7.85 = 0.995 [B]_x000D_
Mezisoučet = 16.379 [C]</t>
  </si>
  <si>
    <t>4</t>
  </si>
  <si>
    <t>Vodorovné konstrukce</t>
  </si>
  <si>
    <t>451313</t>
  </si>
  <si>
    <t>PODKLADNÍ A VÝPLŇOVÉ VRSTVY Z PROSTÉHO BETONU C16/20</t>
  </si>
  <si>
    <t>pod pilířem 10.4*2.9*0.2 = 6.032 [A]_x000D_
pod opěrami 10.4*2.4*0.2*2 = 9.984 [B]_x000D_
pod zavěšenými křídly 3.2*0.95*0.2*4 = 2.432 [C]_x000D_
pod pravobřežními úhlovými zdmi 5.5+(2.45+2.2)*0.2 = 6.430 [D]_x000D_
pod levobřežními úhlovými zdmi 0.2*(2.4*3.4*2+2.2*(3.4+4.0)) = 6.520 [E]_x000D_
Mezisoučet = 31.398 [F]</t>
  </si>
  <si>
    <t>Položka zahrnuje:_x000D_
- dodání  čerstvého  betonu  (betonové  směsi)  požadované  kvality,  jeho  uložení  do požadovaného tvaru při jakékoliv hustotě výztuže, konzistenci čerstvého betonu a způsobu hutnění, ošetření a ochranu betonu,_x000D_
- zhotovení nepropustného, mrazuvzdorného betonu a betonu požadované trvanlivosti a vlastností, užití potřebných přísad a technologií výroby betonu,_x000D_
- zřízení pracovních a dilatačních spar, včetně potřebných úprav, výplně, vložek, opracování, očištění a ošetření,_x000D_
- bednění  požadovaných  konstr. (i ztracené) s úpravou  dle požadované  kvality povrchu betonu, včetně odbedňovacích a odskružovacích prostředků, nátěrů zabraňujících soudržnosti betonu a bednění,_x000D_
- podpěrné  konstr. (skruže) a lešení všech druhů pro bednění,  vč. ochranných a bezpečnostních opatření a základů těchto konstrukcí a lešení,_x000D_
- vytvoření kotevních čel, kapes, nálitků a sedel, zřízení  všech  požadovaných  otvorů,  výklenků, prostupů, dutin, drážek a pod., vč. ztížení práce a úprav  kolem nich,_x000D_
- úpravy pro osazení výztuže, doplňkových konstrukcí a vybavení,_x000D_
- úpravy povrchu pro položení požadované izolace, povlaků a nátěrů, případně vyspravení,_x000D_
- ztížení práce u kabelových a injektážních trubek a ostatních zařízení osazovaných do betonu,_x000D_
- konstrukce betonových kloubů, upevnění kotevních prvků a doplňkových konstrukcí,_x000D_
- nátěry zabraňující soudržnost betonu a bednění,_x000D_
- výplň, těsnění  a tmelení spar a spojů,_x000D_
- opatření  povrchů  betonu  izolací  proti zemní vlhkosti v částech, kde přijdou do styku se zeminou nebo kamenivem,_x000D_
- případné zřízení spojovací vrstvy u základů,_x000D_
- úpravy pro osazení zařízení ochrany konstrukce proti vlivu bludných proudů,_x000D_
Položka nezahrnuje:_x000D_
- x</t>
  </si>
  <si>
    <t>457313</t>
  </si>
  <si>
    <t>VYROVNÁVACÍ A SPÁDOVÝ PROSTÝ BETON C16/20</t>
  </si>
  <si>
    <t>pod drenáží za opěrami 1.1*0.3*(3.0+7.0+3.0)*2 = 8.580 [A]_x000D_
pod drenáží za úhlovými zdmi 0.7*0.3*(5.4*2+6.0+3.6) = 4.284 [B]_x000D_
Mezisoučet = 12.864 [C]</t>
  </si>
  <si>
    <t>45850</t>
  </si>
  <si>
    <t>VÝPLŇ ZA OPĚRAMI A ZDMI Z KAMENIVA</t>
  </si>
  <si>
    <t>pískové lože</t>
  </si>
  <si>
    <t>pískové lože okolo PE folie 3.2*0.3*(7.0*2+5.4*2) = 23.808 [A]</t>
  </si>
  <si>
    <t>Položka zahrnuje:_x000D_
- dodávku předepsaného kameniva_x000D_
- mimostaveništní a vnitrostaveništní dopravu a jeho uložení_x000D_
- není-li v zadávací dokumentaci uvedeno jinak, jedná se o nakupovaný materiál_x000D_
Položka nezahrnuje:_x000D_
- x</t>
  </si>
  <si>
    <t>458523</t>
  </si>
  <si>
    <t>VÝPLŇ ZA OPĚRAMI A ZDMI Z KAMENIVA DRCENÉHO, INDEX ZHUTNĚNÍ ID DO 0,9</t>
  </si>
  <si>
    <t>zásyp s drenážní funkcí</t>
  </si>
  <si>
    <t>výplň za opěrami 4.6*2.6*7.0*2 = 167.440 [A]_x000D_
výplň za pravobžní úhlovou zdí 3.6*1.5*5.4*2 = 58.320 [B]_x000D_
výplň za levobřežními úhlovými zdmi 3.6*1.5*(6.0+3.6) = 51.840 [C]_x000D_
Mezisoučet = 277.600 [D]</t>
  </si>
  <si>
    <t>45860</t>
  </si>
  <si>
    <t>VÝPLŇ ZA OPĚRAMI A ZDMI Z MEZEROVITÉHO BETONU</t>
  </si>
  <si>
    <t>přechodnové klíny 0.6*6.0/2*7.0*2 = 25.200 [A]</t>
  </si>
  <si>
    <t>Položka zahrnuje:_x000D_
 - dodávku mezerovitého betonu a jeho uložení se zhutněním_x000D_
- včetně mimostaveništní a vnitrostaveništní dopravy (rovněž přesuny)_x000D_
Položka nezahrnuje:_x000D_
- x</t>
  </si>
  <si>
    <t>46251</t>
  </si>
  <si>
    <t>ZÁHOZ Z LOMOVÉHO KAMENE</t>
  </si>
  <si>
    <t>kameny min.70kg jako vývařiště</t>
  </si>
  <si>
    <t>opevnění pod skluzem 1.5*1.0*0.3 = 0.450 [A]</t>
  </si>
  <si>
    <t>Položka zahrnuje:_x000D_
- dodávku a zához lomového kamene předepsané frakce_x000D_
-  včetně mimostaveništní a vnitrostaveništní dopravy_x000D_
- není-li v zadávací dokumentaci uvedeno jinak, jedná se o nakupovaný materiál_x000D_
Položka nezahrnuje:_x000D_
- x</t>
  </si>
  <si>
    <t>465512</t>
  </si>
  <si>
    <t>DLAŽBY Z LOMOVÉHO KAMENE NA MC</t>
  </si>
  <si>
    <t>nátok do skluzu 1.0*1.0*0.3 = 0.300 [A]_x000D_
skluz 3.5*0.6*0.3 = 0.630 [B]_x000D_
dlažba na konci říms 1.0*3.0*0.3*3 = 2.700 [C]_x000D_
dlažba podél křídel 0.5*5.0*0.3*4 = 3.000 [D]_x000D_
dlažba v patě podpěr 1.7*11.5*0.4*4 = 31.280 [E]_x000D_
dlážděný rygol podél domu 12.5*0.4*0.2 = 1.000 [F]_x000D_
Mezisoučet = 38.910 [G]</t>
  </si>
  <si>
    <t>Položka zahrnuje:_x000D_
- nutné zemní práce (svahování, úpravu pláně a pod.)_x000D_
- zřízení spojovací vrstvy_x000D_
- zřízení lože dlažby z cementové malty předepsané kvality a předepsané tloušťky_x000D_
- dodávku a položení dlažby z lomového kamene do předepsaného tvaru_x000D_
- spárování, těsnění, tmelení a vyplnění spar MC případně s vyklínováním_x000D_
- úprava povrchu pro odvedení srážkové vody_x000D_
Položka nezahrnuje:_x000D_
- podklad pod dlažbu, vykazuje se samostatně položkami SD 45</t>
  </si>
  <si>
    <t>467314</t>
  </si>
  <si>
    <t>STUPNĚ A PRAHY VODNÍCH KORYT Z PROSTÉHO BETONU C25/30</t>
  </si>
  <si>
    <t>obnova púvodních v místě narušení</t>
  </si>
  <si>
    <t>prahy dlažby v patě podpěr 0.5*0.8*(10.5*4+2.4*4+1.9*4) = 23.680 [A]</t>
  </si>
  <si>
    <t>Položka zahrnuje:_x000D_
- nutné zemní práce (hloubení rýh apod.)_x000D_
- dodání  čerstvého  betonu  (betonové  směsi)  požadované  kvality,  jeho  uložení  do požadovaného tvaru při jakékoliv konzistenci čerstvého betonu a způsobu hutnění, ošetření a ochranu betonu,_x000D_
- zhotovení nepropustného, mrazuvzdorného betonu a betonu požadované trvanlivosti a vlastností,_x000D_
- užití potřebných přísad a technologií výroby betonu,_x000D_
- zřízení pracovních a dilatačních spar, včetně potřebných úprav, výplně, vložek, opracování, očištění a ošetření,_x000D_
- bednění  požadovaných  konstr. (i ztracené) s úpravou  dle požadované  kvality povrchu betonu, včetně odbedňovacích a odskružovacích prostředků,_x000D_
- podpěrné  konstr. (skruže) a lešení všech druhů pro bednění, uložení čerstvého betonu, výztuže a doplňkových konstr., vč. požadovaných otvorů, ochranných a bezpečnostních opatření a základů těchto konstrukcí a lešení,_x000D_
- vytvoření kotevních čel, kapes, nálitků, a sedel,_x000D_
- zřízení  všech  požadovaných  otvorů, kapes, výklenků, prostupů, dutin, drážek a pod., vč. ztížení práce a úprav  kolem nich,_x000D_
- úpravy pro osazení doplňkových konstrukcí a vybavení,_x000D_
- úpravy povrchu pro položení požadované izolace, povlaků a nátěrů, případně vyspravení,_x000D_
- konstrukce betonových kloubů, upevnění kotevních prvků a doplňkových konstrukcí,_x000D_
- nátěry zabraňující soudržnost betonu a bednění,_x000D_
- výplň, těsnění  a tmelení spar a spojů,_x000D_
- opatření  povrchů  betonu  izolací  proti zemní vlhkosti v částech, kde přijdou do styku se zeminou nebo kamenivem,_x000D_
- případné zřízení spojovací vrstvy u základů_x000D_
Položka nezahrnuje:_x000D_
- x</t>
  </si>
  <si>
    <t>56140G</t>
  </si>
  <si>
    <t>SMĚSI Z KAMENIVA STMELENÉ CEMENTEM  SC C 8/10</t>
  </si>
  <si>
    <t>KSC na předpolích a podél zdí ((7.8+7.6)*6.7+5.0*10.0/2+10.0*1.5)*0.14 = 20.045 [A]</t>
  </si>
  <si>
    <t>Položka zahrnuje:_x000D_
- dodání směsi v požadované kvalitě_x000D_
- očištění podkladu_x000D_
- uložení směsi dle předepsaného technologického předpisu a zhutnění vrstvy v předepsané tloušťce_x000D_
- zřízení vrstvy bez rozlišení šířky, pokládání vrstvy po etapách, včetně pracovních spar a spojů_x000D_
- úpravu napojení, ukončení_x000D_
- úpravu dilatačních spar včetně předepsané výztuže_x000D_
Položka nezahrnuje:_x000D_
- postřiky, nátěry</t>
  </si>
  <si>
    <t>56330</t>
  </si>
  <si>
    <t>VOZOVKOVÉ VRSTVY ZE ŠTĚRKODRTI</t>
  </si>
  <si>
    <t>ŠDa na předpolích a podél zdí ((7.0+6.0)*7.0+3.0*7.0/2+10.0*1.3)*0.25 = 28.625 [A]</t>
  </si>
  <si>
    <t>Položka zahrnuje:_x000D_
- dodání kameniva předepsané kvality a zrnitosti_x000D_
- rozprostření a zhutnění vrstvy v předepsané tloušťce_x000D_
- zřízení vrstvy bez rozlišení šířky, pokládání vrstvy po etapách_x000D_
Položka nezahrnuje:_x000D_
- postřiky, nátěry</t>
  </si>
  <si>
    <t>56960</t>
  </si>
  <si>
    <t>ZPEVNĚNÍ KRAJNIC Z RECYKLOVANÉHO MATERIÁLU</t>
  </si>
  <si>
    <t>krajnice na konci říms na vtoku (15.0+26.0)*0.5*0.2 = 4.100 [A]_x000D_
sjezd na lesní cestu 9.0*4.0*0.2 = 7.200 [B]_x000D_
na konci chodníku 7.0*1.9*0.2 = 2.660 [C]_x000D_
Mezisoučet = 13.960 [D]</t>
  </si>
  <si>
    <t>Položka zahrnuje:_x000D_
- dodání recyklátu předepsané kvality a zrnitosti_x000D_
- očištění podkladu_x000D_
- uložení recyklátu dle předepsaného technologického předpisu, zhutnění vrstvy v předepsané tloušťce_x000D_
- zřízení vrstvy bez rozlišení šířky, pokládání vrstvy po etapách,_x000D_
Položka nezahrnuje:_x000D_
- postřiky, nátěry</t>
  </si>
  <si>
    <t>572113</t>
  </si>
  <si>
    <t>INFILTRAČNÍ POSTŘIK Z EMULZE DO 0,5KG/M2</t>
  </si>
  <si>
    <t>pod ložnou vrstvu na předpolích (11.0+18.0)*6.2+5.0*10.0/2+10.0*2.0 = 224.800 [A]</t>
  </si>
  <si>
    <t>plocha odesčtena z výkresu obnovy obrusné vrstvy</t>
  </si>
  <si>
    <t>PSE 0.3 pod obrusem 512.51 = 512.510 [A]</t>
  </si>
  <si>
    <t>obrusná vrstva 512.51*0.04 = 20.500 [A]</t>
  </si>
  <si>
    <t>574C06</t>
  </si>
  <si>
    <t>ASFALTOVÝ BETON PRO LOŽNÍ VRSTVY ACL 16+, 16S</t>
  </si>
  <si>
    <t>ložná na předpolích ((11.0+18.0)*6.2+5.0*10.0/2+10.0*2.0)*0.07 = 15.736 [A]</t>
  </si>
  <si>
    <t>575C03</t>
  </si>
  <si>
    <t>LITÝ ASFALT MA IV (OCHRANA MOSTNÍ IZOLACE) 11</t>
  </si>
  <si>
    <t>na mostě pod obrusem vozovky 6.0*20.1*0.05 = 6.030 [A]</t>
  </si>
  <si>
    <t>582611</t>
  </si>
  <si>
    <t>KRYTY Z BETON DLAŽDIC SE ZÁMKEM ŠEDÝCH TL 60MM DO LOŽE Z KAM</t>
  </si>
  <si>
    <t>chodník před mostem 8.3*1.5+3.0*0.8*2 = 17.250 [A]</t>
  </si>
  <si>
    <t>Položka zahrnuje:_x000D_
- dodání dlažebního materiálu v požadované kvalitě, dodání materiálu pro předepsané lože v tloušťce předepsané dokumentací a pro předepsanou výplň spar_x000D_
- očištění podkladu_x000D_
- uložení dlažby dle předepsaného technologického předpisu včetně předepsané podkladní vrstvy a předepsané výplně spar_x000D_
- zřízení vrstvy bez rozlišení šířky, pokládání vrstvy po etapách _x000D_
- úpravu napojení, ukončení podél obrubníků, dilatačních zařízení, odvodňovacích proužků, odvodňovačů, vpustí, šachet a pod., nestanoví-li zadávací dokumentace jinak_x000D_
Položka nezahrnuje:_x000D_
- postřiky, nátěry_x000D_
- těsnění podél obrubníků, dilatačních zařízení, odvodňovacích proužků, odvodňovačů, vpustí, šachet a pod.</t>
  </si>
  <si>
    <t>58261A</t>
  </si>
  <si>
    <t>KRYTY Z BETON DLAŽDIC SE ZÁMKEM BAREV RELIÉF TL 60MM DO LOŽE Z KAM</t>
  </si>
  <si>
    <t>prvky pro slabozraké 2.0*0.4*2 = 1.600 [A]</t>
  </si>
  <si>
    <t>58920</t>
  </si>
  <si>
    <t>VÝPLŇ SPAR MODIFIKOVANÝM ASFALTEM</t>
  </si>
  <si>
    <t>podél říms a v napojení vozovek 43.0+35.0+6.0*2 = 90.000 [A]</t>
  </si>
  <si>
    <t>Položka zahrnuje: _x000D_
- dodávku předepsaného materiálu_x000D_
- vyčištění a výplň spar tímto materiálem_x000D_
Položka nezahrnuje:_x000D_
- x</t>
  </si>
  <si>
    <t>7</t>
  </si>
  <si>
    <t>Přidružená stavební výroba</t>
  </si>
  <si>
    <t>711317</t>
  </si>
  <si>
    <t>IZOLACE PODZEM OBJ PROTI ZEM VLHK Z PE FÓLIÍ</t>
  </si>
  <si>
    <t>spádová vrstva k drenáži 7.0*3.5*2+5.4*3.1*2 = 82.480 [A]</t>
  </si>
  <si>
    <t>Položka zahrnuje:_x000D_
- dodání předepsaného izolačního materiálu_x000D_
- očištění a ošetření podkladu, zadávací dokumentace může zahrnout i případné vyspravení_x000D_
- zřízení izolace jako kompletního povlaku, případně komplet. soustavy nebo systému podle příslušného  technolog. předpisu_x000D_
- zřízení izolace i jednotlivých vrstev po etapách, včetně pracovních spár a spojů_x000D_
- úprava u okrajů, rohů, hran, dilatačních i pracovních spojů, kotev, obrubníků, dilatačních zařízení, odvodnění, otvorů, neizolovaných míst a pod._x000D_
- zajištění odvodnění povrchu izolace, včetně odvodnění nejnižších míst, pokud dokumentace pro zadání stavby nestanoví jinak_x000D_
- ochrana izolace do doby zřízení definitivní ochranné vrstvy nebo konstrukce_x000D_
- úprava, očištění a ošetření prostoru kolem izolace_x000D_
- provedení požadovaných zkoušek_x000D_
Položka nezahrnuje:_x000D_
- ochranné vrstvy, např. geotextilii, cementový potěr, izolační přizdívku</t>
  </si>
  <si>
    <t>711422</t>
  </si>
  <si>
    <t>IZOLACE MOSTOVEK POD VOZOVKOU ASFALTOVÝMI PÁSY</t>
  </si>
  <si>
    <t>NAIP na kotevní nátěr 15% na přesahy a prostřihy</t>
  </si>
  <si>
    <t>na nosné konstrukci 20.1*8.1*1.15 = 187.232 [A]_x000D_
na opěráchke drenáži s přesahem na křídla 8.1*3.5*2*1.15 = 65.205 [B]_x000D_
dilatační spáry křídel a zdí 2.5*1.0*2*1.15 = 5.750 [C]_x000D_
Mezisoučet = 258.187 [D]</t>
  </si>
  <si>
    <t>Položka zahrnuje:_x000D_
- izolace rámových konstrukcí (mosty, propusty, kolektory)_x000D_
- dodání předepsaného izolačního materiálu_x000D_
- očištění a ošetření podkladu, zadávací dokumentace může zahrnout i případné vyspravení_x000D_
- zřízení izolace jako kompletního povlaku, případně komplet. soustavy nebo systému podle příslušného  technolog. předpisu_x000D_
- zřízení izolace i jednotlivých vrstev po etapách, včetně pracovních spár a spojů_x000D_
- úprava u okrajů, rohů, hran, dilatačních i pracovních spojů, kotev, obrubníků, dilatačních zařízení, odvodnění, otvorů, neizolovaných míst a pod._x000D_
- zajištění odvodnění povrchu izolace, včetně odvodnění nejnižších míst, pokud dokumentace pro zadání stavby nestanoví jinak_x000D_
- ochrana izolace do doby zřízení definitivní ochranné vrstvy nebo konstrukce_x000D_
- úprava, očištění a ošetření prostoru kolem izolace_x000D_
- provedení požadovaných zkoušek_x000D_
Položka nezahrnuje:_x000D_
- ochranné vrstvy, např. litý asfalt, asfaltový beton</t>
  </si>
  <si>
    <t>711502</t>
  </si>
  <si>
    <t>OCHRANA IZOLACE NA POVRCHU ASFALTOVÝMI PÁSY</t>
  </si>
  <si>
    <t>NAIP s AL vložkou, 10% na přesahy, prožezy a prostřihy</t>
  </si>
  <si>
    <t>ochrana izolace pod římsou 20.1*(1.75*0.75)*1.1 = 29.019 [A]</t>
  </si>
  <si>
    <t>Položka zahrnuje:_x000D_
- dodání předepsaného ochranného materiálu_x000D_
- zřízení ochrany izolace_x000D_
Položka nezahrnuje:_x000D_
- x</t>
  </si>
  <si>
    <t>78383</t>
  </si>
  <si>
    <t>NÁTĚRY BETON KONSTR TYP S4 (OS-C)</t>
  </si>
  <si>
    <t>ochranný nátěr na obrubách říms (37.0+27.0)*0.3 = 19.200 [A]</t>
  </si>
  <si>
    <t>Položka zahrnuje:_x000D_
- kompletní povlaky (i různobarevné)_x000D_
- úprava podkladu (odmaštění, odstranění starých nátěrů a nečistot) a jeho vyspravení_x000D_
- provedení nátěru předepsaným postupem a splnění všech požadavků daných technologickým předpisem_x000D_
Položka nezahrnuje:_x000D_
- x</t>
  </si>
  <si>
    <t>8</t>
  </si>
  <si>
    <t>Potrubí</t>
  </si>
  <si>
    <t>875332</t>
  </si>
  <si>
    <t>POTRUBÍ DREN Z TRUB PLAST DN DO 150MM DĚROVANÝCH</t>
  </si>
  <si>
    <t>za opěrami, křídly a zdmi 16.0+31.0 = 47.000 [A]</t>
  </si>
  <si>
    <t>Položka zahrnuje:_x000D_
- výrobní dokumentaci (včetně technologického předpisu)_x000D_
- dodání veškerého trubního a pomocného materiálu (trouby, trubky, tvarovky, spojovací a těsnící materiál a pod.), podpěrných, závěsných a upevňovacích prvků, včetně potřebných úprav_x000D_
- úprava a příprava podkladu a podpěr, očištění a ošetření podkladu a podpěr_x000D_
- zřízení plně funkčního potrubí, kompletní soustavy, podle příslušného technologického předpisu (bez ohledu na sklon)_x000D_
- zřízení potrubí i jednotlivých částí po etapách, včetně pracovních spar a spojů, pracovního zaslepení konců a pod._x000D_
- úprava prostupů, průchodů  šachtami a komorami, okolí podpěr a vyústění, zaústění, napojení, vyvedení a upevnění odpad. výustí_x000D_
- ochrana potrubí nátěrem (vč. úpravy povrchu), případně izolací, nejsou-li tyto práce předmětem jiné položky_x000D_
- úprava, očištění a ošetření prostoru kolem potrubí_x000D_
- položky platí pro práce prováděné v prostoru zapaženém i nezapaženém a i v kolektorech, chráničkách_x000D_
- položky zahrnují i práce spojené s nutnými obtoky, převáděním a čerpáním vody_x000D_
Položka nezahrnuje:_x000D_
- x</t>
  </si>
  <si>
    <t>87633</t>
  </si>
  <si>
    <t>CHRÁNIČKY Z TRUB PLASTOVÝCH DN DO 150MM</t>
  </si>
  <si>
    <t>rezervní chráničky v římsách 42.0+23.0*5+35 = 192.000 [A]</t>
  </si>
  <si>
    <t>Položka zahrnuje:_x000D_
- výrobní dokumentaci (včetně technologického předpisu)_x000D_
- dodání veškerého trubního a pomocného materiálu (trouby, trubky, tvarovky, spojovací a těsnící materiál a pod.), podpěrných, závěsných a upevňovacích prvků, včetně potřebných úprav_x000D_
- úprava a příprava podkladu a podpěr, očištění a ošetření podkladu a podpěr_x000D_
- zřízení plně funkčního potrubí, kompletní soustavy, podle příslušného technologického předpisu (bez ohledu na sklon)_x000D_
- zřízení potrubí i jednotlivých částí po etapách, včetně pracovních spar a spojů, pracovního zaslepení konců a pod._x000D_
- úprava prostupů, průchodů  šachtami a komorami, okolí podpěr a vyústění, zaústění, napojení, vyvedení a upevnění odpad. výustí_x000D_
- ochrana potrubí nátěrem (vč. úpravy povrchu), případně izolací, nejsou-li tyto práce předmětem jiné položky_x000D_
- úprava, očištění a ošetření prostoru kolem potrubí_x000D_
- včetně případně předepsaného utěsnění konců chrániček_x000D_
- položky platí pro práce prováděné v prostoru zapaženém i nezapaženém a i v kolektorech, chráničkách_x000D_
Položka nezahrnuje:_x000D_
- x</t>
  </si>
  <si>
    <t>9112B1</t>
  </si>
  <si>
    <t>ZÁBRADLÍ MOSTNÍ SE SVISLOU VÝPLNÍ - DODÁVKA A MONTÁŽ</t>
  </si>
  <si>
    <t>na mostě 42.0+33.0 = 75.000 [A]</t>
  </si>
  <si>
    <t>Položka zahrnuje:_x000D_
- kompletní dodávku všech dílů zábradlí včetně předepsané povrchové úpravy_x000D_
- montáž a osazení zábradlí včetně kotvení dle zadávací dokumentace, t.j. kotevní desky, případné nivelační hmoty pod kotevní desky, kotvy a spojovací materiál, vrty a zálivku_x000D_
Položka nezahrnuje:_x000D_
- x</t>
  </si>
  <si>
    <t>91355</t>
  </si>
  <si>
    <t>EVIDENČNÍ ČÍSLO MOSTU</t>
  </si>
  <si>
    <t>před i za mostem 2 = 2.000 [A]</t>
  </si>
  <si>
    <t>Položka zahrnuje:_x000D_
- štítek s evidenčním číslem mostu_x000D_
- sloupek dopravní značky včetně osazení a nutných zemních prací a zabetonování_x000D_
Položka nezahrnuje:_x000D_
- x</t>
  </si>
  <si>
    <t>916811</t>
  </si>
  <si>
    <t>ODDĚL OPLOCENÍ S PODSTAVCI DRÁTĚNNÉ - DOD A MONTÁŽ</t>
  </si>
  <si>
    <t>obnova demontovaného plotu</t>
  </si>
  <si>
    <t>Položka zahrnuje:_x000D_
- dodání zařízení v předepsaném provedení včetně jejich osazení_x000D_
- údržbu po celou dobu trvání funkce_x000D_
- náhradu zničených nebo ztracených kusů_x000D_
- nutnou opravu poškozených částí_x000D_
Položka nezahrnuje:_x000D_
- x</t>
  </si>
  <si>
    <t>917211</t>
  </si>
  <si>
    <t>ZÁHONOVÉ OBRUBY Z BETONOVÝCH OBRUBNÍKŮ ŠÍŘ 50MM</t>
  </si>
  <si>
    <t>ohraničení dlažeb a sjezdů 8.5+1.6+3.0*4+3.5*2+4.0*3+5.5+12.5 = 59.100 [A]</t>
  </si>
  <si>
    <t>Položka zahrnuje:_x000D_
- dodání a pokládku betonových obrubníků o rozměrech předepsaných zadávací dokumentací_x000D_
- betonové lože i boční betonovou opěrku_x000D_
Položka nezahrnuje:_x000D_
- x</t>
  </si>
  <si>
    <t>917224</t>
  </si>
  <si>
    <t>SILNIČNÍ A CHODNÍKOVÉ OBRUBY Z BETONOVÝCH OBRUBNÍKŮ ŠÍŘ 150MM</t>
  </si>
  <si>
    <t>na konci říms 18.5+2.0+3.5+4.0 = 28.000 [A]</t>
  </si>
  <si>
    <t>93132</t>
  </si>
  <si>
    <t>TĚSNĚNÍ DILATAČ SPAR ASF ZÁLIVKOU MODIFIK</t>
  </si>
  <si>
    <t>na konci nosné konstrukce 6.0*0.025*0.05*2 = 0.015 [A]</t>
  </si>
  <si>
    <t>Položka zahrnuje:_x000D_
- dodávku a osazení předepsaného materiálu_x000D_
- očištění ploch spáry před úpravou_x000D_
- očištění okolí spáry po úpravě_x000D_
Položka nezahrnuje:_x000D_
- těsnící profil</t>
  </si>
  <si>
    <t>93654</t>
  </si>
  <si>
    <t>MOSTNÍ ODVODŇOVACÍ TRUBKA (POVRCHŮ IZOLACE) Z OCELI</t>
  </si>
  <si>
    <t>na mostě 7 = 7.000 [A]</t>
  </si>
  <si>
    <t>Položka zahrnuje:_x000D_
- výrobní dokumentaci (včetně technologického předpisu)_x000D_
- dodání kompletní odvodňovací soupravy z předepsaného materiálu, včetně všech montážních a přepravních úprav a zařízení_x000D_
- dodání spojovacího, kotevního a těsnícího materiálu_x000D_
- úprava a příprava úložného prostoru, včetně kotevních prvků, jejich očištění a ošetření_x000D_
- zřízení kompletní odvodňovací soupravy, dle příslušného technologického předpisu, včetně všech výškových a směrových úprav_x000D_
- zřízení odvodňovací soupravy po etapách, včetně pracovních spar a spojů_x000D_
- prodloužení  odpadní trouby pod spodní líc nosné konstr. nebo zaústěním odvodňovače do dalšího odvodňovacího zařízení_x000D_
- úprava odvod. soupravy na styku s ostatními konstrukcemi a zařízeními (u obrubníku, podél vozovek, napojení izolací a pod.)_x000D_
- ochrana odvodňovací soupravy do doby provedení definitivního stavu, veškeré provizorní úpravy a opatření_x000D_
- konečné  úpravy odvodňovací soupravy jako povrchové povlaky, zálivky, které  nejsou součástí jiných konstr., vyčištění, tmelení, těsnění, výplň spar a pod._x000D_
- úprava, očištění a ošetření prostoru kolem odvodňovací soupravy_x000D_
- opatření odvodňovače znakem výrobce a typovým číslem_x000D_
- provedení odborné prohlídky, je-li požadována_x000D_
Položka nezahrnuje:_x000D_
-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</si>
</sst>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10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sz val="10"/>
      <color rgb="FF000000"/>
      <name val="Arial"/>
    </font>
    <font>
      <b/>
      <sz val="16"/>
      <color rgb="FF000000"/>
      <name val="Arial"/>
    </font>
    <font>
      <b/>
      <sz val="10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>
      <alignment horizontal="left" vertical="center" wrapText="1"/>
    </xf>
    <xf numFmtId="0" fontId="3" fillId="0" borderId="0">
      <alignment horizontal="left" vertical="center" wrapText="1"/>
    </xf>
    <xf numFmtId="0" fontId="4" fillId="0" borderId="0">
      <alignment horizontal="right" vertical="center" wrapText="1"/>
    </xf>
    <xf numFmtId="0" fontId="5" fillId="0" borderId="0">
      <alignment horizontal="center" vertical="center" wrapText="1"/>
    </xf>
    <xf numFmtId="0" fontId="4" fillId="0" borderId="0">
      <alignment horizontal="left" vertical="center" wrapText="1"/>
    </xf>
    <xf numFmtId="0" fontId="6" fillId="0" borderId="0">
      <alignment horizontal="left" vertical="center" wrapText="1"/>
    </xf>
    <xf numFmtId="0" fontId="6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left" vertical="center" wrapText="1"/>
    </xf>
    <xf numFmtId="0" fontId="4" fillId="0" borderId="0">
      <alignment horizontal="right" vertical="center" wrapText="1"/>
    </xf>
    <xf numFmtId="0" fontId="2" fillId="0" borderId="0">
      <alignment horizontal="left" vertical="center" wrapText="1"/>
    </xf>
    <xf numFmtId="0" fontId="2" fillId="0" borderId="0">
      <alignment horizontal="right" vertical="center" wrapText="1"/>
    </xf>
    <xf numFmtId="0" fontId="9" fillId="0" borderId="0">
      <alignment horizontal="left" vertical="center" wrapText="1"/>
    </xf>
  </cellStyleXfs>
  <cellXfs count="54">
    <xf numFmtId="0" fontId="0" fillId="0" borderId="0" xfId="0"/>
    <xf numFmtId="0" fontId="1" fillId="2" borderId="0" xfId="0" applyFont="1" applyFill="1"/>
    <xf numFmtId="0" fontId="2" fillId="2" borderId="0" xfId="1" applyFill="1">
      <alignment horizontal="lef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4" fillId="2" borderId="0" xfId="3" applyFill="1">
      <alignment horizontal="right" vertical="center" wrapText="1"/>
    </xf>
    <xf numFmtId="164" fontId="4" fillId="2" borderId="0" xfId="3" applyNumberFormat="1" applyFill="1">
      <alignment horizontal="right" vertical="center" wrapText="1"/>
    </xf>
    <xf numFmtId="0" fontId="5" fillId="3" borderId="1" xfId="4" applyFill="1" applyBorder="1">
      <alignment horizontal="center" vertical="center" wrapText="1"/>
    </xf>
    <xf numFmtId="49" fontId="4" fillId="0" borderId="1" xfId="5" applyNumberFormat="1" applyBorder="1">
      <alignment horizontal="left" vertical="center" wrapText="1"/>
    </xf>
    <xf numFmtId="0" fontId="4" fillId="0" borderId="1" xfId="5" applyBorder="1">
      <alignment horizontal="left" vertical="center" wrapText="1"/>
    </xf>
    <xf numFmtId="164" fontId="4" fillId="0" borderId="1" xfId="5" applyNumberFormat="1" applyBorder="1">
      <alignment horizontal="lef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lef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6" fillId="2" borderId="5" xfId="6" applyFill="1" applyBorder="1">
      <alignment horizontal="left" vertical="center" wrapText="1"/>
    </xf>
    <xf numFmtId="0" fontId="6" fillId="2" borderId="0" xfId="6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5" fillId="3" borderId="9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  <xf numFmtId="0" fontId="5" fillId="3" borderId="11" xfId="4" applyFill="1" applyBorder="1">
      <alignment horizontal="center" vertical="center" wrapText="1"/>
    </xf>
    <xf numFmtId="0" fontId="5" fillId="3" borderId="12" xfId="4" applyFill="1" applyBorder="1">
      <alignment horizontal="center" vertical="center" wrapText="1"/>
    </xf>
    <xf numFmtId="0" fontId="7" fillId="2" borderId="7" xfId="0" applyFont="1" applyFill="1" applyBorder="1"/>
    <xf numFmtId="0" fontId="7" fillId="2" borderId="13" xfId="0" applyFont="1" applyFill="1" applyBorder="1"/>
    <xf numFmtId="0" fontId="7" fillId="2" borderId="7" xfId="0" applyFont="1" applyFill="1" applyBorder="1" applyAlignment="1">
      <alignment horizontal="right"/>
    </xf>
    <xf numFmtId="0" fontId="7" fillId="2" borderId="14" xfId="0" applyFont="1" applyFill="1" applyBorder="1"/>
    <xf numFmtId="164" fontId="7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6" xfId="0" applyBorder="1"/>
    <xf numFmtId="0" fontId="8" fillId="0" borderId="7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6" fillId="2" borderId="0" xfId="6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5" fillId="3" borderId="8" xfId="4" applyFill="1" applyBorder="1">
      <alignment horizontal="center" vertical="center" wrapText="1"/>
    </xf>
    <xf numFmtId="0" fontId="5" fillId="3" borderId="9" xfId="4" applyFill="1" applyBorder="1">
      <alignment horizontal="center" vertical="center" wrapText="1"/>
    </xf>
    <xf numFmtId="0" fontId="5" fillId="3" borderId="1" xfId="4" applyFill="1" applyBorder="1">
      <alignment horizontal="center" vertical="center" wrapText="1"/>
    </xf>
    <xf numFmtId="0" fontId="5" fillId="3" borderId="10" xfId="4" applyFill="1" applyBorder="1">
      <alignment horizontal="center" vertical="center" wrapText="1"/>
    </xf>
  </cellXfs>
  <cellStyles count="14">
    <cellStyle name="NadpisRekapitulaceSoupisPraciStyle" xfId="2" xr:uid="{00000000-0005-0000-0000-000002000000}"/>
    <cellStyle name="NadpisStrukturyStyle" xfId="7" xr:uid="{00000000-0005-0000-0000-000007000000}"/>
    <cellStyle name="NadpisySloupcuStyle" xfId="4" xr:uid="{00000000-0005-0000-0000-000004000000}"/>
    <cellStyle name="NormalBoldLeftStyle" xfId="9" xr:uid="{00000000-0005-0000-0000-000009000000}"/>
    <cellStyle name="NormalBoldRightStyle" xfId="10" xr:uid="{00000000-0005-0000-0000-00000A000000}"/>
    <cellStyle name="NormalBoldStyle" xfId="5" xr:uid="{00000000-0005-0000-0000-000005000000}"/>
    <cellStyle name="NormalLeftStyle" xfId="11" xr:uid="{00000000-0005-0000-0000-00000B000000}"/>
    <cellStyle name="Normální" xfId="0" builtinId="0"/>
    <cellStyle name="NormalRightStyle" xfId="12" xr:uid="{00000000-0005-0000-0000-00000C000000}"/>
    <cellStyle name="NormalStyle" xfId="1" xr:uid="{00000000-0005-0000-0000-000001000000}"/>
    <cellStyle name="PolDoplnInfoStyle" xfId="13" xr:uid="{00000000-0005-0000-0000-00000D000000}"/>
    <cellStyle name="RekapitulaceCenyStyle" xfId="3" xr:uid="{00000000-0005-0000-0000-000003000000}"/>
    <cellStyle name="StavbaRozpocetHeaderStyle" xfId="6" xr:uid="{00000000-0005-0000-0000-000006000000}"/>
    <cellStyle name="StavebniDilStyle" xfId="8" xr:uid="{00000000-0005-0000-0000-000008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"/>
  <sheetViews>
    <sheetView workbookViewId="0"/>
  </sheetViews>
  <sheetFormatPr defaultRowHeight="15" x14ac:dyDescent="0.25"/>
  <cols>
    <col min="1" max="2" width="32.42578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6" t="s">
        <v>2</v>
      </c>
      <c r="C2" s="3"/>
      <c r="D2" s="3"/>
      <c r="E2" s="3"/>
    </row>
    <row r="3" spans="1:5" x14ac:dyDescent="0.25">
      <c r="A3" s="3"/>
      <c r="B3" s="47"/>
      <c r="C3" s="3"/>
      <c r="D3" s="3"/>
      <c r="E3" s="3"/>
    </row>
    <row r="4" spans="1:5" x14ac:dyDescent="0.25">
      <c r="A4" s="3"/>
      <c r="B4" s="46" t="s">
        <v>3</v>
      </c>
      <c r="C4" s="47"/>
      <c r="D4" s="47"/>
      <c r="E4" s="47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SUM(C10:C12)</f>
        <v>0</v>
      </c>
      <c r="D6" s="3"/>
      <c r="E6" s="3"/>
    </row>
    <row r="7" spans="1:5" x14ac:dyDescent="0.25">
      <c r="A7" s="3"/>
      <c r="B7" s="5" t="s">
        <v>5</v>
      </c>
      <c r="C7" s="6">
        <f>SUM(E10:E12)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ht="25.5" x14ac:dyDescent="0.25">
      <c r="A10" s="8" t="s">
        <v>11</v>
      </c>
      <c r="B10" s="9" t="s">
        <v>12</v>
      </c>
      <c r="C10" s="10">
        <f>'000'!I3</f>
        <v>0</v>
      </c>
      <c r="D10" s="10">
        <f>SUMIFS('000'!O:O,'000'!A:A,"P")</f>
        <v>0</v>
      </c>
      <c r="E10" s="10">
        <f>C10+D10</f>
        <v>0</v>
      </c>
    </row>
    <row r="11" spans="1:5" x14ac:dyDescent="0.25">
      <c r="A11" s="8" t="s">
        <v>13</v>
      </c>
      <c r="B11" s="9" t="s">
        <v>14</v>
      </c>
      <c r="C11" s="10">
        <f>'001'!I3</f>
        <v>0</v>
      </c>
      <c r="D11" s="10">
        <f>SUMIFS('001'!O:O,'001'!A:A,"P")</f>
        <v>0</v>
      </c>
      <c r="E11" s="10">
        <f>C11+D11</f>
        <v>0</v>
      </c>
    </row>
    <row r="12" spans="1:5" x14ac:dyDescent="0.25">
      <c r="A12" s="8" t="s">
        <v>15</v>
      </c>
      <c r="B12" s="9" t="s">
        <v>16</v>
      </c>
      <c r="C12" s="10">
        <f>'201'!I3</f>
        <v>0</v>
      </c>
      <c r="D12" s="10">
        <f>SUMIFS('201'!O:O,'201'!A:A,"P")</f>
        <v>0</v>
      </c>
      <c r="E12" s="10">
        <f>C12+D12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08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spans="1:16" ht="20.25" x14ac:dyDescent="0.25">
      <c r="A2" s="1"/>
      <c r="B2" s="15"/>
      <c r="C2" s="3"/>
      <c r="D2" s="3"/>
      <c r="E2" s="4" t="s">
        <v>17</v>
      </c>
      <c r="F2" s="3"/>
      <c r="G2" s="3"/>
      <c r="H2" s="3"/>
      <c r="I2" s="3"/>
      <c r="J2" s="16"/>
    </row>
    <row r="3" spans="1:16" ht="30" x14ac:dyDescent="0.25">
      <c r="A3" s="3" t="s">
        <v>18</v>
      </c>
      <c r="B3" s="17" t="s">
        <v>19</v>
      </c>
      <c r="C3" s="48" t="s">
        <v>20</v>
      </c>
      <c r="D3" s="49"/>
      <c r="E3" s="18" t="s">
        <v>21</v>
      </c>
      <c r="F3" s="3"/>
      <c r="G3" s="3"/>
      <c r="H3" s="19" t="s">
        <v>11</v>
      </c>
      <c r="I3" s="20">
        <f>SUMIFS(I8:I208,A8:A208,"SD")</f>
        <v>0</v>
      </c>
      <c r="J3" s="16"/>
      <c r="O3">
        <v>0</v>
      </c>
      <c r="P3">
        <v>2</v>
      </c>
    </row>
    <row r="4" spans="1:16" x14ac:dyDescent="0.25">
      <c r="A4" s="3" t="s">
        <v>22</v>
      </c>
      <c r="B4" s="17" t="s">
        <v>23</v>
      </c>
      <c r="C4" s="48" t="s">
        <v>11</v>
      </c>
      <c r="D4" s="49"/>
      <c r="E4" s="18" t="s">
        <v>12</v>
      </c>
      <c r="F4" s="3"/>
      <c r="G4" s="3"/>
      <c r="H4" s="3"/>
      <c r="I4" s="3"/>
      <c r="J4" s="16"/>
      <c r="O4">
        <v>0.12</v>
      </c>
      <c r="P4">
        <v>2</v>
      </c>
    </row>
    <row r="5" spans="1:16" x14ac:dyDescent="0.25">
      <c r="A5" s="50" t="s">
        <v>24</v>
      </c>
      <c r="B5" s="51" t="s">
        <v>25</v>
      </c>
      <c r="C5" s="52" t="s">
        <v>26</v>
      </c>
      <c r="D5" s="52" t="s">
        <v>27</v>
      </c>
      <c r="E5" s="52" t="s">
        <v>28</v>
      </c>
      <c r="F5" s="52" t="s">
        <v>29</v>
      </c>
      <c r="G5" s="52" t="s">
        <v>30</v>
      </c>
      <c r="H5" s="52" t="s">
        <v>31</v>
      </c>
      <c r="I5" s="52"/>
      <c r="J5" s="53" t="s">
        <v>32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7" t="s">
        <v>33</v>
      </c>
      <c r="I6" s="7" t="s">
        <v>34</v>
      </c>
      <c r="J6" s="53"/>
    </row>
    <row r="7" spans="1:16" x14ac:dyDescent="0.25">
      <c r="A7" s="23">
        <v>0</v>
      </c>
      <c r="B7" s="21">
        <v>1</v>
      </c>
      <c r="C7" s="24">
        <v>2</v>
      </c>
      <c r="D7" s="7">
        <v>3</v>
      </c>
      <c r="E7" s="24">
        <v>4</v>
      </c>
      <c r="F7" s="7">
        <v>5</v>
      </c>
      <c r="G7" s="7">
        <v>6</v>
      </c>
      <c r="H7" s="7">
        <v>7</v>
      </c>
      <c r="I7" s="24">
        <v>8</v>
      </c>
      <c r="J7" s="22">
        <v>9</v>
      </c>
    </row>
    <row r="8" spans="1:16" x14ac:dyDescent="0.25">
      <c r="A8" s="25" t="s">
        <v>35</v>
      </c>
      <c r="B8" s="26"/>
      <c r="C8" s="27" t="s">
        <v>36</v>
      </c>
      <c r="D8" s="28"/>
      <c r="E8" s="25" t="s">
        <v>37</v>
      </c>
      <c r="F8" s="28"/>
      <c r="G8" s="28"/>
      <c r="H8" s="28"/>
      <c r="I8" s="29">
        <f>SUMIFS(I9:I79,A9:A79,"P")</f>
        <v>0</v>
      </c>
      <c r="J8" s="30"/>
    </row>
    <row r="9" spans="1:16" x14ac:dyDescent="0.25">
      <c r="A9" s="31" t="s">
        <v>38</v>
      </c>
      <c r="B9" s="31">
        <v>1</v>
      </c>
      <c r="C9" s="32" t="s">
        <v>39</v>
      </c>
      <c r="D9" s="31" t="s">
        <v>40</v>
      </c>
      <c r="E9" s="33" t="s">
        <v>41</v>
      </c>
      <c r="F9" s="34" t="s">
        <v>42</v>
      </c>
      <c r="G9" s="35">
        <v>1</v>
      </c>
      <c r="H9" s="36">
        <v>0</v>
      </c>
      <c r="I9" s="37">
        <f>ROUND(G9*H9,P4)</f>
        <v>0</v>
      </c>
      <c r="J9" s="31"/>
      <c r="O9" s="38">
        <f>I9*0.21</f>
        <v>0</v>
      </c>
      <c r="P9">
        <v>3</v>
      </c>
    </row>
    <row r="10" spans="1:16" ht="30" x14ac:dyDescent="0.25">
      <c r="A10" s="31" t="s">
        <v>43</v>
      </c>
      <c r="B10" s="39"/>
      <c r="E10" s="33" t="s">
        <v>44</v>
      </c>
      <c r="J10" s="40"/>
    </row>
    <row r="11" spans="1:16" ht="60" x14ac:dyDescent="0.25">
      <c r="A11" s="31" t="s">
        <v>45</v>
      </c>
      <c r="B11" s="39"/>
      <c r="E11" s="33" t="s">
        <v>46</v>
      </c>
      <c r="J11" s="40"/>
    </row>
    <row r="12" spans="1:16" x14ac:dyDescent="0.25">
      <c r="A12" s="31" t="s">
        <v>38</v>
      </c>
      <c r="B12" s="31">
        <v>2</v>
      </c>
      <c r="C12" s="32" t="s">
        <v>47</v>
      </c>
      <c r="D12" s="31" t="s">
        <v>40</v>
      </c>
      <c r="E12" s="33" t="s">
        <v>48</v>
      </c>
      <c r="F12" s="34" t="s">
        <v>42</v>
      </c>
      <c r="G12" s="35">
        <v>1</v>
      </c>
      <c r="H12" s="36">
        <v>0</v>
      </c>
      <c r="I12" s="37">
        <f>ROUND(G12*H12,P4)</f>
        <v>0</v>
      </c>
      <c r="J12" s="31"/>
      <c r="O12" s="38">
        <f>I12*0.21</f>
        <v>0</v>
      </c>
      <c r="P12">
        <v>3</v>
      </c>
    </row>
    <row r="13" spans="1:16" x14ac:dyDescent="0.25">
      <c r="A13" s="31" t="s">
        <v>43</v>
      </c>
      <c r="B13" s="39"/>
      <c r="E13" s="33" t="s">
        <v>49</v>
      </c>
      <c r="J13" s="40"/>
    </row>
    <row r="14" spans="1:16" ht="60" x14ac:dyDescent="0.25">
      <c r="A14" s="31" t="s">
        <v>45</v>
      </c>
      <c r="B14" s="39"/>
      <c r="E14" s="33" t="s">
        <v>46</v>
      </c>
      <c r="J14" s="40"/>
    </row>
    <row r="15" spans="1:16" x14ac:dyDescent="0.25">
      <c r="A15" s="31" t="s">
        <v>38</v>
      </c>
      <c r="B15" s="31">
        <v>3</v>
      </c>
      <c r="C15" s="32" t="s">
        <v>50</v>
      </c>
      <c r="D15" s="31" t="s">
        <v>40</v>
      </c>
      <c r="E15" s="33" t="s">
        <v>51</v>
      </c>
      <c r="F15" s="34" t="s">
        <v>52</v>
      </c>
      <c r="G15" s="35">
        <v>112.5</v>
      </c>
      <c r="H15" s="36">
        <v>0</v>
      </c>
      <c r="I15" s="37">
        <f>ROUND(G15*H15,P4)</f>
        <v>0</v>
      </c>
      <c r="J15" s="31"/>
      <c r="O15" s="38">
        <f>I15*0.21</f>
        <v>0</v>
      </c>
      <c r="P15">
        <v>3</v>
      </c>
    </row>
    <row r="16" spans="1:16" x14ac:dyDescent="0.25">
      <c r="A16" s="31" t="s">
        <v>43</v>
      </c>
      <c r="B16" s="39"/>
      <c r="E16" s="33" t="s">
        <v>53</v>
      </c>
      <c r="J16" s="40"/>
    </row>
    <row r="17" spans="1:16" ht="45" x14ac:dyDescent="0.25">
      <c r="A17" s="31" t="s">
        <v>54</v>
      </c>
      <c r="B17" s="39"/>
      <c r="E17" s="41" t="s">
        <v>55</v>
      </c>
      <c r="J17" s="40"/>
    </row>
    <row r="18" spans="1:16" ht="60" x14ac:dyDescent="0.25">
      <c r="A18" s="31" t="s">
        <v>45</v>
      </c>
      <c r="B18" s="39"/>
      <c r="E18" s="33" t="s">
        <v>56</v>
      </c>
      <c r="J18" s="40"/>
    </row>
    <row r="19" spans="1:16" x14ac:dyDescent="0.25">
      <c r="A19" s="31" t="s">
        <v>38</v>
      </c>
      <c r="B19" s="31">
        <v>4</v>
      </c>
      <c r="C19" s="32" t="s">
        <v>57</v>
      </c>
      <c r="D19" s="31" t="s">
        <v>40</v>
      </c>
      <c r="E19" s="33" t="s">
        <v>58</v>
      </c>
      <c r="F19" s="34" t="s">
        <v>52</v>
      </c>
      <c r="G19" s="35">
        <v>112.5</v>
      </c>
      <c r="H19" s="36">
        <v>0</v>
      </c>
      <c r="I19" s="37">
        <f>ROUND(G19*H19,P4)</f>
        <v>0</v>
      </c>
      <c r="J19" s="31"/>
      <c r="O19" s="38">
        <f>I19*0.21</f>
        <v>0</v>
      </c>
      <c r="P19">
        <v>3</v>
      </c>
    </row>
    <row r="20" spans="1:16" x14ac:dyDescent="0.25">
      <c r="A20" s="31" t="s">
        <v>43</v>
      </c>
      <c r="B20" s="39"/>
      <c r="E20" s="42" t="s">
        <v>40</v>
      </c>
      <c r="J20" s="40"/>
    </row>
    <row r="21" spans="1:16" ht="45" x14ac:dyDescent="0.25">
      <c r="A21" s="31" t="s">
        <v>54</v>
      </c>
      <c r="B21" s="39"/>
      <c r="E21" s="41" t="s">
        <v>55</v>
      </c>
      <c r="J21" s="40"/>
    </row>
    <row r="22" spans="1:16" ht="60" x14ac:dyDescent="0.25">
      <c r="A22" s="31" t="s">
        <v>45</v>
      </c>
      <c r="B22" s="39"/>
      <c r="E22" s="33" t="s">
        <v>59</v>
      </c>
      <c r="J22" s="40"/>
    </row>
    <row r="23" spans="1:16" x14ac:dyDescent="0.25">
      <c r="A23" s="31" t="s">
        <v>38</v>
      </c>
      <c r="B23" s="31">
        <v>5</v>
      </c>
      <c r="C23" s="32" t="s">
        <v>60</v>
      </c>
      <c r="D23" s="31" t="s">
        <v>40</v>
      </c>
      <c r="E23" s="33" t="s">
        <v>61</v>
      </c>
      <c r="F23" s="34" t="s">
        <v>42</v>
      </c>
      <c r="G23" s="35">
        <v>1</v>
      </c>
      <c r="H23" s="36">
        <v>0</v>
      </c>
      <c r="I23" s="37">
        <f>ROUND(G23*H23,P4)</f>
        <v>0</v>
      </c>
      <c r="J23" s="31"/>
      <c r="O23" s="38">
        <f>I23*0.21</f>
        <v>0</v>
      </c>
      <c r="P23">
        <v>3</v>
      </c>
    </row>
    <row r="24" spans="1:16" ht="30" x14ac:dyDescent="0.25">
      <c r="A24" s="31" t="s">
        <v>43</v>
      </c>
      <c r="B24" s="39"/>
      <c r="E24" s="33" t="s">
        <v>62</v>
      </c>
      <c r="J24" s="40"/>
    </row>
    <row r="25" spans="1:16" ht="60" x14ac:dyDescent="0.25">
      <c r="A25" s="31" t="s">
        <v>45</v>
      </c>
      <c r="B25" s="39"/>
      <c r="E25" s="33" t="s">
        <v>63</v>
      </c>
      <c r="J25" s="40"/>
    </row>
    <row r="26" spans="1:16" x14ac:dyDescent="0.25">
      <c r="A26" s="31" t="s">
        <v>38</v>
      </c>
      <c r="B26" s="31">
        <v>6</v>
      </c>
      <c r="C26" s="32" t="s">
        <v>64</v>
      </c>
      <c r="D26" s="31" t="s">
        <v>40</v>
      </c>
      <c r="E26" s="33" t="s">
        <v>65</v>
      </c>
      <c r="F26" s="34" t="s">
        <v>42</v>
      </c>
      <c r="G26" s="35">
        <v>1</v>
      </c>
      <c r="H26" s="36">
        <v>0</v>
      </c>
      <c r="I26" s="37">
        <f>ROUND(G26*H26,P4)</f>
        <v>0</v>
      </c>
      <c r="J26" s="31"/>
      <c r="O26" s="38">
        <f>I26*0.21</f>
        <v>0</v>
      </c>
      <c r="P26">
        <v>3</v>
      </c>
    </row>
    <row r="27" spans="1:16" ht="30" x14ac:dyDescent="0.25">
      <c r="A27" s="31" t="s">
        <v>43</v>
      </c>
      <c r="B27" s="39"/>
      <c r="E27" s="33" t="s">
        <v>66</v>
      </c>
      <c r="J27" s="40"/>
    </row>
    <row r="28" spans="1:16" ht="60" x14ac:dyDescent="0.25">
      <c r="A28" s="31" t="s">
        <v>45</v>
      </c>
      <c r="B28" s="39"/>
      <c r="E28" s="33" t="s">
        <v>67</v>
      </c>
      <c r="J28" s="40"/>
    </row>
    <row r="29" spans="1:16" x14ac:dyDescent="0.25">
      <c r="A29" s="31" t="s">
        <v>38</v>
      </c>
      <c r="B29" s="31">
        <v>7</v>
      </c>
      <c r="C29" s="32" t="s">
        <v>68</v>
      </c>
      <c r="D29" s="31" t="s">
        <v>40</v>
      </c>
      <c r="E29" s="33" t="s">
        <v>69</v>
      </c>
      <c r="F29" s="34" t="s">
        <v>52</v>
      </c>
      <c r="G29" s="35">
        <v>36</v>
      </c>
      <c r="H29" s="36">
        <v>0</v>
      </c>
      <c r="I29" s="37">
        <f>ROUND(G29*H29,P4)</f>
        <v>0</v>
      </c>
      <c r="J29" s="31"/>
      <c r="O29" s="38">
        <f>I29*0.21</f>
        <v>0</v>
      </c>
      <c r="P29">
        <v>3</v>
      </c>
    </row>
    <row r="30" spans="1:16" x14ac:dyDescent="0.25">
      <c r="A30" s="31" t="s">
        <v>43</v>
      </c>
      <c r="B30" s="39"/>
      <c r="E30" s="33" t="s">
        <v>70</v>
      </c>
      <c r="J30" s="40"/>
    </row>
    <row r="31" spans="1:16" x14ac:dyDescent="0.25">
      <c r="A31" s="31" t="s">
        <v>54</v>
      </c>
      <c r="B31" s="39"/>
      <c r="E31" s="41" t="s">
        <v>71</v>
      </c>
      <c r="J31" s="40"/>
    </row>
    <row r="32" spans="1:16" ht="60" x14ac:dyDescent="0.25">
      <c r="A32" s="31" t="s">
        <v>45</v>
      </c>
      <c r="B32" s="39"/>
      <c r="E32" s="33" t="s">
        <v>72</v>
      </c>
      <c r="J32" s="40"/>
    </row>
    <row r="33" spans="1:16" x14ac:dyDescent="0.25">
      <c r="A33" s="31" t="s">
        <v>38</v>
      </c>
      <c r="B33" s="31">
        <v>8</v>
      </c>
      <c r="C33" s="32" t="s">
        <v>73</v>
      </c>
      <c r="D33" s="31" t="s">
        <v>40</v>
      </c>
      <c r="E33" s="33" t="s">
        <v>74</v>
      </c>
      <c r="F33" s="34" t="s">
        <v>75</v>
      </c>
      <c r="G33" s="35">
        <v>9</v>
      </c>
      <c r="H33" s="36">
        <v>0</v>
      </c>
      <c r="I33" s="37">
        <f>ROUND(G33*H33,P4)</f>
        <v>0</v>
      </c>
      <c r="J33" s="31"/>
      <c r="O33" s="38">
        <f>I33*0.21</f>
        <v>0</v>
      </c>
      <c r="P33">
        <v>3</v>
      </c>
    </row>
    <row r="34" spans="1:16" x14ac:dyDescent="0.25">
      <c r="A34" s="31" t="s">
        <v>43</v>
      </c>
      <c r="B34" s="39"/>
      <c r="E34" s="33" t="s">
        <v>76</v>
      </c>
      <c r="J34" s="40"/>
    </row>
    <row r="35" spans="1:16" x14ac:dyDescent="0.25">
      <c r="A35" s="31" t="s">
        <v>54</v>
      </c>
      <c r="B35" s="39"/>
      <c r="E35" s="41" t="s">
        <v>77</v>
      </c>
      <c r="J35" s="40"/>
    </row>
    <row r="36" spans="1:16" ht="60" x14ac:dyDescent="0.25">
      <c r="A36" s="31" t="s">
        <v>45</v>
      </c>
      <c r="B36" s="39"/>
      <c r="E36" s="33" t="s">
        <v>78</v>
      </c>
      <c r="J36" s="40"/>
    </row>
    <row r="37" spans="1:16" x14ac:dyDescent="0.25">
      <c r="A37" s="31" t="s">
        <v>38</v>
      </c>
      <c r="B37" s="31">
        <v>9</v>
      </c>
      <c r="C37" s="32" t="s">
        <v>79</v>
      </c>
      <c r="D37" s="31" t="s">
        <v>40</v>
      </c>
      <c r="E37" s="33" t="s">
        <v>80</v>
      </c>
      <c r="F37" s="34" t="s">
        <v>52</v>
      </c>
      <c r="G37" s="35">
        <v>36</v>
      </c>
      <c r="H37" s="36">
        <v>0</v>
      </c>
      <c r="I37" s="37">
        <f>ROUND(G37*H37,P4)</f>
        <v>0</v>
      </c>
      <c r="J37" s="31"/>
      <c r="O37" s="38">
        <f>I37*0.21</f>
        <v>0</v>
      </c>
      <c r="P37">
        <v>3</v>
      </c>
    </row>
    <row r="38" spans="1:16" x14ac:dyDescent="0.25">
      <c r="A38" s="31" t="s">
        <v>43</v>
      </c>
      <c r="B38" s="39"/>
      <c r="E38" s="42" t="s">
        <v>40</v>
      </c>
      <c r="J38" s="40"/>
    </row>
    <row r="39" spans="1:16" x14ac:dyDescent="0.25">
      <c r="A39" s="31" t="s">
        <v>54</v>
      </c>
      <c r="B39" s="39"/>
      <c r="E39" s="41" t="s">
        <v>71</v>
      </c>
      <c r="J39" s="40"/>
    </row>
    <row r="40" spans="1:16" ht="60" x14ac:dyDescent="0.25">
      <c r="A40" s="31" t="s">
        <v>45</v>
      </c>
      <c r="B40" s="39"/>
      <c r="E40" s="33" t="s">
        <v>81</v>
      </c>
      <c r="J40" s="40"/>
    </row>
    <row r="41" spans="1:16" x14ac:dyDescent="0.25">
      <c r="A41" s="31" t="s">
        <v>38</v>
      </c>
      <c r="B41" s="31">
        <v>10</v>
      </c>
      <c r="C41" s="32" t="s">
        <v>82</v>
      </c>
      <c r="D41" s="31"/>
      <c r="E41" s="33" t="s">
        <v>83</v>
      </c>
      <c r="F41" s="34" t="s">
        <v>42</v>
      </c>
      <c r="G41" s="35">
        <v>1</v>
      </c>
      <c r="H41" s="36">
        <v>0</v>
      </c>
      <c r="I41" s="37">
        <f>ROUND(G41*H41,P4)</f>
        <v>0</v>
      </c>
      <c r="J41" s="31"/>
      <c r="O41" s="38">
        <f>I41*0.21</f>
        <v>0</v>
      </c>
      <c r="P41">
        <v>3</v>
      </c>
    </row>
    <row r="42" spans="1:16" x14ac:dyDescent="0.25">
      <c r="A42" s="31" t="s">
        <v>43</v>
      </c>
      <c r="B42" s="39"/>
      <c r="E42" s="33" t="s">
        <v>84</v>
      </c>
      <c r="J42" s="40"/>
    </row>
    <row r="43" spans="1:16" ht="60" x14ac:dyDescent="0.25">
      <c r="A43" s="31" t="s">
        <v>45</v>
      </c>
      <c r="B43" s="39"/>
      <c r="E43" s="33" t="s">
        <v>85</v>
      </c>
      <c r="J43" s="40"/>
    </row>
    <row r="44" spans="1:16" x14ac:dyDescent="0.25">
      <c r="A44" s="31" t="s">
        <v>38</v>
      </c>
      <c r="B44" s="31">
        <v>11</v>
      </c>
      <c r="C44" s="32" t="s">
        <v>86</v>
      </c>
      <c r="D44" s="31"/>
      <c r="E44" s="33" t="s">
        <v>87</v>
      </c>
      <c r="F44" s="34" t="s">
        <v>42</v>
      </c>
      <c r="G44" s="35">
        <v>1</v>
      </c>
      <c r="H44" s="36">
        <v>0</v>
      </c>
      <c r="I44" s="37">
        <f>ROUND(G44*H44,P4)</f>
        <v>0</v>
      </c>
      <c r="J44" s="31"/>
      <c r="O44" s="38">
        <f>I44*0.21</f>
        <v>0</v>
      </c>
      <c r="P44">
        <v>3</v>
      </c>
    </row>
    <row r="45" spans="1:16" x14ac:dyDescent="0.25">
      <c r="A45" s="31" t="s">
        <v>43</v>
      </c>
      <c r="B45" s="39"/>
      <c r="E45" s="33" t="s">
        <v>88</v>
      </c>
      <c r="J45" s="40"/>
    </row>
    <row r="46" spans="1:16" ht="60" x14ac:dyDescent="0.25">
      <c r="A46" s="31" t="s">
        <v>45</v>
      </c>
      <c r="B46" s="39"/>
      <c r="E46" s="33" t="s">
        <v>85</v>
      </c>
      <c r="J46" s="40"/>
    </row>
    <row r="47" spans="1:16" x14ac:dyDescent="0.25">
      <c r="A47" s="31" t="s">
        <v>38</v>
      </c>
      <c r="B47" s="31">
        <v>12</v>
      </c>
      <c r="C47" s="32" t="s">
        <v>89</v>
      </c>
      <c r="D47" s="31" t="s">
        <v>40</v>
      </c>
      <c r="E47" s="33" t="s">
        <v>90</v>
      </c>
      <c r="F47" s="34" t="s">
        <v>42</v>
      </c>
      <c r="G47" s="35">
        <v>1</v>
      </c>
      <c r="H47" s="36">
        <v>0</v>
      </c>
      <c r="I47" s="37">
        <f>ROUND(G47*H47,P4)</f>
        <v>0</v>
      </c>
      <c r="J47" s="31"/>
      <c r="O47" s="38">
        <f>I47*0.21</f>
        <v>0</v>
      </c>
      <c r="P47">
        <v>3</v>
      </c>
    </row>
    <row r="48" spans="1:16" x14ac:dyDescent="0.25">
      <c r="A48" s="31" t="s">
        <v>43</v>
      </c>
      <c r="B48" s="39"/>
      <c r="E48" s="33" t="s">
        <v>91</v>
      </c>
      <c r="J48" s="40"/>
    </row>
    <row r="49" spans="1:16" ht="195" x14ac:dyDescent="0.25">
      <c r="A49" s="31" t="s">
        <v>45</v>
      </c>
      <c r="B49" s="39"/>
      <c r="E49" s="33" t="s">
        <v>92</v>
      </c>
      <c r="J49" s="40"/>
    </row>
    <row r="50" spans="1:16" x14ac:dyDescent="0.25">
      <c r="A50" s="31" t="s">
        <v>38</v>
      </c>
      <c r="B50" s="31">
        <v>13</v>
      </c>
      <c r="C50" s="32" t="s">
        <v>93</v>
      </c>
      <c r="D50" s="31" t="s">
        <v>40</v>
      </c>
      <c r="E50" s="33" t="s">
        <v>94</v>
      </c>
      <c r="F50" s="34" t="s">
        <v>95</v>
      </c>
      <c r="G50" s="35">
        <v>1</v>
      </c>
      <c r="H50" s="36">
        <v>0</v>
      </c>
      <c r="I50" s="37">
        <f>ROUND(G50*H50,P4)</f>
        <v>0</v>
      </c>
      <c r="J50" s="31"/>
      <c r="O50" s="38">
        <f>I50*0.21</f>
        <v>0</v>
      </c>
      <c r="P50">
        <v>3</v>
      </c>
    </row>
    <row r="51" spans="1:16" x14ac:dyDescent="0.25">
      <c r="A51" s="31" t="s">
        <v>43</v>
      </c>
      <c r="B51" s="39"/>
      <c r="E51" s="33" t="s">
        <v>96</v>
      </c>
      <c r="J51" s="40"/>
    </row>
    <row r="52" spans="1:16" ht="105" x14ac:dyDescent="0.25">
      <c r="A52" s="31" t="s">
        <v>45</v>
      </c>
      <c r="B52" s="39"/>
      <c r="E52" s="33" t="s">
        <v>97</v>
      </c>
      <c r="J52" s="40"/>
    </row>
    <row r="53" spans="1:16" x14ac:dyDescent="0.25">
      <c r="A53" s="31" t="s">
        <v>38</v>
      </c>
      <c r="B53" s="31">
        <v>14</v>
      </c>
      <c r="C53" s="32" t="s">
        <v>98</v>
      </c>
      <c r="D53" s="31" t="s">
        <v>40</v>
      </c>
      <c r="E53" s="33" t="s">
        <v>99</v>
      </c>
      <c r="F53" s="34" t="s">
        <v>42</v>
      </c>
      <c r="G53" s="35">
        <v>1</v>
      </c>
      <c r="H53" s="36">
        <v>0</v>
      </c>
      <c r="I53" s="37">
        <f>ROUND(G53*H53,P4)</f>
        <v>0</v>
      </c>
      <c r="J53" s="31"/>
      <c r="O53" s="38">
        <f>I53*0.21</f>
        <v>0</v>
      </c>
      <c r="P53">
        <v>3</v>
      </c>
    </row>
    <row r="54" spans="1:16" ht="30" x14ac:dyDescent="0.25">
      <c r="A54" s="31" t="s">
        <v>43</v>
      </c>
      <c r="B54" s="39"/>
      <c r="E54" s="33" t="s">
        <v>100</v>
      </c>
      <c r="J54" s="40"/>
    </row>
    <row r="55" spans="1:16" ht="75" x14ac:dyDescent="0.25">
      <c r="A55" s="31" t="s">
        <v>45</v>
      </c>
      <c r="B55" s="39"/>
      <c r="E55" s="33" t="s">
        <v>101</v>
      </c>
      <c r="J55" s="40"/>
    </row>
    <row r="56" spans="1:16" x14ac:dyDescent="0.25">
      <c r="A56" s="31" t="s">
        <v>38</v>
      </c>
      <c r="B56" s="31">
        <v>15</v>
      </c>
      <c r="C56" s="32" t="s">
        <v>102</v>
      </c>
      <c r="D56" s="31" t="s">
        <v>40</v>
      </c>
      <c r="E56" s="33" t="s">
        <v>103</v>
      </c>
      <c r="F56" s="34" t="s">
        <v>42</v>
      </c>
      <c r="G56" s="35">
        <v>1</v>
      </c>
      <c r="H56" s="36">
        <v>0</v>
      </c>
      <c r="I56" s="37">
        <f>ROUND(G56*H56,P4)</f>
        <v>0</v>
      </c>
      <c r="J56" s="31"/>
      <c r="O56" s="38">
        <f>I56*0.21</f>
        <v>0</v>
      </c>
      <c r="P56">
        <v>3</v>
      </c>
    </row>
    <row r="57" spans="1:16" x14ac:dyDescent="0.25">
      <c r="A57" s="31" t="s">
        <v>43</v>
      </c>
      <c r="B57" s="39"/>
      <c r="E57" s="33" t="s">
        <v>104</v>
      </c>
      <c r="J57" s="40"/>
    </row>
    <row r="58" spans="1:16" ht="60" x14ac:dyDescent="0.25">
      <c r="A58" s="31" t="s">
        <v>45</v>
      </c>
      <c r="B58" s="39"/>
      <c r="E58" s="33" t="s">
        <v>85</v>
      </c>
      <c r="J58" s="40"/>
    </row>
    <row r="59" spans="1:16" x14ac:dyDescent="0.25">
      <c r="A59" s="31" t="s">
        <v>38</v>
      </c>
      <c r="B59" s="31">
        <v>16</v>
      </c>
      <c r="C59" s="32" t="s">
        <v>105</v>
      </c>
      <c r="D59" s="31" t="s">
        <v>40</v>
      </c>
      <c r="E59" s="33" t="s">
        <v>106</v>
      </c>
      <c r="F59" s="34" t="s">
        <v>95</v>
      </c>
      <c r="G59" s="35">
        <v>1</v>
      </c>
      <c r="H59" s="36">
        <v>0</v>
      </c>
      <c r="I59" s="37">
        <f>ROUND(G59*H59,P4)</f>
        <v>0</v>
      </c>
      <c r="J59" s="31"/>
      <c r="O59" s="38">
        <f>I59*0.21</f>
        <v>0</v>
      </c>
      <c r="P59">
        <v>3</v>
      </c>
    </row>
    <row r="60" spans="1:16" x14ac:dyDescent="0.25">
      <c r="A60" s="31" t="s">
        <v>43</v>
      </c>
      <c r="B60" s="39"/>
      <c r="E60" s="33" t="s">
        <v>107</v>
      </c>
      <c r="J60" s="40"/>
    </row>
    <row r="61" spans="1:16" ht="60" x14ac:dyDescent="0.25">
      <c r="A61" s="31" t="s">
        <v>45</v>
      </c>
      <c r="B61" s="39"/>
      <c r="E61" s="33" t="s">
        <v>85</v>
      </c>
      <c r="J61" s="40"/>
    </row>
    <row r="62" spans="1:16" x14ac:dyDescent="0.25">
      <c r="A62" s="31" t="s">
        <v>38</v>
      </c>
      <c r="B62" s="31">
        <v>17</v>
      </c>
      <c r="C62" s="32" t="s">
        <v>108</v>
      </c>
      <c r="D62" s="31" t="s">
        <v>40</v>
      </c>
      <c r="E62" s="33" t="s">
        <v>109</v>
      </c>
      <c r="F62" s="34" t="s">
        <v>42</v>
      </c>
      <c r="G62" s="35">
        <v>1</v>
      </c>
      <c r="H62" s="36">
        <v>0</v>
      </c>
      <c r="I62" s="37">
        <f>ROUND(G62*H62,P4)</f>
        <v>0</v>
      </c>
      <c r="J62" s="31"/>
      <c r="O62" s="38">
        <f>I62*0.21</f>
        <v>0</v>
      </c>
      <c r="P62">
        <v>3</v>
      </c>
    </row>
    <row r="63" spans="1:16" ht="30" x14ac:dyDescent="0.25">
      <c r="A63" s="31" t="s">
        <v>43</v>
      </c>
      <c r="B63" s="39"/>
      <c r="E63" s="33" t="s">
        <v>110</v>
      </c>
      <c r="J63" s="40"/>
    </row>
    <row r="64" spans="1:16" ht="60" x14ac:dyDescent="0.25">
      <c r="A64" s="31" t="s">
        <v>45</v>
      </c>
      <c r="B64" s="39"/>
      <c r="E64" s="33" t="s">
        <v>85</v>
      </c>
      <c r="J64" s="40"/>
    </row>
    <row r="65" spans="1:16" ht="30" x14ac:dyDescent="0.25">
      <c r="A65" s="31" t="s">
        <v>38</v>
      </c>
      <c r="B65" s="31">
        <v>18</v>
      </c>
      <c r="C65" s="32" t="s">
        <v>111</v>
      </c>
      <c r="D65" s="31" t="s">
        <v>40</v>
      </c>
      <c r="E65" s="33" t="s">
        <v>112</v>
      </c>
      <c r="F65" s="34" t="s">
        <v>42</v>
      </c>
      <c r="G65" s="35">
        <v>1</v>
      </c>
      <c r="H65" s="36">
        <v>0</v>
      </c>
      <c r="I65" s="37">
        <f>ROUND(G65*H65,P4)</f>
        <v>0</v>
      </c>
      <c r="J65" s="31"/>
      <c r="O65" s="38">
        <f>I65*0.21</f>
        <v>0</v>
      </c>
      <c r="P65">
        <v>3</v>
      </c>
    </row>
    <row r="66" spans="1:16" ht="30" x14ac:dyDescent="0.25">
      <c r="A66" s="31" t="s">
        <v>43</v>
      </c>
      <c r="B66" s="39"/>
      <c r="E66" s="33" t="s">
        <v>113</v>
      </c>
      <c r="J66" s="40"/>
    </row>
    <row r="67" spans="1:16" ht="135" x14ac:dyDescent="0.25">
      <c r="A67" s="31" t="s">
        <v>45</v>
      </c>
      <c r="B67" s="39"/>
      <c r="E67" s="33" t="s">
        <v>114</v>
      </c>
      <c r="J67" s="40"/>
    </row>
    <row r="68" spans="1:16" x14ac:dyDescent="0.25">
      <c r="A68" s="31" t="s">
        <v>38</v>
      </c>
      <c r="B68" s="31">
        <v>19</v>
      </c>
      <c r="C68" s="32" t="s">
        <v>115</v>
      </c>
      <c r="D68" s="31" t="s">
        <v>40</v>
      </c>
      <c r="E68" s="33" t="s">
        <v>116</v>
      </c>
      <c r="F68" s="34" t="s">
        <v>95</v>
      </c>
      <c r="G68" s="35">
        <v>2</v>
      </c>
      <c r="H68" s="36">
        <v>0</v>
      </c>
      <c r="I68" s="37">
        <f>ROUND(G68*H68,P4)</f>
        <v>0</v>
      </c>
      <c r="J68" s="31"/>
      <c r="O68" s="38">
        <f>I68*0.21</f>
        <v>0</v>
      </c>
      <c r="P68">
        <v>3</v>
      </c>
    </row>
    <row r="69" spans="1:16" ht="30" x14ac:dyDescent="0.25">
      <c r="A69" s="31" t="s">
        <v>43</v>
      </c>
      <c r="B69" s="39"/>
      <c r="E69" s="33" t="s">
        <v>117</v>
      </c>
      <c r="J69" s="40"/>
    </row>
    <row r="70" spans="1:16" ht="120" x14ac:dyDescent="0.25">
      <c r="A70" s="31" t="s">
        <v>45</v>
      </c>
      <c r="B70" s="39"/>
      <c r="E70" s="33" t="s">
        <v>118</v>
      </c>
      <c r="J70" s="40"/>
    </row>
    <row r="71" spans="1:16" x14ac:dyDescent="0.25">
      <c r="A71" s="31" t="s">
        <v>38</v>
      </c>
      <c r="B71" s="31">
        <v>20</v>
      </c>
      <c r="C71" s="32" t="s">
        <v>119</v>
      </c>
      <c r="D71" s="31" t="s">
        <v>40</v>
      </c>
      <c r="E71" s="33" t="s">
        <v>120</v>
      </c>
      <c r="F71" s="34" t="s">
        <v>42</v>
      </c>
      <c r="G71" s="35">
        <v>1</v>
      </c>
      <c r="H71" s="36">
        <v>0</v>
      </c>
      <c r="I71" s="37">
        <f>ROUND(G71*H71,P4)</f>
        <v>0</v>
      </c>
      <c r="J71" s="31"/>
      <c r="O71" s="38">
        <f>I71*0.21</f>
        <v>0</v>
      </c>
      <c r="P71">
        <v>3</v>
      </c>
    </row>
    <row r="72" spans="1:16" ht="45" x14ac:dyDescent="0.25">
      <c r="A72" s="31" t="s">
        <v>43</v>
      </c>
      <c r="B72" s="39"/>
      <c r="E72" s="33" t="s">
        <v>121</v>
      </c>
      <c r="J72" s="40"/>
    </row>
    <row r="73" spans="1:16" ht="60" x14ac:dyDescent="0.25">
      <c r="A73" s="31" t="s">
        <v>45</v>
      </c>
      <c r="B73" s="39"/>
      <c r="E73" s="33" t="s">
        <v>85</v>
      </c>
      <c r="J73" s="40"/>
    </row>
    <row r="74" spans="1:16" x14ac:dyDescent="0.25">
      <c r="A74" s="31" t="s">
        <v>38</v>
      </c>
      <c r="B74" s="31">
        <v>21</v>
      </c>
      <c r="C74" s="32" t="s">
        <v>122</v>
      </c>
      <c r="D74" s="31" t="s">
        <v>40</v>
      </c>
      <c r="E74" s="33" t="s">
        <v>123</v>
      </c>
      <c r="F74" s="34" t="s">
        <v>42</v>
      </c>
      <c r="G74" s="35">
        <v>1</v>
      </c>
      <c r="H74" s="36">
        <v>0</v>
      </c>
      <c r="I74" s="37">
        <f>ROUND(G74*H74,P4)</f>
        <v>0</v>
      </c>
      <c r="J74" s="31"/>
      <c r="O74" s="38">
        <f>I74*0.21</f>
        <v>0</v>
      </c>
      <c r="P74">
        <v>3</v>
      </c>
    </row>
    <row r="75" spans="1:16" x14ac:dyDescent="0.25">
      <c r="A75" s="31" t="s">
        <v>43</v>
      </c>
      <c r="B75" s="39"/>
      <c r="E75" s="33" t="s">
        <v>124</v>
      </c>
      <c r="J75" s="40"/>
    </row>
    <row r="76" spans="1:16" ht="135" x14ac:dyDescent="0.25">
      <c r="A76" s="31" t="s">
        <v>45</v>
      </c>
      <c r="B76" s="39"/>
      <c r="E76" s="33" t="s">
        <v>125</v>
      </c>
      <c r="J76" s="40"/>
    </row>
    <row r="77" spans="1:16" x14ac:dyDescent="0.25">
      <c r="A77" s="31" t="s">
        <v>38</v>
      </c>
      <c r="B77" s="31">
        <v>22</v>
      </c>
      <c r="C77" s="32" t="s">
        <v>126</v>
      </c>
      <c r="D77" s="31" t="s">
        <v>40</v>
      </c>
      <c r="E77" s="33" t="s">
        <v>127</v>
      </c>
      <c r="F77" s="34" t="s">
        <v>42</v>
      </c>
      <c r="G77" s="35">
        <v>1</v>
      </c>
      <c r="H77" s="36">
        <v>0</v>
      </c>
      <c r="I77" s="37">
        <f>ROUND(G77*H77,P4)</f>
        <v>0</v>
      </c>
      <c r="J77" s="31"/>
      <c r="O77" s="38">
        <f>I77*0.21</f>
        <v>0</v>
      </c>
      <c r="P77">
        <v>3</v>
      </c>
    </row>
    <row r="78" spans="1:16" ht="30" x14ac:dyDescent="0.25">
      <c r="A78" s="31" t="s">
        <v>43</v>
      </c>
      <c r="B78" s="39"/>
      <c r="E78" s="33" t="s">
        <v>128</v>
      </c>
      <c r="J78" s="40"/>
    </row>
    <row r="79" spans="1:16" ht="75" x14ac:dyDescent="0.25">
      <c r="A79" s="31" t="s">
        <v>45</v>
      </c>
      <c r="B79" s="39"/>
      <c r="E79" s="33" t="s">
        <v>129</v>
      </c>
      <c r="J79" s="40"/>
    </row>
    <row r="80" spans="1:16" x14ac:dyDescent="0.25">
      <c r="A80" s="25" t="s">
        <v>35</v>
      </c>
      <c r="B80" s="26"/>
      <c r="C80" s="27" t="s">
        <v>130</v>
      </c>
      <c r="D80" s="28"/>
      <c r="E80" s="25" t="s">
        <v>131</v>
      </c>
      <c r="F80" s="28"/>
      <c r="G80" s="28"/>
      <c r="H80" s="28"/>
      <c r="I80" s="29">
        <f>SUMIFS(I81:I84,A81:A84,"P")</f>
        <v>0</v>
      </c>
      <c r="J80" s="30"/>
    </row>
    <row r="81" spans="1:16" x14ac:dyDescent="0.25">
      <c r="A81" s="31" t="s">
        <v>38</v>
      </c>
      <c r="B81" s="31">
        <v>23</v>
      </c>
      <c r="C81" s="32" t="s">
        <v>132</v>
      </c>
      <c r="D81" s="31" t="s">
        <v>40</v>
      </c>
      <c r="E81" s="33" t="s">
        <v>133</v>
      </c>
      <c r="F81" s="34" t="s">
        <v>134</v>
      </c>
      <c r="G81" s="35">
        <v>273</v>
      </c>
      <c r="H81" s="36">
        <v>0</v>
      </c>
      <c r="I81" s="37">
        <f>ROUND(G81*H81,P4)</f>
        <v>0</v>
      </c>
      <c r="J81" s="31"/>
      <c r="O81" s="38">
        <f>I81*0.21</f>
        <v>0</v>
      </c>
      <c r="P81">
        <v>3</v>
      </c>
    </row>
    <row r="82" spans="1:16" ht="45" x14ac:dyDescent="0.25">
      <c r="A82" s="31" t="s">
        <v>43</v>
      </c>
      <c r="B82" s="39"/>
      <c r="E82" s="33" t="s">
        <v>135</v>
      </c>
      <c r="J82" s="40"/>
    </row>
    <row r="83" spans="1:16" x14ac:dyDescent="0.25">
      <c r="A83" s="31" t="s">
        <v>54</v>
      </c>
      <c r="B83" s="39"/>
      <c r="E83" s="41" t="s">
        <v>136</v>
      </c>
      <c r="J83" s="40"/>
    </row>
    <row r="84" spans="1:16" ht="120" x14ac:dyDescent="0.25">
      <c r="A84" s="31" t="s">
        <v>45</v>
      </c>
      <c r="B84" s="39"/>
      <c r="E84" s="33" t="s">
        <v>137</v>
      </c>
      <c r="J84" s="40"/>
    </row>
    <row r="85" spans="1:16" x14ac:dyDescent="0.25">
      <c r="A85" s="25" t="s">
        <v>35</v>
      </c>
      <c r="B85" s="26"/>
      <c r="C85" s="27" t="s">
        <v>138</v>
      </c>
      <c r="D85" s="28"/>
      <c r="E85" s="25" t="s">
        <v>139</v>
      </c>
      <c r="F85" s="28"/>
      <c r="G85" s="28"/>
      <c r="H85" s="28"/>
      <c r="I85" s="29">
        <f>SUMIFS(I86:I93,A86:A93,"P")</f>
        <v>0</v>
      </c>
      <c r="J85" s="30"/>
    </row>
    <row r="86" spans="1:16" x14ac:dyDescent="0.25">
      <c r="A86" s="31" t="s">
        <v>38</v>
      </c>
      <c r="B86" s="31">
        <v>24</v>
      </c>
      <c r="C86" s="32" t="s">
        <v>140</v>
      </c>
      <c r="D86" s="31" t="s">
        <v>40</v>
      </c>
      <c r="E86" s="33" t="s">
        <v>141</v>
      </c>
      <c r="F86" s="34" t="s">
        <v>52</v>
      </c>
      <c r="G86" s="35">
        <v>112</v>
      </c>
      <c r="H86" s="36">
        <v>0</v>
      </c>
      <c r="I86" s="37">
        <f>ROUND(G86*H86,P4)</f>
        <v>0</v>
      </c>
      <c r="J86" s="31"/>
      <c r="O86" s="38">
        <f>I86*0.21</f>
        <v>0</v>
      </c>
      <c r="P86">
        <v>3</v>
      </c>
    </row>
    <row r="87" spans="1:16" x14ac:dyDescent="0.25">
      <c r="A87" s="31" t="s">
        <v>43</v>
      </c>
      <c r="B87" s="39"/>
      <c r="E87" s="42" t="s">
        <v>40</v>
      </c>
      <c r="J87" s="40"/>
    </row>
    <row r="88" spans="1:16" x14ac:dyDescent="0.25">
      <c r="A88" s="31" t="s">
        <v>54</v>
      </c>
      <c r="B88" s="39"/>
      <c r="E88" s="41" t="s">
        <v>142</v>
      </c>
      <c r="J88" s="40"/>
    </row>
    <row r="89" spans="1:16" ht="150" x14ac:dyDescent="0.25">
      <c r="A89" s="31" t="s">
        <v>45</v>
      </c>
      <c r="B89" s="39"/>
      <c r="E89" s="33" t="s">
        <v>143</v>
      </c>
      <c r="J89" s="40"/>
    </row>
    <row r="90" spans="1:16" x14ac:dyDescent="0.25">
      <c r="A90" s="31" t="s">
        <v>38</v>
      </c>
      <c r="B90" s="31">
        <v>25</v>
      </c>
      <c r="C90" s="32" t="s">
        <v>144</v>
      </c>
      <c r="D90" s="31" t="s">
        <v>40</v>
      </c>
      <c r="E90" s="33" t="s">
        <v>145</v>
      </c>
      <c r="F90" s="34" t="s">
        <v>134</v>
      </c>
      <c r="G90" s="35">
        <v>5.1840000000000002</v>
      </c>
      <c r="H90" s="36">
        <v>0</v>
      </c>
      <c r="I90" s="37">
        <f>ROUND(G90*H90,P4)</f>
        <v>0</v>
      </c>
      <c r="J90" s="31"/>
      <c r="O90" s="38">
        <f>I90*0.21</f>
        <v>0</v>
      </c>
      <c r="P90">
        <v>3</v>
      </c>
    </row>
    <row r="91" spans="1:16" x14ac:dyDescent="0.25">
      <c r="A91" s="31" t="s">
        <v>43</v>
      </c>
      <c r="B91" s="39"/>
      <c r="E91" s="42" t="s">
        <v>40</v>
      </c>
      <c r="J91" s="40"/>
    </row>
    <row r="92" spans="1:16" x14ac:dyDescent="0.25">
      <c r="A92" s="31" t="s">
        <v>54</v>
      </c>
      <c r="B92" s="39"/>
      <c r="E92" s="41" t="s">
        <v>146</v>
      </c>
      <c r="J92" s="40"/>
    </row>
    <row r="93" spans="1:16" ht="105" x14ac:dyDescent="0.25">
      <c r="A93" s="31" t="s">
        <v>45</v>
      </c>
      <c r="B93" s="39"/>
      <c r="E93" s="33" t="s">
        <v>147</v>
      </c>
      <c r="J93" s="40"/>
    </row>
    <row r="94" spans="1:16" x14ac:dyDescent="0.25">
      <c r="A94" s="25" t="s">
        <v>35</v>
      </c>
      <c r="B94" s="26"/>
      <c r="C94" s="27" t="s">
        <v>148</v>
      </c>
      <c r="D94" s="28"/>
      <c r="E94" s="25" t="s">
        <v>149</v>
      </c>
      <c r="F94" s="28"/>
      <c r="G94" s="28"/>
      <c r="H94" s="28"/>
      <c r="I94" s="29">
        <f>SUMIFS(I95:I98,A95:A98,"P")</f>
        <v>0</v>
      </c>
      <c r="J94" s="30"/>
    </row>
    <row r="95" spans="1:16" x14ac:dyDescent="0.25">
      <c r="A95" s="31" t="s">
        <v>38</v>
      </c>
      <c r="B95" s="31">
        <v>26</v>
      </c>
      <c r="C95" s="32" t="s">
        <v>150</v>
      </c>
      <c r="D95" s="31" t="s">
        <v>40</v>
      </c>
      <c r="E95" s="33" t="s">
        <v>151</v>
      </c>
      <c r="F95" s="34" t="s">
        <v>134</v>
      </c>
      <c r="G95" s="35">
        <v>10.8</v>
      </c>
      <c r="H95" s="36">
        <v>0</v>
      </c>
      <c r="I95" s="37">
        <f>ROUND(G95*H95,P4)</f>
        <v>0</v>
      </c>
      <c r="J95" s="31"/>
      <c r="O95" s="38">
        <f>I95*0.21</f>
        <v>0</v>
      </c>
      <c r="P95">
        <v>3</v>
      </c>
    </row>
    <row r="96" spans="1:16" x14ac:dyDescent="0.25">
      <c r="A96" s="31" t="s">
        <v>43</v>
      </c>
      <c r="B96" s="39"/>
      <c r="E96" s="33" t="s">
        <v>152</v>
      </c>
      <c r="J96" s="40"/>
    </row>
    <row r="97" spans="1:16" ht="30" x14ac:dyDescent="0.25">
      <c r="A97" s="31" t="s">
        <v>54</v>
      </c>
      <c r="B97" s="39"/>
      <c r="E97" s="41" t="s">
        <v>153</v>
      </c>
      <c r="J97" s="40"/>
    </row>
    <row r="98" spans="1:16" ht="330" x14ac:dyDescent="0.25">
      <c r="A98" s="31" t="s">
        <v>45</v>
      </c>
      <c r="B98" s="39"/>
      <c r="E98" s="33" t="s">
        <v>154</v>
      </c>
      <c r="J98" s="40"/>
    </row>
    <row r="99" spans="1:16" x14ac:dyDescent="0.25">
      <c r="A99" s="25" t="s">
        <v>35</v>
      </c>
      <c r="B99" s="26"/>
      <c r="C99" s="27" t="s">
        <v>155</v>
      </c>
      <c r="D99" s="28"/>
      <c r="E99" s="25" t="s">
        <v>156</v>
      </c>
      <c r="F99" s="28"/>
      <c r="G99" s="28"/>
      <c r="H99" s="28"/>
      <c r="I99" s="29">
        <f>SUMIFS(I100:I107,A100:A107,"P")</f>
        <v>0</v>
      </c>
      <c r="J99" s="30"/>
    </row>
    <row r="100" spans="1:16" x14ac:dyDescent="0.25">
      <c r="A100" s="31" t="s">
        <v>38</v>
      </c>
      <c r="B100" s="31">
        <v>27</v>
      </c>
      <c r="C100" s="32" t="s">
        <v>157</v>
      </c>
      <c r="D100" s="31" t="s">
        <v>40</v>
      </c>
      <c r="E100" s="33" t="s">
        <v>158</v>
      </c>
      <c r="F100" s="34" t="s">
        <v>52</v>
      </c>
      <c r="G100" s="35">
        <v>5460</v>
      </c>
      <c r="H100" s="36">
        <v>0</v>
      </c>
      <c r="I100" s="37">
        <f>ROUND(G100*H100,P4)</f>
        <v>0</v>
      </c>
      <c r="J100" s="31"/>
      <c r="O100" s="38">
        <f>I100*0.21</f>
        <v>0</v>
      </c>
      <c r="P100">
        <v>3</v>
      </c>
    </row>
    <row r="101" spans="1:16" ht="45" x14ac:dyDescent="0.25">
      <c r="A101" s="31" t="s">
        <v>43</v>
      </c>
      <c r="B101" s="39"/>
      <c r="E101" s="33" t="s">
        <v>135</v>
      </c>
      <c r="J101" s="40"/>
    </row>
    <row r="102" spans="1:16" x14ac:dyDescent="0.25">
      <c r="A102" s="31" t="s">
        <v>54</v>
      </c>
      <c r="B102" s="39"/>
      <c r="E102" s="41" t="s">
        <v>159</v>
      </c>
      <c r="J102" s="40"/>
    </row>
    <row r="103" spans="1:16" ht="120" x14ac:dyDescent="0.25">
      <c r="A103" s="31" t="s">
        <v>45</v>
      </c>
      <c r="B103" s="39"/>
      <c r="E103" s="33" t="s">
        <v>160</v>
      </c>
      <c r="J103" s="40"/>
    </row>
    <row r="104" spans="1:16" x14ac:dyDescent="0.25">
      <c r="A104" s="31" t="s">
        <v>38</v>
      </c>
      <c r="B104" s="31">
        <v>28</v>
      </c>
      <c r="C104" s="32" t="s">
        <v>161</v>
      </c>
      <c r="D104" s="31"/>
      <c r="E104" s="33" t="s">
        <v>162</v>
      </c>
      <c r="F104" s="34" t="s">
        <v>134</v>
      </c>
      <c r="G104" s="35">
        <v>273</v>
      </c>
      <c r="H104" s="36">
        <v>0</v>
      </c>
      <c r="I104" s="37">
        <f>ROUND(G104*H104,P4)</f>
        <v>0</v>
      </c>
      <c r="J104" s="31"/>
      <c r="O104" s="38">
        <f>I104*0.21</f>
        <v>0</v>
      </c>
      <c r="P104">
        <v>3</v>
      </c>
    </row>
    <row r="105" spans="1:16" ht="45" x14ac:dyDescent="0.25">
      <c r="A105" s="31" t="s">
        <v>43</v>
      </c>
      <c r="B105" s="39"/>
      <c r="E105" s="33" t="s">
        <v>135</v>
      </c>
      <c r="J105" s="40"/>
    </row>
    <row r="106" spans="1:16" x14ac:dyDescent="0.25">
      <c r="A106" s="31" t="s">
        <v>54</v>
      </c>
      <c r="B106" s="39"/>
      <c r="E106" s="41" t="s">
        <v>136</v>
      </c>
      <c r="J106" s="40"/>
    </row>
    <row r="107" spans="1:16" ht="195" x14ac:dyDescent="0.25">
      <c r="A107" s="31" t="s">
        <v>45</v>
      </c>
      <c r="B107" s="39"/>
      <c r="E107" s="33" t="s">
        <v>163</v>
      </c>
      <c r="J107" s="40"/>
    </row>
    <row r="108" spans="1:16" x14ac:dyDescent="0.25">
      <c r="A108" s="25" t="s">
        <v>35</v>
      </c>
      <c r="B108" s="26"/>
      <c r="C108" s="27" t="s">
        <v>164</v>
      </c>
      <c r="D108" s="28"/>
      <c r="E108" s="25" t="s">
        <v>165</v>
      </c>
      <c r="F108" s="28"/>
      <c r="G108" s="28"/>
      <c r="H108" s="28"/>
      <c r="I108" s="29">
        <f>SUMIFS(I109:I208,A109:A208,"P")</f>
        <v>0</v>
      </c>
      <c r="J108" s="30"/>
    </row>
    <row r="109" spans="1:16" ht="30" x14ac:dyDescent="0.25">
      <c r="A109" s="31" t="s">
        <v>38</v>
      </c>
      <c r="B109" s="31">
        <v>29</v>
      </c>
      <c r="C109" s="32" t="s">
        <v>166</v>
      </c>
      <c r="D109" s="31" t="s">
        <v>40</v>
      </c>
      <c r="E109" s="33" t="s">
        <v>167</v>
      </c>
      <c r="F109" s="34" t="s">
        <v>168</v>
      </c>
      <c r="G109" s="35">
        <v>28</v>
      </c>
      <c r="H109" s="36">
        <v>0</v>
      </c>
      <c r="I109" s="37">
        <f>ROUND(G109*H109,P4)</f>
        <v>0</v>
      </c>
      <c r="J109" s="31"/>
      <c r="O109" s="38">
        <f>I109*0.21</f>
        <v>0</v>
      </c>
      <c r="P109">
        <v>3</v>
      </c>
    </row>
    <row r="110" spans="1:16" x14ac:dyDescent="0.25">
      <c r="A110" s="31" t="s">
        <v>43</v>
      </c>
      <c r="B110" s="39"/>
      <c r="E110" s="42" t="s">
        <v>40</v>
      </c>
      <c r="J110" s="40"/>
    </row>
    <row r="111" spans="1:16" x14ac:dyDescent="0.25">
      <c r="A111" s="31" t="s">
        <v>54</v>
      </c>
      <c r="B111" s="39"/>
      <c r="E111" s="41" t="s">
        <v>169</v>
      </c>
      <c r="J111" s="40"/>
    </row>
    <row r="112" spans="1:16" ht="165" x14ac:dyDescent="0.25">
      <c r="A112" s="31" t="s">
        <v>45</v>
      </c>
      <c r="B112" s="39"/>
      <c r="E112" s="33" t="s">
        <v>170</v>
      </c>
      <c r="J112" s="40"/>
    </row>
    <row r="113" spans="1:16" ht="30" x14ac:dyDescent="0.25">
      <c r="A113" s="31" t="s">
        <v>38</v>
      </c>
      <c r="B113" s="31">
        <v>30</v>
      </c>
      <c r="C113" s="32" t="s">
        <v>171</v>
      </c>
      <c r="D113" s="31" t="s">
        <v>40</v>
      </c>
      <c r="E113" s="33" t="s">
        <v>172</v>
      </c>
      <c r="F113" s="34" t="s">
        <v>168</v>
      </c>
      <c r="G113" s="35">
        <v>28</v>
      </c>
      <c r="H113" s="36">
        <v>0</v>
      </c>
      <c r="I113" s="37">
        <f>ROUND(G113*H113,P4)</f>
        <v>0</v>
      </c>
      <c r="J113" s="31"/>
      <c r="O113" s="38">
        <f>I113*0.21</f>
        <v>0</v>
      </c>
      <c r="P113">
        <v>3</v>
      </c>
    </row>
    <row r="114" spans="1:16" x14ac:dyDescent="0.25">
      <c r="A114" s="31" t="s">
        <v>43</v>
      </c>
      <c r="B114" s="39"/>
      <c r="E114" s="42" t="s">
        <v>40</v>
      </c>
      <c r="J114" s="40"/>
    </row>
    <row r="115" spans="1:16" x14ac:dyDescent="0.25">
      <c r="A115" s="31" t="s">
        <v>54</v>
      </c>
      <c r="B115" s="39"/>
      <c r="E115" s="41" t="s">
        <v>169</v>
      </c>
      <c r="J115" s="40"/>
    </row>
    <row r="116" spans="1:16" ht="120" x14ac:dyDescent="0.25">
      <c r="A116" s="31" t="s">
        <v>45</v>
      </c>
      <c r="B116" s="39"/>
      <c r="E116" s="33" t="s">
        <v>173</v>
      </c>
      <c r="J116" s="40"/>
    </row>
    <row r="117" spans="1:16" x14ac:dyDescent="0.25">
      <c r="A117" s="31" t="s">
        <v>38</v>
      </c>
      <c r="B117" s="31">
        <v>31</v>
      </c>
      <c r="C117" s="32" t="s">
        <v>174</v>
      </c>
      <c r="D117" s="31" t="s">
        <v>40</v>
      </c>
      <c r="E117" s="33" t="s">
        <v>175</v>
      </c>
      <c r="F117" s="34" t="s">
        <v>176</v>
      </c>
      <c r="G117" s="35">
        <v>7560</v>
      </c>
      <c r="H117" s="36">
        <v>0</v>
      </c>
      <c r="I117" s="37">
        <f>ROUND(G117*H117,P4)</f>
        <v>0</v>
      </c>
      <c r="J117" s="31"/>
      <c r="O117" s="38">
        <f>I117*0.21</f>
        <v>0</v>
      </c>
      <c r="P117">
        <v>3</v>
      </c>
    </row>
    <row r="118" spans="1:16" x14ac:dyDescent="0.25">
      <c r="A118" s="31" t="s">
        <v>43</v>
      </c>
      <c r="B118" s="39"/>
      <c r="E118" s="42" t="s">
        <v>40</v>
      </c>
      <c r="J118" s="40"/>
    </row>
    <row r="119" spans="1:16" x14ac:dyDescent="0.25">
      <c r="A119" s="31" t="s">
        <v>54</v>
      </c>
      <c r="B119" s="39"/>
      <c r="E119" s="41" t="s">
        <v>177</v>
      </c>
      <c r="J119" s="40"/>
    </row>
    <row r="120" spans="1:16" ht="105" x14ac:dyDescent="0.25">
      <c r="A120" s="31" t="s">
        <v>45</v>
      </c>
      <c r="B120" s="39"/>
      <c r="E120" s="33" t="s">
        <v>178</v>
      </c>
      <c r="J120" s="40"/>
    </row>
    <row r="121" spans="1:16" x14ac:dyDescent="0.25">
      <c r="A121" s="31" t="s">
        <v>38</v>
      </c>
      <c r="B121" s="31">
        <v>32</v>
      </c>
      <c r="C121" s="32" t="s">
        <v>179</v>
      </c>
      <c r="D121" s="31" t="s">
        <v>40</v>
      </c>
      <c r="E121" s="33" t="s">
        <v>180</v>
      </c>
      <c r="F121" s="34" t="s">
        <v>95</v>
      </c>
      <c r="G121" s="35">
        <v>6</v>
      </c>
      <c r="H121" s="36">
        <v>0</v>
      </c>
      <c r="I121" s="37">
        <f>ROUND(G121*H121,P4)</f>
        <v>0</v>
      </c>
      <c r="J121" s="31"/>
      <c r="O121" s="38">
        <f>I121*0.21</f>
        <v>0</v>
      </c>
      <c r="P121">
        <v>3</v>
      </c>
    </row>
    <row r="122" spans="1:16" x14ac:dyDescent="0.25">
      <c r="A122" s="31" t="s">
        <v>43</v>
      </c>
      <c r="B122" s="39"/>
      <c r="E122" s="33" t="s">
        <v>181</v>
      </c>
      <c r="J122" s="40"/>
    </row>
    <row r="123" spans="1:16" x14ac:dyDescent="0.25">
      <c r="A123" s="31" t="s">
        <v>54</v>
      </c>
      <c r="B123" s="39"/>
      <c r="E123" s="41" t="s">
        <v>182</v>
      </c>
      <c r="J123" s="40"/>
    </row>
    <row r="124" spans="1:16" ht="105" x14ac:dyDescent="0.25">
      <c r="A124" s="31" t="s">
        <v>45</v>
      </c>
      <c r="B124" s="39"/>
      <c r="E124" s="33" t="s">
        <v>183</v>
      </c>
      <c r="J124" s="40"/>
    </row>
    <row r="125" spans="1:16" ht="30" x14ac:dyDescent="0.25">
      <c r="A125" s="31" t="s">
        <v>38</v>
      </c>
      <c r="B125" s="31">
        <v>33</v>
      </c>
      <c r="C125" s="32" t="s">
        <v>184</v>
      </c>
      <c r="D125" s="31" t="s">
        <v>40</v>
      </c>
      <c r="E125" s="33" t="s">
        <v>185</v>
      </c>
      <c r="F125" s="34" t="s">
        <v>95</v>
      </c>
      <c r="G125" s="35">
        <v>6</v>
      </c>
      <c r="H125" s="36">
        <v>0</v>
      </c>
      <c r="I125" s="37">
        <f>ROUND(G125*H125,P4)</f>
        <v>0</v>
      </c>
      <c r="J125" s="31"/>
      <c r="O125" s="38">
        <f>I125*0.21</f>
        <v>0</v>
      </c>
      <c r="P125">
        <v>3</v>
      </c>
    </row>
    <row r="126" spans="1:16" x14ac:dyDescent="0.25">
      <c r="A126" s="31" t="s">
        <v>43</v>
      </c>
      <c r="B126" s="39"/>
      <c r="E126" s="33" t="s">
        <v>181</v>
      </c>
      <c r="J126" s="40"/>
    </row>
    <row r="127" spans="1:16" x14ac:dyDescent="0.25">
      <c r="A127" s="31" t="s">
        <v>54</v>
      </c>
      <c r="B127" s="39"/>
      <c r="E127" s="41" t="s">
        <v>182</v>
      </c>
      <c r="J127" s="40"/>
    </row>
    <row r="128" spans="1:16" ht="90" x14ac:dyDescent="0.25">
      <c r="A128" s="31" t="s">
        <v>45</v>
      </c>
      <c r="B128" s="39"/>
      <c r="E128" s="33" t="s">
        <v>186</v>
      </c>
      <c r="J128" s="40"/>
    </row>
    <row r="129" spans="1:16" ht="30" x14ac:dyDescent="0.25">
      <c r="A129" s="31" t="s">
        <v>38</v>
      </c>
      <c r="B129" s="31">
        <v>34</v>
      </c>
      <c r="C129" s="32" t="s">
        <v>187</v>
      </c>
      <c r="D129" s="31" t="s">
        <v>40</v>
      </c>
      <c r="E129" s="33" t="s">
        <v>188</v>
      </c>
      <c r="F129" s="34" t="s">
        <v>95</v>
      </c>
      <c r="G129" s="35">
        <v>6</v>
      </c>
      <c r="H129" s="36">
        <v>0</v>
      </c>
      <c r="I129" s="37">
        <f>ROUND(G129*H129,P4)</f>
        <v>0</v>
      </c>
      <c r="J129" s="31"/>
      <c r="O129" s="38">
        <f>I129*0.21</f>
        <v>0</v>
      </c>
      <c r="P129">
        <v>3</v>
      </c>
    </row>
    <row r="130" spans="1:16" x14ac:dyDescent="0.25">
      <c r="A130" s="31" t="s">
        <v>43</v>
      </c>
      <c r="B130" s="39"/>
      <c r="E130" s="33" t="s">
        <v>181</v>
      </c>
      <c r="J130" s="40"/>
    </row>
    <row r="131" spans="1:16" x14ac:dyDescent="0.25">
      <c r="A131" s="31" t="s">
        <v>54</v>
      </c>
      <c r="B131" s="39"/>
      <c r="E131" s="41" t="s">
        <v>182</v>
      </c>
      <c r="J131" s="40"/>
    </row>
    <row r="132" spans="1:16" ht="75" x14ac:dyDescent="0.25">
      <c r="A132" s="31" t="s">
        <v>45</v>
      </c>
      <c r="B132" s="39"/>
      <c r="E132" s="33" t="s">
        <v>189</v>
      </c>
      <c r="J132" s="40"/>
    </row>
    <row r="133" spans="1:16" x14ac:dyDescent="0.25">
      <c r="A133" s="31" t="s">
        <v>38</v>
      </c>
      <c r="B133" s="31">
        <v>35</v>
      </c>
      <c r="C133" s="32" t="s">
        <v>190</v>
      </c>
      <c r="D133" s="31" t="s">
        <v>40</v>
      </c>
      <c r="E133" s="33" t="s">
        <v>191</v>
      </c>
      <c r="F133" s="34" t="s">
        <v>192</v>
      </c>
      <c r="G133" s="35">
        <v>1620</v>
      </c>
      <c r="H133" s="36">
        <v>0</v>
      </c>
      <c r="I133" s="37">
        <f>ROUND(G133*H133,P4)</f>
        <v>0</v>
      </c>
      <c r="J133" s="31"/>
      <c r="O133" s="38">
        <f>I133*0.21</f>
        <v>0</v>
      </c>
      <c r="P133">
        <v>3</v>
      </c>
    </row>
    <row r="134" spans="1:16" ht="30" x14ac:dyDescent="0.25">
      <c r="A134" s="31" t="s">
        <v>43</v>
      </c>
      <c r="B134" s="39"/>
      <c r="E134" s="33" t="s">
        <v>193</v>
      </c>
      <c r="J134" s="40"/>
    </row>
    <row r="135" spans="1:16" x14ac:dyDescent="0.25">
      <c r="A135" s="31" t="s">
        <v>54</v>
      </c>
      <c r="B135" s="39"/>
      <c r="E135" s="41" t="s">
        <v>194</v>
      </c>
      <c r="J135" s="40"/>
    </row>
    <row r="136" spans="1:16" ht="90" x14ac:dyDescent="0.25">
      <c r="A136" s="31" t="s">
        <v>45</v>
      </c>
      <c r="B136" s="39"/>
      <c r="E136" s="33" t="s">
        <v>195</v>
      </c>
      <c r="J136" s="40"/>
    </row>
    <row r="137" spans="1:16" ht="30" x14ac:dyDescent="0.25">
      <c r="A137" s="31" t="s">
        <v>38</v>
      </c>
      <c r="B137" s="31">
        <v>36</v>
      </c>
      <c r="C137" s="32" t="s">
        <v>196</v>
      </c>
      <c r="D137" s="31" t="s">
        <v>40</v>
      </c>
      <c r="E137" s="33" t="s">
        <v>197</v>
      </c>
      <c r="F137" s="34" t="s">
        <v>95</v>
      </c>
      <c r="G137" s="35">
        <v>2</v>
      </c>
      <c r="H137" s="36">
        <v>0</v>
      </c>
      <c r="I137" s="37">
        <f>ROUND(G137*H137,P4)</f>
        <v>0</v>
      </c>
      <c r="J137" s="31"/>
      <c r="O137" s="38">
        <f>I137*0.21</f>
        <v>0</v>
      </c>
      <c r="P137">
        <v>3</v>
      </c>
    </row>
    <row r="138" spans="1:16" x14ac:dyDescent="0.25">
      <c r="A138" s="31" t="s">
        <v>43</v>
      </c>
      <c r="B138" s="39"/>
      <c r="E138" s="33" t="s">
        <v>181</v>
      </c>
      <c r="J138" s="40"/>
    </row>
    <row r="139" spans="1:16" x14ac:dyDescent="0.25">
      <c r="A139" s="31" t="s">
        <v>54</v>
      </c>
      <c r="B139" s="39"/>
      <c r="E139" s="41" t="s">
        <v>198</v>
      </c>
      <c r="J139" s="40"/>
    </row>
    <row r="140" spans="1:16" ht="90" x14ac:dyDescent="0.25">
      <c r="A140" s="31" t="s">
        <v>45</v>
      </c>
      <c r="B140" s="39"/>
      <c r="E140" s="33" t="s">
        <v>186</v>
      </c>
      <c r="J140" s="40"/>
    </row>
    <row r="141" spans="1:16" ht="30" x14ac:dyDescent="0.25">
      <c r="A141" s="31" t="s">
        <v>38</v>
      </c>
      <c r="B141" s="31">
        <v>37</v>
      </c>
      <c r="C141" s="32" t="s">
        <v>199</v>
      </c>
      <c r="D141" s="31" t="s">
        <v>40</v>
      </c>
      <c r="E141" s="33" t="s">
        <v>200</v>
      </c>
      <c r="F141" s="34" t="s">
        <v>95</v>
      </c>
      <c r="G141" s="35">
        <v>2</v>
      </c>
      <c r="H141" s="36">
        <v>0</v>
      </c>
      <c r="I141" s="37">
        <f>ROUND(G141*H141,P4)</f>
        <v>0</v>
      </c>
      <c r="J141" s="31"/>
      <c r="O141" s="38">
        <f>I141*0.21</f>
        <v>0</v>
      </c>
      <c r="P141">
        <v>3</v>
      </c>
    </row>
    <row r="142" spans="1:16" x14ac:dyDescent="0.25">
      <c r="A142" s="31" t="s">
        <v>43</v>
      </c>
      <c r="B142" s="39"/>
      <c r="E142" s="33" t="s">
        <v>181</v>
      </c>
      <c r="J142" s="40"/>
    </row>
    <row r="143" spans="1:16" x14ac:dyDescent="0.25">
      <c r="A143" s="31" t="s">
        <v>54</v>
      </c>
      <c r="B143" s="39"/>
      <c r="E143" s="41" t="s">
        <v>198</v>
      </c>
      <c r="J143" s="40"/>
    </row>
    <row r="144" spans="1:16" ht="75" x14ac:dyDescent="0.25">
      <c r="A144" s="31" t="s">
        <v>45</v>
      </c>
      <c r="B144" s="39"/>
      <c r="E144" s="33" t="s">
        <v>189</v>
      </c>
      <c r="J144" s="40"/>
    </row>
    <row r="145" spans="1:16" x14ac:dyDescent="0.25">
      <c r="A145" s="31" t="s">
        <v>38</v>
      </c>
      <c r="B145" s="31">
        <v>38</v>
      </c>
      <c r="C145" s="32" t="s">
        <v>201</v>
      </c>
      <c r="D145" s="31" t="s">
        <v>40</v>
      </c>
      <c r="E145" s="33" t="s">
        <v>202</v>
      </c>
      <c r="F145" s="34" t="s">
        <v>192</v>
      </c>
      <c r="G145" s="35">
        <v>540</v>
      </c>
      <c r="H145" s="36">
        <v>0</v>
      </c>
      <c r="I145" s="37">
        <f>ROUND(G145*H145,P4)</f>
        <v>0</v>
      </c>
      <c r="J145" s="31"/>
      <c r="O145" s="38">
        <f>I145*0.21</f>
        <v>0</v>
      </c>
      <c r="P145">
        <v>3</v>
      </c>
    </row>
    <row r="146" spans="1:16" ht="30" x14ac:dyDescent="0.25">
      <c r="A146" s="31" t="s">
        <v>43</v>
      </c>
      <c r="B146" s="39"/>
      <c r="E146" s="33" t="s">
        <v>193</v>
      </c>
      <c r="J146" s="40"/>
    </row>
    <row r="147" spans="1:16" x14ac:dyDescent="0.25">
      <c r="A147" s="31" t="s">
        <v>54</v>
      </c>
      <c r="B147" s="39"/>
      <c r="E147" s="41" t="s">
        <v>203</v>
      </c>
      <c r="J147" s="40"/>
    </row>
    <row r="148" spans="1:16" ht="90" x14ac:dyDescent="0.25">
      <c r="A148" s="31" t="s">
        <v>45</v>
      </c>
      <c r="B148" s="39"/>
      <c r="E148" s="33" t="s">
        <v>195</v>
      </c>
      <c r="J148" s="40"/>
    </row>
    <row r="149" spans="1:16" x14ac:dyDescent="0.25">
      <c r="A149" s="31" t="s">
        <v>38</v>
      </c>
      <c r="B149" s="31">
        <v>39</v>
      </c>
      <c r="C149" s="32" t="s">
        <v>204</v>
      </c>
      <c r="D149" s="31" t="s">
        <v>40</v>
      </c>
      <c r="E149" s="33" t="s">
        <v>205</v>
      </c>
      <c r="F149" s="34" t="s">
        <v>95</v>
      </c>
      <c r="G149" s="35">
        <v>2</v>
      </c>
      <c r="H149" s="36">
        <v>0</v>
      </c>
      <c r="I149" s="37">
        <f>ROUND(G149*H149,P4)</f>
        <v>0</v>
      </c>
      <c r="J149" s="31"/>
      <c r="O149" s="38">
        <f>I149*0.21</f>
        <v>0</v>
      </c>
      <c r="P149">
        <v>3</v>
      </c>
    </row>
    <row r="150" spans="1:16" x14ac:dyDescent="0.25">
      <c r="A150" s="31" t="s">
        <v>43</v>
      </c>
      <c r="B150" s="39"/>
      <c r="E150" s="42" t="s">
        <v>40</v>
      </c>
      <c r="J150" s="40"/>
    </row>
    <row r="151" spans="1:16" x14ac:dyDescent="0.25">
      <c r="A151" s="31" t="s">
        <v>54</v>
      </c>
      <c r="B151" s="39"/>
      <c r="E151" s="41" t="s">
        <v>206</v>
      </c>
      <c r="J151" s="40"/>
    </row>
    <row r="152" spans="1:16" ht="75" x14ac:dyDescent="0.25">
      <c r="A152" s="31" t="s">
        <v>45</v>
      </c>
      <c r="B152" s="39"/>
      <c r="E152" s="33" t="s">
        <v>189</v>
      </c>
      <c r="J152" s="40"/>
    </row>
    <row r="153" spans="1:16" x14ac:dyDescent="0.25">
      <c r="A153" s="31" t="s">
        <v>38</v>
      </c>
      <c r="B153" s="31">
        <v>40</v>
      </c>
      <c r="C153" s="32" t="s">
        <v>207</v>
      </c>
      <c r="D153" s="31" t="s">
        <v>40</v>
      </c>
      <c r="E153" s="33" t="s">
        <v>208</v>
      </c>
      <c r="F153" s="34" t="s">
        <v>95</v>
      </c>
      <c r="G153" s="35">
        <v>18</v>
      </c>
      <c r="H153" s="36">
        <v>0</v>
      </c>
      <c r="I153" s="37">
        <f>ROUND(G153*H153,P4)</f>
        <v>0</v>
      </c>
      <c r="J153" s="31"/>
      <c r="O153" s="38">
        <f>I153*0.21</f>
        <v>0</v>
      </c>
      <c r="P153">
        <v>3</v>
      </c>
    </row>
    <row r="154" spans="1:16" x14ac:dyDescent="0.25">
      <c r="A154" s="31" t="s">
        <v>43</v>
      </c>
      <c r="B154" s="39"/>
      <c r="E154" s="33" t="s">
        <v>181</v>
      </c>
      <c r="J154" s="40"/>
    </row>
    <row r="155" spans="1:16" x14ac:dyDescent="0.25">
      <c r="A155" s="31" t="s">
        <v>54</v>
      </c>
      <c r="B155" s="39"/>
      <c r="E155" s="41" t="s">
        <v>209</v>
      </c>
      <c r="J155" s="40"/>
    </row>
    <row r="156" spans="1:16" ht="90" x14ac:dyDescent="0.25">
      <c r="A156" s="31" t="s">
        <v>45</v>
      </c>
      <c r="B156" s="39"/>
      <c r="E156" s="33" t="s">
        <v>186</v>
      </c>
      <c r="J156" s="40"/>
    </row>
    <row r="157" spans="1:16" x14ac:dyDescent="0.25">
      <c r="A157" s="31" t="s">
        <v>38</v>
      </c>
      <c r="B157" s="31">
        <v>41</v>
      </c>
      <c r="C157" s="32" t="s">
        <v>210</v>
      </c>
      <c r="D157" s="31"/>
      <c r="E157" s="33" t="s">
        <v>211</v>
      </c>
      <c r="F157" s="34" t="s">
        <v>95</v>
      </c>
      <c r="G157" s="35">
        <v>18</v>
      </c>
      <c r="H157" s="36">
        <v>0</v>
      </c>
      <c r="I157" s="37">
        <f>ROUND(G157*H157,P4)</f>
        <v>0</v>
      </c>
      <c r="J157" s="31"/>
      <c r="O157" s="38">
        <f>I157*0.21</f>
        <v>0</v>
      </c>
      <c r="P157">
        <v>3</v>
      </c>
    </row>
    <row r="158" spans="1:16" x14ac:dyDescent="0.25">
      <c r="A158" s="31" t="s">
        <v>43</v>
      </c>
      <c r="B158" s="39"/>
      <c r="E158" s="33" t="s">
        <v>181</v>
      </c>
      <c r="J158" s="40"/>
    </row>
    <row r="159" spans="1:16" x14ac:dyDescent="0.25">
      <c r="A159" s="31" t="s">
        <v>54</v>
      </c>
      <c r="B159" s="39"/>
      <c r="E159" s="41" t="s">
        <v>209</v>
      </c>
      <c r="J159" s="40"/>
    </row>
    <row r="160" spans="1:16" ht="75" x14ac:dyDescent="0.25">
      <c r="A160" s="31" t="s">
        <v>45</v>
      </c>
      <c r="B160" s="39"/>
      <c r="E160" s="33" t="s">
        <v>189</v>
      </c>
      <c r="J160" s="40"/>
    </row>
    <row r="161" spans="1:16" x14ac:dyDescent="0.25">
      <c r="A161" s="31" t="s">
        <v>38</v>
      </c>
      <c r="B161" s="31">
        <v>42</v>
      </c>
      <c r="C161" s="32" t="s">
        <v>212</v>
      </c>
      <c r="D161" s="31" t="s">
        <v>40</v>
      </c>
      <c r="E161" s="33" t="s">
        <v>213</v>
      </c>
      <c r="F161" s="34" t="s">
        <v>192</v>
      </c>
      <c r="G161" s="35">
        <v>4860</v>
      </c>
      <c r="H161" s="36">
        <v>0</v>
      </c>
      <c r="I161" s="37">
        <f>ROUND(G161*H161,P4)</f>
        <v>0</v>
      </c>
      <c r="J161" s="31"/>
      <c r="O161" s="38">
        <f>I161*0.21</f>
        <v>0</v>
      </c>
      <c r="P161">
        <v>3</v>
      </c>
    </row>
    <row r="162" spans="1:16" x14ac:dyDescent="0.25">
      <c r="A162" s="31" t="s">
        <v>43</v>
      </c>
      <c r="B162" s="39"/>
      <c r="E162" s="33" t="s">
        <v>181</v>
      </c>
      <c r="J162" s="40"/>
    </row>
    <row r="163" spans="1:16" x14ac:dyDescent="0.25">
      <c r="A163" s="31" t="s">
        <v>54</v>
      </c>
      <c r="B163" s="39"/>
      <c r="E163" s="41" t="s">
        <v>214</v>
      </c>
      <c r="J163" s="40"/>
    </row>
    <row r="164" spans="1:16" ht="90" x14ac:dyDescent="0.25">
      <c r="A164" s="31" t="s">
        <v>45</v>
      </c>
      <c r="B164" s="39"/>
      <c r="E164" s="33" t="s">
        <v>195</v>
      </c>
      <c r="J164" s="40"/>
    </row>
    <row r="165" spans="1:16" x14ac:dyDescent="0.25">
      <c r="A165" s="31" t="s">
        <v>38</v>
      </c>
      <c r="B165" s="31">
        <v>43</v>
      </c>
      <c r="C165" s="32" t="s">
        <v>215</v>
      </c>
      <c r="D165" s="31" t="s">
        <v>40</v>
      </c>
      <c r="E165" s="33" t="s">
        <v>216</v>
      </c>
      <c r="F165" s="34" t="s">
        <v>95</v>
      </c>
      <c r="G165" s="35">
        <v>2</v>
      </c>
      <c r="H165" s="36">
        <v>0</v>
      </c>
      <c r="I165" s="37">
        <f>ROUND(G165*H165,P4)</f>
        <v>0</v>
      </c>
      <c r="J165" s="31"/>
      <c r="O165" s="38">
        <f>I165*0.21</f>
        <v>0</v>
      </c>
      <c r="P165">
        <v>3</v>
      </c>
    </row>
    <row r="166" spans="1:16" x14ac:dyDescent="0.25">
      <c r="A166" s="31" t="s">
        <v>43</v>
      </c>
      <c r="B166" s="39"/>
      <c r="E166" s="42" t="s">
        <v>40</v>
      </c>
      <c r="J166" s="40"/>
    </row>
    <row r="167" spans="1:16" x14ac:dyDescent="0.25">
      <c r="A167" s="31" t="s">
        <v>54</v>
      </c>
      <c r="B167" s="39"/>
      <c r="E167" s="41" t="s">
        <v>217</v>
      </c>
      <c r="J167" s="40"/>
    </row>
    <row r="168" spans="1:16" ht="135" x14ac:dyDescent="0.25">
      <c r="A168" s="31" t="s">
        <v>45</v>
      </c>
      <c r="B168" s="39"/>
      <c r="E168" s="33" t="s">
        <v>218</v>
      </c>
      <c r="J168" s="40"/>
    </row>
    <row r="169" spans="1:16" x14ac:dyDescent="0.25">
      <c r="A169" s="31" t="s">
        <v>38</v>
      </c>
      <c r="B169" s="31">
        <v>44</v>
      </c>
      <c r="C169" s="32" t="s">
        <v>219</v>
      </c>
      <c r="D169" s="31" t="s">
        <v>40</v>
      </c>
      <c r="E169" s="33" t="s">
        <v>220</v>
      </c>
      <c r="F169" s="34" t="s">
        <v>95</v>
      </c>
      <c r="G169" s="35">
        <v>2</v>
      </c>
      <c r="H169" s="36">
        <v>0</v>
      </c>
      <c r="I169" s="37">
        <f>ROUND(G169*H169,P4)</f>
        <v>0</v>
      </c>
      <c r="J169" s="31"/>
      <c r="O169" s="38">
        <f>I169*0.21</f>
        <v>0</v>
      </c>
      <c r="P169">
        <v>3</v>
      </c>
    </row>
    <row r="170" spans="1:16" x14ac:dyDescent="0.25">
      <c r="A170" s="31" t="s">
        <v>43</v>
      </c>
      <c r="B170" s="39"/>
      <c r="E170" s="42" t="s">
        <v>40</v>
      </c>
      <c r="J170" s="40"/>
    </row>
    <row r="171" spans="1:16" x14ac:dyDescent="0.25">
      <c r="A171" s="31" t="s">
        <v>54</v>
      </c>
      <c r="B171" s="39"/>
      <c r="E171" s="41" t="s">
        <v>217</v>
      </c>
      <c r="J171" s="40"/>
    </row>
    <row r="172" spans="1:16" ht="75" x14ac:dyDescent="0.25">
      <c r="A172" s="31" t="s">
        <v>45</v>
      </c>
      <c r="B172" s="39"/>
      <c r="E172" s="33" t="s">
        <v>189</v>
      </c>
      <c r="J172" s="40"/>
    </row>
    <row r="173" spans="1:16" x14ac:dyDescent="0.25">
      <c r="A173" s="31" t="s">
        <v>38</v>
      </c>
      <c r="B173" s="31">
        <v>45</v>
      </c>
      <c r="C173" s="32" t="s">
        <v>221</v>
      </c>
      <c r="D173" s="31" t="s">
        <v>40</v>
      </c>
      <c r="E173" s="33" t="s">
        <v>222</v>
      </c>
      <c r="F173" s="34" t="s">
        <v>192</v>
      </c>
      <c r="G173" s="35">
        <v>540</v>
      </c>
      <c r="H173" s="36">
        <v>0</v>
      </c>
      <c r="I173" s="37">
        <f>ROUND(G173*H173,P4)</f>
        <v>0</v>
      </c>
      <c r="J173" s="31"/>
      <c r="O173" s="38">
        <f>I173*0.21</f>
        <v>0</v>
      </c>
      <c r="P173">
        <v>3</v>
      </c>
    </row>
    <row r="174" spans="1:16" x14ac:dyDescent="0.25">
      <c r="A174" s="31" t="s">
        <v>43</v>
      </c>
      <c r="B174" s="39"/>
      <c r="E174" s="33" t="s">
        <v>223</v>
      </c>
      <c r="J174" s="40"/>
    </row>
    <row r="175" spans="1:16" x14ac:dyDescent="0.25">
      <c r="A175" s="31" t="s">
        <v>54</v>
      </c>
      <c r="B175" s="39"/>
      <c r="E175" s="41" t="s">
        <v>203</v>
      </c>
      <c r="J175" s="40"/>
    </row>
    <row r="176" spans="1:16" ht="90" x14ac:dyDescent="0.25">
      <c r="A176" s="31" t="s">
        <v>45</v>
      </c>
      <c r="B176" s="39"/>
      <c r="E176" s="33" t="s">
        <v>224</v>
      </c>
      <c r="J176" s="40"/>
    </row>
    <row r="177" spans="1:16" x14ac:dyDescent="0.25">
      <c r="A177" s="31" t="s">
        <v>38</v>
      </c>
      <c r="B177" s="31">
        <v>46</v>
      </c>
      <c r="C177" s="32" t="s">
        <v>225</v>
      </c>
      <c r="D177" s="31" t="s">
        <v>40</v>
      </c>
      <c r="E177" s="33" t="s">
        <v>226</v>
      </c>
      <c r="F177" s="34" t="s">
        <v>95</v>
      </c>
      <c r="G177" s="35">
        <v>2</v>
      </c>
      <c r="H177" s="36">
        <v>0</v>
      </c>
      <c r="I177" s="37">
        <f>ROUND(G177*H177,P4)</f>
        <v>0</v>
      </c>
      <c r="J177" s="31"/>
      <c r="O177" s="38">
        <f>I177*0.21</f>
        <v>0</v>
      </c>
      <c r="P177">
        <v>3</v>
      </c>
    </row>
    <row r="178" spans="1:16" x14ac:dyDescent="0.25">
      <c r="A178" s="31" t="s">
        <v>43</v>
      </c>
      <c r="B178" s="39"/>
      <c r="E178" s="42" t="s">
        <v>40</v>
      </c>
      <c r="J178" s="40"/>
    </row>
    <row r="179" spans="1:16" x14ac:dyDescent="0.25">
      <c r="A179" s="31" t="s">
        <v>54</v>
      </c>
      <c r="B179" s="39"/>
      <c r="E179" s="41" t="s">
        <v>217</v>
      </c>
      <c r="J179" s="40"/>
    </row>
    <row r="180" spans="1:16" ht="120" x14ac:dyDescent="0.25">
      <c r="A180" s="31" t="s">
        <v>45</v>
      </c>
      <c r="B180" s="39"/>
      <c r="E180" s="33" t="s">
        <v>227</v>
      </c>
      <c r="J180" s="40"/>
    </row>
    <row r="181" spans="1:16" x14ac:dyDescent="0.25">
      <c r="A181" s="31" t="s">
        <v>38</v>
      </c>
      <c r="B181" s="31">
        <v>47</v>
      </c>
      <c r="C181" s="32" t="s">
        <v>228</v>
      </c>
      <c r="D181" s="31" t="s">
        <v>40</v>
      </c>
      <c r="E181" s="33" t="s">
        <v>229</v>
      </c>
      <c r="F181" s="34" t="s">
        <v>95</v>
      </c>
      <c r="G181" s="35">
        <v>2</v>
      </c>
      <c r="H181" s="36">
        <v>0</v>
      </c>
      <c r="I181" s="37">
        <f>ROUND(G181*H181,P4)</f>
        <v>0</v>
      </c>
      <c r="J181" s="31"/>
      <c r="O181" s="38">
        <f>I181*0.21</f>
        <v>0</v>
      </c>
      <c r="P181">
        <v>3</v>
      </c>
    </row>
    <row r="182" spans="1:16" x14ac:dyDescent="0.25">
      <c r="A182" s="31" t="s">
        <v>43</v>
      </c>
      <c r="B182" s="39"/>
      <c r="E182" s="42" t="s">
        <v>40</v>
      </c>
      <c r="J182" s="40"/>
    </row>
    <row r="183" spans="1:16" x14ac:dyDescent="0.25">
      <c r="A183" s="31" t="s">
        <v>54</v>
      </c>
      <c r="B183" s="39"/>
      <c r="E183" s="41" t="s">
        <v>217</v>
      </c>
      <c r="J183" s="40"/>
    </row>
    <row r="184" spans="1:16" ht="75" x14ac:dyDescent="0.25">
      <c r="A184" s="31" t="s">
        <v>45</v>
      </c>
      <c r="B184" s="39"/>
      <c r="E184" s="33" t="s">
        <v>189</v>
      </c>
      <c r="J184" s="40"/>
    </row>
    <row r="185" spans="1:16" x14ac:dyDescent="0.25">
      <c r="A185" s="31" t="s">
        <v>38</v>
      </c>
      <c r="B185" s="31">
        <v>48</v>
      </c>
      <c r="C185" s="32" t="s">
        <v>230</v>
      </c>
      <c r="D185" s="31" t="s">
        <v>40</v>
      </c>
      <c r="E185" s="33" t="s">
        <v>231</v>
      </c>
      <c r="F185" s="34" t="s">
        <v>192</v>
      </c>
      <c r="G185" s="35">
        <v>540</v>
      </c>
      <c r="H185" s="36">
        <v>0</v>
      </c>
      <c r="I185" s="37">
        <f>ROUND(G185*H185,P4)</f>
        <v>0</v>
      </c>
      <c r="J185" s="31"/>
      <c r="O185" s="38">
        <f>I185*0.21</f>
        <v>0</v>
      </c>
      <c r="P185">
        <v>3</v>
      </c>
    </row>
    <row r="186" spans="1:16" x14ac:dyDescent="0.25">
      <c r="A186" s="31" t="s">
        <v>43</v>
      </c>
      <c r="B186" s="39"/>
      <c r="E186" s="33" t="s">
        <v>223</v>
      </c>
      <c r="J186" s="40"/>
    </row>
    <row r="187" spans="1:16" x14ac:dyDescent="0.25">
      <c r="A187" s="31" t="s">
        <v>54</v>
      </c>
      <c r="B187" s="39"/>
      <c r="E187" s="41" t="s">
        <v>203</v>
      </c>
      <c r="J187" s="40"/>
    </row>
    <row r="188" spans="1:16" ht="90" x14ac:dyDescent="0.25">
      <c r="A188" s="31" t="s">
        <v>45</v>
      </c>
      <c r="B188" s="39"/>
      <c r="E188" s="33" t="s">
        <v>224</v>
      </c>
      <c r="J188" s="40"/>
    </row>
    <row r="189" spans="1:16" x14ac:dyDescent="0.25">
      <c r="A189" s="31" t="s">
        <v>38</v>
      </c>
      <c r="B189" s="31">
        <v>49</v>
      </c>
      <c r="C189" s="32" t="s">
        <v>232</v>
      </c>
      <c r="D189" s="31" t="s">
        <v>40</v>
      </c>
      <c r="E189" s="33" t="s">
        <v>233</v>
      </c>
      <c r="F189" s="34" t="s">
        <v>95</v>
      </c>
      <c r="G189" s="35">
        <v>4</v>
      </c>
      <c r="H189" s="36">
        <v>0</v>
      </c>
      <c r="I189" s="37">
        <f>ROUND(G189*H189,P4)</f>
        <v>0</v>
      </c>
      <c r="J189" s="31"/>
      <c r="O189" s="38">
        <f>I189*0.21</f>
        <v>0</v>
      </c>
      <c r="P189">
        <v>3</v>
      </c>
    </row>
    <row r="190" spans="1:16" x14ac:dyDescent="0.25">
      <c r="A190" s="31" t="s">
        <v>43</v>
      </c>
      <c r="B190" s="39"/>
      <c r="E190" s="33" t="s">
        <v>234</v>
      </c>
      <c r="J190" s="40"/>
    </row>
    <row r="191" spans="1:16" x14ac:dyDescent="0.25">
      <c r="A191" s="31" t="s">
        <v>54</v>
      </c>
      <c r="B191" s="39"/>
      <c r="E191" s="41" t="s">
        <v>235</v>
      </c>
      <c r="J191" s="40"/>
    </row>
    <row r="192" spans="1:16" ht="120" x14ac:dyDescent="0.25">
      <c r="A192" s="31" t="s">
        <v>45</v>
      </c>
      <c r="B192" s="39"/>
      <c r="E192" s="33" t="s">
        <v>227</v>
      </c>
      <c r="J192" s="40"/>
    </row>
    <row r="193" spans="1:16" x14ac:dyDescent="0.25">
      <c r="A193" s="31" t="s">
        <v>38</v>
      </c>
      <c r="B193" s="31">
        <v>50</v>
      </c>
      <c r="C193" s="32" t="s">
        <v>236</v>
      </c>
      <c r="D193" s="31" t="s">
        <v>40</v>
      </c>
      <c r="E193" s="33" t="s">
        <v>237</v>
      </c>
      <c r="F193" s="34" t="s">
        <v>95</v>
      </c>
      <c r="G193" s="35">
        <v>4</v>
      </c>
      <c r="H193" s="36">
        <v>0</v>
      </c>
      <c r="I193" s="37">
        <f>ROUND(G193*H193,P4)</f>
        <v>0</v>
      </c>
      <c r="J193" s="31"/>
      <c r="O193" s="38">
        <f>I193*0.21</f>
        <v>0</v>
      </c>
      <c r="P193">
        <v>3</v>
      </c>
    </row>
    <row r="194" spans="1:16" x14ac:dyDescent="0.25">
      <c r="A194" s="31" t="s">
        <v>43</v>
      </c>
      <c r="B194" s="39"/>
      <c r="E194" s="33" t="s">
        <v>234</v>
      </c>
      <c r="J194" s="40"/>
    </row>
    <row r="195" spans="1:16" x14ac:dyDescent="0.25">
      <c r="A195" s="31" t="s">
        <v>54</v>
      </c>
      <c r="B195" s="39"/>
      <c r="E195" s="41" t="s">
        <v>235</v>
      </c>
      <c r="J195" s="40"/>
    </row>
    <row r="196" spans="1:16" ht="75" x14ac:dyDescent="0.25">
      <c r="A196" s="31" t="s">
        <v>45</v>
      </c>
      <c r="B196" s="39"/>
      <c r="E196" s="33" t="s">
        <v>189</v>
      </c>
      <c r="J196" s="40"/>
    </row>
    <row r="197" spans="1:16" x14ac:dyDescent="0.25">
      <c r="A197" s="31" t="s">
        <v>38</v>
      </c>
      <c r="B197" s="31">
        <v>51</v>
      </c>
      <c r="C197" s="32" t="s">
        <v>238</v>
      </c>
      <c r="D197" s="31" t="s">
        <v>40</v>
      </c>
      <c r="E197" s="33" t="s">
        <v>239</v>
      </c>
      <c r="F197" s="34" t="s">
        <v>192</v>
      </c>
      <c r="G197" s="35">
        <v>1080</v>
      </c>
      <c r="H197" s="36">
        <v>0</v>
      </c>
      <c r="I197" s="37">
        <f>ROUND(G197*H197,P4)</f>
        <v>0</v>
      </c>
      <c r="J197" s="31"/>
      <c r="O197" s="38">
        <f>I197*0.21</f>
        <v>0</v>
      </c>
      <c r="P197">
        <v>3</v>
      </c>
    </row>
    <row r="198" spans="1:16" ht="30" x14ac:dyDescent="0.25">
      <c r="A198" s="31" t="s">
        <v>43</v>
      </c>
      <c r="B198" s="39"/>
      <c r="E198" s="33" t="s">
        <v>240</v>
      </c>
      <c r="J198" s="40"/>
    </row>
    <row r="199" spans="1:16" x14ac:dyDescent="0.25">
      <c r="A199" s="31" t="s">
        <v>54</v>
      </c>
      <c r="B199" s="39"/>
      <c r="E199" s="41" t="s">
        <v>241</v>
      </c>
      <c r="J199" s="40"/>
    </row>
    <row r="200" spans="1:16" ht="90" x14ac:dyDescent="0.25">
      <c r="A200" s="31" t="s">
        <v>45</v>
      </c>
      <c r="B200" s="39"/>
      <c r="E200" s="33" t="s">
        <v>224</v>
      </c>
      <c r="J200" s="40"/>
    </row>
    <row r="201" spans="1:16" x14ac:dyDescent="0.25">
      <c r="A201" s="31" t="s">
        <v>38</v>
      </c>
      <c r="B201" s="31">
        <v>52</v>
      </c>
      <c r="C201" s="32" t="s">
        <v>242</v>
      </c>
      <c r="D201" s="31" t="s">
        <v>40</v>
      </c>
      <c r="E201" s="33" t="s">
        <v>243</v>
      </c>
      <c r="F201" s="34" t="s">
        <v>134</v>
      </c>
      <c r="G201" s="35">
        <v>10.8</v>
      </c>
      <c r="H201" s="36">
        <v>0</v>
      </c>
      <c r="I201" s="37">
        <f>ROUND(G201*H201,P4)</f>
        <v>0</v>
      </c>
      <c r="J201" s="31"/>
      <c r="O201" s="38">
        <f>I201*0.21</f>
        <v>0</v>
      </c>
      <c r="P201">
        <v>3</v>
      </c>
    </row>
    <row r="202" spans="1:16" x14ac:dyDescent="0.25">
      <c r="A202" s="31" t="s">
        <v>43</v>
      </c>
      <c r="B202" s="39"/>
      <c r="E202" s="33" t="s">
        <v>244</v>
      </c>
      <c r="J202" s="40"/>
    </row>
    <row r="203" spans="1:16" ht="30" x14ac:dyDescent="0.25">
      <c r="A203" s="31" t="s">
        <v>54</v>
      </c>
      <c r="B203" s="39"/>
      <c r="E203" s="41" t="s">
        <v>153</v>
      </c>
      <c r="J203" s="40"/>
    </row>
    <row r="204" spans="1:16" ht="180" x14ac:dyDescent="0.25">
      <c r="A204" s="31" t="s">
        <v>45</v>
      </c>
      <c r="B204" s="39"/>
      <c r="E204" s="33" t="s">
        <v>245</v>
      </c>
      <c r="J204" s="40"/>
    </row>
    <row r="205" spans="1:16" x14ac:dyDescent="0.25">
      <c r="A205" s="31" t="s">
        <v>38</v>
      </c>
      <c r="B205" s="31">
        <v>53</v>
      </c>
      <c r="C205" s="32" t="s">
        <v>246</v>
      </c>
      <c r="D205" s="31" t="s">
        <v>40</v>
      </c>
      <c r="E205" s="33" t="s">
        <v>247</v>
      </c>
      <c r="F205" s="34" t="s">
        <v>248</v>
      </c>
      <c r="G205" s="35">
        <v>2700</v>
      </c>
      <c r="H205" s="36">
        <v>0</v>
      </c>
      <c r="I205" s="37">
        <f>ROUND(G205*H205,P4)</f>
        <v>0</v>
      </c>
      <c r="J205" s="31"/>
      <c r="O205" s="38">
        <f>I205*0.21</f>
        <v>0</v>
      </c>
      <c r="P205">
        <v>3</v>
      </c>
    </row>
    <row r="206" spans="1:16" ht="30" x14ac:dyDescent="0.25">
      <c r="A206" s="31" t="s">
        <v>43</v>
      </c>
      <c r="B206" s="39"/>
      <c r="E206" s="33" t="s">
        <v>249</v>
      </c>
      <c r="J206" s="40"/>
    </row>
    <row r="207" spans="1:16" ht="30" x14ac:dyDescent="0.25">
      <c r="A207" s="31" t="s">
        <v>54</v>
      </c>
      <c r="B207" s="39"/>
      <c r="E207" s="41" t="s">
        <v>250</v>
      </c>
      <c r="J207" s="40"/>
    </row>
    <row r="208" spans="1:16" ht="90" x14ac:dyDescent="0.25">
      <c r="A208" s="31" t="s">
        <v>45</v>
      </c>
      <c r="B208" s="43"/>
      <c r="C208" s="44"/>
      <c r="D208" s="44"/>
      <c r="E208" s="33" t="s">
        <v>251</v>
      </c>
      <c r="F208" s="44"/>
      <c r="G208" s="44"/>
      <c r="H208" s="44"/>
      <c r="I208" s="44"/>
      <c r="J208" s="45"/>
    </row>
  </sheetData>
  <sheetProtection algorithmName="SHA-512" hashValue="OPj73Cex65/X3jhr3uKveT8+qVG7d68TZFGFbb5PodYVhq8zO1kQ5X2guzx3sj1DwFLRRa1f7sgGQ0i8K0pcrw==" saltValue="f03ZW0tWiItFO8yHbc01zUobhUGDb4nfW/iMn9oYhmc2b2+8ZWlWeNOJmduhwLdecP1bnWm+8LeGHtxku86imw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10"/>
  <sheetViews>
    <sheetView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spans="1:16" ht="20.25" x14ac:dyDescent="0.25">
      <c r="A2" s="1"/>
      <c r="B2" s="15"/>
      <c r="C2" s="3"/>
      <c r="D2" s="3"/>
      <c r="E2" s="4" t="s">
        <v>17</v>
      </c>
      <c r="F2" s="3"/>
      <c r="G2" s="3"/>
      <c r="H2" s="3"/>
      <c r="I2" s="3"/>
      <c r="J2" s="16"/>
    </row>
    <row r="3" spans="1:16" ht="30" x14ac:dyDescent="0.25">
      <c r="A3" s="3" t="s">
        <v>18</v>
      </c>
      <c r="B3" s="17" t="s">
        <v>19</v>
      </c>
      <c r="C3" s="48" t="s">
        <v>20</v>
      </c>
      <c r="D3" s="49"/>
      <c r="E3" s="18" t="s">
        <v>21</v>
      </c>
      <c r="F3" s="3"/>
      <c r="G3" s="3"/>
      <c r="H3" s="19" t="s">
        <v>13</v>
      </c>
      <c r="I3" s="20">
        <f>SUMIFS(I8:I110,A8:A110,"SD")</f>
        <v>0</v>
      </c>
      <c r="J3" s="16"/>
      <c r="O3">
        <v>0</v>
      </c>
      <c r="P3">
        <v>2</v>
      </c>
    </row>
    <row r="4" spans="1:16" x14ac:dyDescent="0.25">
      <c r="A4" s="3" t="s">
        <v>22</v>
      </c>
      <c r="B4" s="17" t="s">
        <v>23</v>
      </c>
      <c r="C4" s="48" t="s">
        <v>13</v>
      </c>
      <c r="D4" s="49"/>
      <c r="E4" s="18" t="s">
        <v>14</v>
      </c>
      <c r="F4" s="3"/>
      <c r="G4" s="3"/>
      <c r="H4" s="3"/>
      <c r="I4" s="3"/>
      <c r="J4" s="16"/>
      <c r="O4">
        <v>0.12</v>
      </c>
      <c r="P4">
        <v>2</v>
      </c>
    </row>
    <row r="5" spans="1:16" x14ac:dyDescent="0.25">
      <c r="A5" s="50" t="s">
        <v>24</v>
      </c>
      <c r="B5" s="51" t="s">
        <v>25</v>
      </c>
      <c r="C5" s="52" t="s">
        <v>26</v>
      </c>
      <c r="D5" s="52" t="s">
        <v>27</v>
      </c>
      <c r="E5" s="52" t="s">
        <v>28</v>
      </c>
      <c r="F5" s="52" t="s">
        <v>29</v>
      </c>
      <c r="G5" s="52" t="s">
        <v>30</v>
      </c>
      <c r="H5" s="52" t="s">
        <v>31</v>
      </c>
      <c r="I5" s="52"/>
      <c r="J5" s="53" t="s">
        <v>32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7" t="s">
        <v>33</v>
      </c>
      <c r="I6" s="7" t="s">
        <v>34</v>
      </c>
      <c r="J6" s="53"/>
    </row>
    <row r="7" spans="1:16" x14ac:dyDescent="0.25">
      <c r="A7" s="23">
        <v>0</v>
      </c>
      <c r="B7" s="21">
        <v>1</v>
      </c>
      <c r="C7" s="24">
        <v>2</v>
      </c>
      <c r="D7" s="7">
        <v>3</v>
      </c>
      <c r="E7" s="24">
        <v>4</v>
      </c>
      <c r="F7" s="7">
        <v>5</v>
      </c>
      <c r="G7" s="7">
        <v>6</v>
      </c>
      <c r="H7" s="7">
        <v>7</v>
      </c>
      <c r="I7" s="24">
        <v>8</v>
      </c>
      <c r="J7" s="22">
        <v>9</v>
      </c>
    </row>
    <row r="8" spans="1:16" x14ac:dyDescent="0.25">
      <c r="A8" s="25" t="s">
        <v>35</v>
      </c>
      <c r="B8" s="26"/>
      <c r="C8" s="27" t="s">
        <v>36</v>
      </c>
      <c r="D8" s="28"/>
      <c r="E8" s="25" t="s">
        <v>37</v>
      </c>
      <c r="F8" s="28"/>
      <c r="G8" s="28"/>
      <c r="H8" s="28"/>
      <c r="I8" s="29">
        <f>SUMIFS(I9:I20,A9:A20,"P")</f>
        <v>0</v>
      </c>
      <c r="J8" s="30"/>
    </row>
    <row r="9" spans="1:16" x14ac:dyDescent="0.25">
      <c r="A9" s="31" t="s">
        <v>38</v>
      </c>
      <c r="B9" s="31">
        <v>1</v>
      </c>
      <c r="C9" s="32" t="s">
        <v>252</v>
      </c>
      <c r="D9" s="31" t="s">
        <v>40</v>
      </c>
      <c r="E9" s="33" t="s">
        <v>253</v>
      </c>
      <c r="F9" s="34" t="s">
        <v>134</v>
      </c>
      <c r="G9" s="35">
        <v>661.61</v>
      </c>
      <c r="H9" s="36">
        <v>0</v>
      </c>
      <c r="I9" s="37">
        <f>ROUND(G9*H9,P4)</f>
        <v>0</v>
      </c>
      <c r="J9" s="31"/>
      <c r="O9" s="38">
        <f>I9*0.21</f>
        <v>0</v>
      </c>
      <c r="P9">
        <v>3</v>
      </c>
    </row>
    <row r="10" spans="1:16" x14ac:dyDescent="0.25">
      <c r="A10" s="31" t="s">
        <v>43</v>
      </c>
      <c r="B10" s="39"/>
      <c r="E10" s="42" t="s">
        <v>40</v>
      </c>
      <c r="J10" s="40"/>
    </row>
    <row r="11" spans="1:16" ht="135" x14ac:dyDescent="0.25">
      <c r="A11" s="31" t="s">
        <v>54</v>
      </c>
      <c r="B11" s="39"/>
      <c r="E11" s="41" t="s">
        <v>254</v>
      </c>
      <c r="J11" s="40"/>
    </row>
    <row r="12" spans="1:16" ht="75" x14ac:dyDescent="0.25">
      <c r="A12" s="31" t="s">
        <v>45</v>
      </c>
      <c r="B12" s="39"/>
      <c r="E12" s="33" t="s">
        <v>255</v>
      </c>
      <c r="J12" s="40"/>
    </row>
    <row r="13" spans="1:16" x14ac:dyDescent="0.25">
      <c r="A13" s="31" t="s">
        <v>38</v>
      </c>
      <c r="B13" s="31">
        <v>2</v>
      </c>
      <c r="C13" s="32" t="s">
        <v>256</v>
      </c>
      <c r="D13" s="31" t="s">
        <v>40</v>
      </c>
      <c r="E13" s="33" t="s">
        <v>257</v>
      </c>
      <c r="F13" s="34" t="s">
        <v>134</v>
      </c>
      <c r="G13" s="35">
        <v>497.63900000000001</v>
      </c>
      <c r="H13" s="36">
        <v>0</v>
      </c>
      <c r="I13" s="37">
        <f>ROUND(G13*H13,P4)</f>
        <v>0</v>
      </c>
      <c r="J13" s="31"/>
      <c r="O13" s="38">
        <f>I13*0.21</f>
        <v>0</v>
      </c>
      <c r="P13">
        <v>3</v>
      </c>
    </row>
    <row r="14" spans="1:16" x14ac:dyDescent="0.25">
      <c r="A14" s="31" t="s">
        <v>43</v>
      </c>
      <c r="B14" s="39"/>
      <c r="E14" s="42" t="s">
        <v>40</v>
      </c>
      <c r="J14" s="40"/>
    </row>
    <row r="15" spans="1:16" ht="345" x14ac:dyDescent="0.25">
      <c r="A15" s="31" t="s">
        <v>54</v>
      </c>
      <c r="B15" s="39"/>
      <c r="E15" s="41" t="s">
        <v>258</v>
      </c>
      <c r="J15" s="40"/>
    </row>
    <row r="16" spans="1:16" ht="75" x14ac:dyDescent="0.25">
      <c r="A16" s="31" t="s">
        <v>45</v>
      </c>
      <c r="B16" s="39"/>
      <c r="E16" s="33" t="s">
        <v>255</v>
      </c>
      <c r="J16" s="40"/>
    </row>
    <row r="17" spans="1:16" x14ac:dyDescent="0.25">
      <c r="A17" s="31" t="s">
        <v>38</v>
      </c>
      <c r="B17" s="31">
        <v>3</v>
      </c>
      <c r="C17" s="32" t="s">
        <v>259</v>
      </c>
      <c r="D17" s="31" t="s">
        <v>40</v>
      </c>
      <c r="E17" s="33" t="s">
        <v>260</v>
      </c>
      <c r="F17" s="34" t="s">
        <v>134</v>
      </c>
      <c r="G17" s="35">
        <v>1.7549999999999999</v>
      </c>
      <c r="H17" s="36">
        <v>0</v>
      </c>
      <c r="I17" s="37">
        <f>ROUND(G17*H17,P4)</f>
        <v>0</v>
      </c>
      <c r="J17" s="31"/>
      <c r="O17" s="38">
        <f>I17*0.21</f>
        <v>0</v>
      </c>
      <c r="P17">
        <v>3</v>
      </c>
    </row>
    <row r="18" spans="1:16" x14ac:dyDescent="0.25">
      <c r="A18" s="31" t="s">
        <v>43</v>
      </c>
      <c r="B18" s="39"/>
      <c r="E18" s="42" t="s">
        <v>40</v>
      </c>
      <c r="J18" s="40"/>
    </row>
    <row r="19" spans="1:16" x14ac:dyDescent="0.25">
      <c r="A19" s="31" t="s">
        <v>54</v>
      </c>
      <c r="B19" s="39"/>
      <c r="E19" s="41" t="s">
        <v>261</v>
      </c>
      <c r="J19" s="40"/>
    </row>
    <row r="20" spans="1:16" ht="75" x14ac:dyDescent="0.25">
      <c r="A20" s="31" t="s">
        <v>45</v>
      </c>
      <c r="B20" s="39"/>
      <c r="E20" s="33" t="s">
        <v>255</v>
      </c>
      <c r="J20" s="40"/>
    </row>
    <row r="21" spans="1:16" x14ac:dyDescent="0.25">
      <c r="A21" s="25" t="s">
        <v>35</v>
      </c>
      <c r="B21" s="26"/>
      <c r="C21" s="27" t="s">
        <v>130</v>
      </c>
      <c r="D21" s="28"/>
      <c r="E21" s="25" t="s">
        <v>131</v>
      </c>
      <c r="F21" s="28"/>
      <c r="G21" s="28"/>
      <c r="H21" s="28"/>
      <c r="I21" s="29">
        <f>SUMIFS(I22:I73,A22:A73,"P")</f>
        <v>0</v>
      </c>
      <c r="J21" s="30"/>
    </row>
    <row r="22" spans="1:16" x14ac:dyDescent="0.25">
      <c r="A22" s="31" t="s">
        <v>38</v>
      </c>
      <c r="B22" s="31">
        <v>4</v>
      </c>
      <c r="C22" s="32" t="s">
        <v>262</v>
      </c>
      <c r="D22" s="31" t="s">
        <v>40</v>
      </c>
      <c r="E22" s="33" t="s">
        <v>263</v>
      </c>
      <c r="F22" s="34" t="s">
        <v>52</v>
      </c>
      <c r="G22" s="35">
        <v>15</v>
      </c>
      <c r="H22" s="36">
        <v>0</v>
      </c>
      <c r="I22" s="37">
        <f>ROUND(G22*H22,P4)</f>
        <v>0</v>
      </c>
      <c r="J22" s="31"/>
      <c r="O22" s="38">
        <f>I22*0.21</f>
        <v>0</v>
      </c>
      <c r="P22">
        <v>3</v>
      </c>
    </row>
    <row r="23" spans="1:16" x14ac:dyDescent="0.25">
      <c r="A23" s="31" t="s">
        <v>43</v>
      </c>
      <c r="B23" s="39"/>
      <c r="E23" s="33" t="s">
        <v>264</v>
      </c>
      <c r="J23" s="40"/>
    </row>
    <row r="24" spans="1:16" x14ac:dyDescent="0.25">
      <c r="A24" s="31" t="s">
        <v>54</v>
      </c>
      <c r="B24" s="39"/>
      <c r="E24" s="41" t="s">
        <v>265</v>
      </c>
      <c r="J24" s="40"/>
    </row>
    <row r="25" spans="1:16" ht="60" x14ac:dyDescent="0.25">
      <c r="A25" s="31" t="s">
        <v>45</v>
      </c>
      <c r="B25" s="39"/>
      <c r="E25" s="33" t="s">
        <v>266</v>
      </c>
      <c r="J25" s="40"/>
    </row>
    <row r="26" spans="1:16" x14ac:dyDescent="0.25">
      <c r="A26" s="31" t="s">
        <v>38</v>
      </c>
      <c r="B26" s="31">
        <v>5</v>
      </c>
      <c r="C26" s="32" t="s">
        <v>267</v>
      </c>
      <c r="D26" s="31" t="s">
        <v>40</v>
      </c>
      <c r="E26" s="33" t="s">
        <v>268</v>
      </c>
      <c r="F26" s="34" t="s">
        <v>52</v>
      </c>
      <c r="G26" s="35">
        <v>225</v>
      </c>
      <c r="H26" s="36">
        <v>0</v>
      </c>
      <c r="I26" s="37">
        <f>ROUND(G26*H26,P4)</f>
        <v>0</v>
      </c>
      <c r="J26" s="31"/>
      <c r="O26" s="38">
        <f>I26*0.21</f>
        <v>0</v>
      </c>
      <c r="P26">
        <v>3</v>
      </c>
    </row>
    <row r="27" spans="1:16" x14ac:dyDescent="0.25">
      <c r="A27" s="31" t="s">
        <v>43</v>
      </c>
      <c r="B27" s="39"/>
      <c r="E27" s="42" t="s">
        <v>40</v>
      </c>
      <c r="J27" s="40"/>
    </row>
    <row r="28" spans="1:16" x14ac:dyDescent="0.25">
      <c r="A28" s="31" t="s">
        <v>54</v>
      </c>
      <c r="B28" s="39"/>
      <c r="E28" s="41" t="s">
        <v>269</v>
      </c>
      <c r="J28" s="40"/>
    </row>
    <row r="29" spans="1:16" ht="60" x14ac:dyDescent="0.25">
      <c r="A29" s="31" t="s">
        <v>45</v>
      </c>
      <c r="B29" s="39"/>
      <c r="E29" s="33" t="s">
        <v>270</v>
      </c>
      <c r="J29" s="40"/>
    </row>
    <row r="30" spans="1:16" x14ac:dyDescent="0.25">
      <c r="A30" s="31" t="s">
        <v>38</v>
      </c>
      <c r="B30" s="31">
        <v>6</v>
      </c>
      <c r="C30" s="32" t="s">
        <v>271</v>
      </c>
      <c r="D30" s="31" t="s">
        <v>40</v>
      </c>
      <c r="E30" s="33" t="s">
        <v>272</v>
      </c>
      <c r="F30" s="34" t="s">
        <v>52</v>
      </c>
      <c r="G30" s="35">
        <v>60</v>
      </c>
      <c r="H30" s="36">
        <v>0</v>
      </c>
      <c r="I30" s="37">
        <f>ROUND(G30*H30,P4)</f>
        <v>0</v>
      </c>
      <c r="J30" s="31"/>
      <c r="O30" s="38">
        <f>I30*0.21</f>
        <v>0</v>
      </c>
      <c r="P30">
        <v>3</v>
      </c>
    </row>
    <row r="31" spans="1:16" x14ac:dyDescent="0.25">
      <c r="A31" s="31" t="s">
        <v>43</v>
      </c>
      <c r="B31" s="39"/>
      <c r="E31" s="42" t="s">
        <v>40</v>
      </c>
      <c r="J31" s="40"/>
    </row>
    <row r="32" spans="1:16" x14ac:dyDescent="0.25">
      <c r="A32" s="31" t="s">
        <v>54</v>
      </c>
      <c r="B32" s="39"/>
      <c r="E32" s="41" t="s">
        <v>273</v>
      </c>
      <c r="J32" s="40"/>
    </row>
    <row r="33" spans="1:16" ht="60" x14ac:dyDescent="0.25">
      <c r="A33" s="31" t="s">
        <v>45</v>
      </c>
      <c r="B33" s="39"/>
      <c r="E33" s="33" t="s">
        <v>266</v>
      </c>
      <c r="J33" s="40"/>
    </row>
    <row r="34" spans="1:16" x14ac:dyDescent="0.25">
      <c r="A34" s="31" t="s">
        <v>38</v>
      </c>
      <c r="B34" s="31">
        <v>7</v>
      </c>
      <c r="C34" s="32" t="s">
        <v>274</v>
      </c>
      <c r="D34" s="31" t="s">
        <v>40</v>
      </c>
      <c r="E34" s="33" t="s">
        <v>275</v>
      </c>
      <c r="F34" s="34" t="s">
        <v>52</v>
      </c>
      <c r="G34" s="35">
        <v>225</v>
      </c>
      <c r="H34" s="36">
        <v>0</v>
      </c>
      <c r="I34" s="37">
        <f>ROUND(G34*H34,P4)</f>
        <v>0</v>
      </c>
      <c r="J34" s="31"/>
      <c r="O34" s="38">
        <f>I34*0.21</f>
        <v>0</v>
      </c>
      <c r="P34">
        <v>3</v>
      </c>
    </row>
    <row r="35" spans="1:16" x14ac:dyDescent="0.25">
      <c r="A35" s="31" t="s">
        <v>43</v>
      </c>
      <c r="B35" s="39"/>
      <c r="E35" s="42" t="s">
        <v>40</v>
      </c>
      <c r="J35" s="40"/>
    </row>
    <row r="36" spans="1:16" x14ac:dyDescent="0.25">
      <c r="A36" s="31" t="s">
        <v>54</v>
      </c>
      <c r="B36" s="39"/>
      <c r="E36" s="41" t="s">
        <v>269</v>
      </c>
      <c r="J36" s="40"/>
    </row>
    <row r="37" spans="1:16" ht="60" x14ac:dyDescent="0.25">
      <c r="A37" s="31" t="s">
        <v>45</v>
      </c>
      <c r="B37" s="39"/>
      <c r="E37" s="33" t="s">
        <v>276</v>
      </c>
      <c r="J37" s="40"/>
    </row>
    <row r="38" spans="1:16" ht="30" x14ac:dyDescent="0.25">
      <c r="A38" s="31" t="s">
        <v>38</v>
      </c>
      <c r="B38" s="31">
        <v>8</v>
      </c>
      <c r="C38" s="32" t="s">
        <v>277</v>
      </c>
      <c r="D38" s="31" t="s">
        <v>40</v>
      </c>
      <c r="E38" s="33" t="s">
        <v>278</v>
      </c>
      <c r="F38" s="34" t="s">
        <v>95</v>
      </c>
      <c r="G38" s="35">
        <v>13</v>
      </c>
      <c r="H38" s="36">
        <v>0</v>
      </c>
      <c r="I38" s="37">
        <f>ROUND(G38*H38,P4)</f>
        <v>0</v>
      </c>
      <c r="J38" s="31"/>
      <c r="O38" s="38">
        <f>I38*0.21</f>
        <v>0</v>
      </c>
      <c r="P38">
        <v>3</v>
      </c>
    </row>
    <row r="39" spans="1:16" x14ac:dyDescent="0.25">
      <c r="A39" s="31" t="s">
        <v>43</v>
      </c>
      <c r="B39" s="39"/>
      <c r="E39" s="42" t="s">
        <v>40</v>
      </c>
      <c r="J39" s="40"/>
    </row>
    <row r="40" spans="1:16" ht="45" x14ac:dyDescent="0.25">
      <c r="A40" s="31" t="s">
        <v>54</v>
      </c>
      <c r="B40" s="39"/>
      <c r="E40" s="41" t="s">
        <v>279</v>
      </c>
      <c r="J40" s="40"/>
    </row>
    <row r="41" spans="1:16" ht="225" x14ac:dyDescent="0.25">
      <c r="A41" s="31" t="s">
        <v>45</v>
      </c>
      <c r="B41" s="39"/>
      <c r="E41" s="33" t="s">
        <v>280</v>
      </c>
      <c r="J41" s="40"/>
    </row>
    <row r="42" spans="1:16" ht="30" x14ac:dyDescent="0.25">
      <c r="A42" s="31" t="s">
        <v>38</v>
      </c>
      <c r="B42" s="31">
        <v>9</v>
      </c>
      <c r="C42" s="32" t="s">
        <v>281</v>
      </c>
      <c r="D42" s="31" t="s">
        <v>40</v>
      </c>
      <c r="E42" s="33" t="s">
        <v>282</v>
      </c>
      <c r="F42" s="34" t="s">
        <v>95</v>
      </c>
      <c r="G42" s="35">
        <v>2</v>
      </c>
      <c r="H42" s="36">
        <v>0</v>
      </c>
      <c r="I42" s="37">
        <f>ROUND(G42*H42,P4)</f>
        <v>0</v>
      </c>
      <c r="J42" s="31"/>
      <c r="O42" s="38">
        <f>I42*0.21</f>
        <v>0</v>
      </c>
      <c r="P42">
        <v>3</v>
      </c>
    </row>
    <row r="43" spans="1:16" x14ac:dyDescent="0.25">
      <c r="A43" s="31" t="s">
        <v>43</v>
      </c>
      <c r="B43" s="39"/>
      <c r="E43" s="42" t="s">
        <v>40</v>
      </c>
      <c r="J43" s="40"/>
    </row>
    <row r="44" spans="1:16" x14ac:dyDescent="0.25">
      <c r="A44" s="31" t="s">
        <v>54</v>
      </c>
      <c r="B44" s="39"/>
      <c r="E44" s="41" t="s">
        <v>283</v>
      </c>
      <c r="J44" s="40"/>
    </row>
    <row r="45" spans="1:16" ht="225" x14ac:dyDescent="0.25">
      <c r="A45" s="31" t="s">
        <v>45</v>
      </c>
      <c r="B45" s="39"/>
      <c r="E45" s="33" t="s">
        <v>280</v>
      </c>
      <c r="J45" s="40"/>
    </row>
    <row r="46" spans="1:16" ht="30" x14ac:dyDescent="0.25">
      <c r="A46" s="31" t="s">
        <v>38</v>
      </c>
      <c r="B46" s="31">
        <v>10</v>
      </c>
      <c r="C46" s="32" t="s">
        <v>284</v>
      </c>
      <c r="D46" s="31" t="s">
        <v>40</v>
      </c>
      <c r="E46" s="33" t="s">
        <v>285</v>
      </c>
      <c r="F46" s="34" t="s">
        <v>134</v>
      </c>
      <c r="G46" s="35">
        <v>88.5</v>
      </c>
      <c r="H46" s="36">
        <v>0</v>
      </c>
      <c r="I46" s="37">
        <f>ROUND(G46*H46,P4)</f>
        <v>0</v>
      </c>
      <c r="J46" s="31"/>
      <c r="O46" s="38">
        <f>I46*0.21</f>
        <v>0</v>
      </c>
      <c r="P46">
        <v>3</v>
      </c>
    </row>
    <row r="47" spans="1:16" x14ac:dyDescent="0.25">
      <c r="A47" s="31" t="s">
        <v>43</v>
      </c>
      <c r="B47" s="39"/>
      <c r="E47" s="42" t="s">
        <v>40</v>
      </c>
      <c r="J47" s="40"/>
    </row>
    <row r="48" spans="1:16" x14ac:dyDescent="0.25">
      <c r="A48" s="31" t="s">
        <v>54</v>
      </c>
      <c r="B48" s="39"/>
      <c r="E48" s="41" t="s">
        <v>286</v>
      </c>
      <c r="J48" s="40"/>
    </row>
    <row r="49" spans="1:16" ht="120" x14ac:dyDescent="0.25">
      <c r="A49" s="31" t="s">
        <v>45</v>
      </c>
      <c r="B49" s="39"/>
      <c r="E49" s="33" t="s">
        <v>137</v>
      </c>
      <c r="J49" s="40"/>
    </row>
    <row r="50" spans="1:16" ht="30" x14ac:dyDescent="0.25">
      <c r="A50" s="31" t="s">
        <v>38</v>
      </c>
      <c r="B50" s="31">
        <v>11</v>
      </c>
      <c r="C50" s="32" t="s">
        <v>287</v>
      </c>
      <c r="D50" s="31" t="s">
        <v>40</v>
      </c>
      <c r="E50" s="33" t="s">
        <v>288</v>
      </c>
      <c r="F50" s="34" t="s">
        <v>134</v>
      </c>
      <c r="G50" s="35">
        <v>46.445</v>
      </c>
      <c r="H50" s="36">
        <v>0</v>
      </c>
      <c r="I50" s="37">
        <f>ROUND(G50*H50,P4)</f>
        <v>0</v>
      </c>
      <c r="J50" s="31"/>
      <c r="O50" s="38">
        <f>I50*0.21</f>
        <v>0</v>
      </c>
      <c r="P50">
        <v>3</v>
      </c>
    </row>
    <row r="51" spans="1:16" x14ac:dyDescent="0.25">
      <c r="A51" s="31" t="s">
        <v>43</v>
      </c>
      <c r="B51" s="39"/>
      <c r="E51" s="42" t="s">
        <v>40</v>
      </c>
      <c r="J51" s="40"/>
    </row>
    <row r="52" spans="1:16" x14ac:dyDescent="0.25">
      <c r="A52" s="31" t="s">
        <v>54</v>
      </c>
      <c r="B52" s="39"/>
      <c r="E52" s="41" t="s">
        <v>289</v>
      </c>
      <c r="J52" s="40"/>
    </row>
    <row r="53" spans="1:16" ht="120" x14ac:dyDescent="0.25">
      <c r="A53" s="31" t="s">
        <v>45</v>
      </c>
      <c r="B53" s="39"/>
      <c r="E53" s="33" t="s">
        <v>137</v>
      </c>
      <c r="J53" s="40"/>
    </row>
    <row r="54" spans="1:16" x14ac:dyDescent="0.25">
      <c r="A54" s="31" t="s">
        <v>38</v>
      </c>
      <c r="B54" s="31">
        <v>12</v>
      </c>
      <c r="C54" s="32" t="s">
        <v>132</v>
      </c>
      <c r="D54" s="31" t="s">
        <v>40</v>
      </c>
      <c r="E54" s="33" t="s">
        <v>133</v>
      </c>
      <c r="F54" s="34" t="s">
        <v>134</v>
      </c>
      <c r="G54" s="35">
        <v>37.573999999999998</v>
      </c>
      <c r="H54" s="36">
        <v>0</v>
      </c>
      <c r="I54" s="37">
        <f>ROUND(G54*H54,P4)</f>
        <v>0</v>
      </c>
      <c r="J54" s="31"/>
      <c r="O54" s="38">
        <f>I54*0.21</f>
        <v>0</v>
      </c>
      <c r="P54">
        <v>3</v>
      </c>
    </row>
    <row r="55" spans="1:16" x14ac:dyDescent="0.25">
      <c r="A55" s="31" t="s">
        <v>43</v>
      </c>
      <c r="B55" s="39"/>
      <c r="E55" s="33" t="s">
        <v>290</v>
      </c>
      <c r="J55" s="40"/>
    </row>
    <row r="56" spans="1:16" ht="45" x14ac:dyDescent="0.25">
      <c r="A56" s="31" t="s">
        <v>54</v>
      </c>
      <c r="B56" s="39"/>
      <c r="E56" s="41" t="s">
        <v>291</v>
      </c>
      <c r="J56" s="40"/>
    </row>
    <row r="57" spans="1:16" ht="120" x14ac:dyDescent="0.25">
      <c r="A57" s="31" t="s">
        <v>45</v>
      </c>
      <c r="B57" s="39"/>
      <c r="E57" s="33" t="s">
        <v>137</v>
      </c>
      <c r="J57" s="40"/>
    </row>
    <row r="58" spans="1:16" x14ac:dyDescent="0.25">
      <c r="A58" s="31" t="s">
        <v>38</v>
      </c>
      <c r="B58" s="31">
        <v>13</v>
      </c>
      <c r="C58" s="32" t="s">
        <v>292</v>
      </c>
      <c r="D58" s="31" t="s">
        <v>40</v>
      </c>
      <c r="E58" s="33" t="s">
        <v>293</v>
      </c>
      <c r="F58" s="34" t="s">
        <v>134</v>
      </c>
      <c r="G58" s="35">
        <v>28.9</v>
      </c>
      <c r="H58" s="36">
        <v>0</v>
      </c>
      <c r="I58" s="37">
        <f>ROUND(G58*H58,P4)</f>
        <v>0</v>
      </c>
      <c r="J58" s="31"/>
      <c r="O58" s="38">
        <f>I58*0.21</f>
        <v>0</v>
      </c>
      <c r="P58">
        <v>3</v>
      </c>
    </row>
    <row r="59" spans="1:16" x14ac:dyDescent="0.25">
      <c r="A59" s="31" t="s">
        <v>43</v>
      </c>
      <c r="B59" s="39"/>
      <c r="E59" s="33" t="s">
        <v>294</v>
      </c>
      <c r="J59" s="40"/>
    </row>
    <row r="60" spans="1:16" ht="60" x14ac:dyDescent="0.25">
      <c r="A60" s="31" t="s">
        <v>54</v>
      </c>
      <c r="B60" s="39"/>
      <c r="E60" s="41" t="s">
        <v>295</v>
      </c>
      <c r="J60" s="40"/>
    </row>
    <row r="61" spans="1:16" ht="75" x14ac:dyDescent="0.25">
      <c r="A61" s="31" t="s">
        <v>45</v>
      </c>
      <c r="B61" s="39"/>
      <c r="E61" s="33" t="s">
        <v>296</v>
      </c>
      <c r="J61" s="40"/>
    </row>
    <row r="62" spans="1:16" x14ac:dyDescent="0.25">
      <c r="A62" s="31" t="s">
        <v>38</v>
      </c>
      <c r="B62" s="31">
        <v>14</v>
      </c>
      <c r="C62" s="32" t="s">
        <v>297</v>
      </c>
      <c r="D62" s="31" t="s">
        <v>40</v>
      </c>
      <c r="E62" s="33" t="s">
        <v>298</v>
      </c>
      <c r="F62" s="34" t="s">
        <v>134</v>
      </c>
      <c r="G62" s="35">
        <v>100.8</v>
      </c>
      <c r="H62" s="36">
        <v>0</v>
      </c>
      <c r="I62" s="37">
        <f>ROUND(G62*H62,P4)</f>
        <v>0</v>
      </c>
      <c r="J62" s="31"/>
      <c r="O62" s="38">
        <f>I62*0.21</f>
        <v>0</v>
      </c>
      <c r="P62">
        <v>3</v>
      </c>
    </row>
    <row r="63" spans="1:16" x14ac:dyDescent="0.25">
      <c r="A63" s="31" t="s">
        <v>43</v>
      </c>
      <c r="B63" s="39"/>
      <c r="E63" s="42" t="s">
        <v>40</v>
      </c>
      <c r="J63" s="40"/>
    </row>
    <row r="64" spans="1:16" x14ac:dyDescent="0.25">
      <c r="A64" s="31" t="s">
        <v>54</v>
      </c>
      <c r="B64" s="39"/>
      <c r="E64" s="41" t="s">
        <v>299</v>
      </c>
      <c r="J64" s="40"/>
    </row>
    <row r="65" spans="1:16" ht="409.5" x14ac:dyDescent="0.25">
      <c r="A65" s="31" t="s">
        <v>45</v>
      </c>
      <c r="B65" s="39"/>
      <c r="E65" s="33" t="s">
        <v>300</v>
      </c>
      <c r="J65" s="40"/>
    </row>
    <row r="66" spans="1:16" x14ac:dyDescent="0.25">
      <c r="A66" s="31" t="s">
        <v>38</v>
      </c>
      <c r="B66" s="31">
        <v>15</v>
      </c>
      <c r="C66" s="32" t="s">
        <v>301</v>
      </c>
      <c r="D66" s="31" t="s">
        <v>40</v>
      </c>
      <c r="E66" s="33" t="s">
        <v>302</v>
      </c>
      <c r="F66" s="34" t="s">
        <v>134</v>
      </c>
      <c r="G66" s="35">
        <v>371</v>
      </c>
      <c r="H66" s="36">
        <v>0</v>
      </c>
      <c r="I66" s="37">
        <f>ROUND(G66*H66,P4)</f>
        <v>0</v>
      </c>
      <c r="J66" s="31"/>
      <c r="O66" s="38">
        <f>I66*0.21</f>
        <v>0</v>
      </c>
      <c r="P66">
        <v>3</v>
      </c>
    </row>
    <row r="67" spans="1:16" x14ac:dyDescent="0.25">
      <c r="A67" s="31" t="s">
        <v>43</v>
      </c>
      <c r="B67" s="39"/>
      <c r="E67" s="33" t="s">
        <v>303</v>
      </c>
      <c r="J67" s="40"/>
    </row>
    <row r="68" spans="1:16" ht="75" x14ac:dyDescent="0.25">
      <c r="A68" s="31" t="s">
        <v>54</v>
      </c>
      <c r="B68" s="39"/>
      <c r="E68" s="41" t="s">
        <v>304</v>
      </c>
      <c r="J68" s="40"/>
    </row>
    <row r="69" spans="1:16" ht="409.5" x14ac:dyDescent="0.25">
      <c r="A69" s="31" t="s">
        <v>45</v>
      </c>
      <c r="B69" s="39"/>
      <c r="E69" s="33" t="s">
        <v>305</v>
      </c>
      <c r="J69" s="40"/>
    </row>
    <row r="70" spans="1:16" x14ac:dyDescent="0.25">
      <c r="A70" s="31" t="s">
        <v>38</v>
      </c>
      <c r="B70" s="31">
        <v>16</v>
      </c>
      <c r="C70" s="32" t="s">
        <v>306</v>
      </c>
      <c r="D70" s="31" t="s">
        <v>40</v>
      </c>
      <c r="E70" s="33" t="s">
        <v>307</v>
      </c>
      <c r="F70" s="34" t="s">
        <v>134</v>
      </c>
      <c r="G70" s="35">
        <v>101.31</v>
      </c>
      <c r="H70" s="36">
        <v>0</v>
      </c>
      <c r="I70" s="37">
        <f>ROUND(G70*H70,P4)</f>
        <v>0</v>
      </c>
      <c r="J70" s="31"/>
      <c r="O70" s="38">
        <f>I70*0.21</f>
        <v>0</v>
      </c>
      <c r="P70">
        <v>3</v>
      </c>
    </row>
    <row r="71" spans="1:16" x14ac:dyDescent="0.25">
      <c r="A71" s="31" t="s">
        <v>43</v>
      </c>
      <c r="B71" s="39"/>
      <c r="E71" s="33" t="s">
        <v>303</v>
      </c>
      <c r="J71" s="40"/>
    </row>
    <row r="72" spans="1:16" ht="45" x14ac:dyDescent="0.25">
      <c r="A72" s="31" t="s">
        <v>54</v>
      </c>
      <c r="B72" s="39"/>
      <c r="E72" s="41" t="s">
        <v>308</v>
      </c>
      <c r="J72" s="40"/>
    </row>
    <row r="73" spans="1:16" ht="409.5" x14ac:dyDescent="0.25">
      <c r="A73" s="31" t="s">
        <v>45</v>
      </c>
      <c r="B73" s="39"/>
      <c r="E73" s="33" t="s">
        <v>305</v>
      </c>
      <c r="J73" s="40"/>
    </row>
    <row r="74" spans="1:16" x14ac:dyDescent="0.25">
      <c r="A74" s="25" t="s">
        <v>35</v>
      </c>
      <c r="B74" s="26"/>
      <c r="C74" s="27" t="s">
        <v>164</v>
      </c>
      <c r="D74" s="28"/>
      <c r="E74" s="25" t="s">
        <v>165</v>
      </c>
      <c r="F74" s="28"/>
      <c r="G74" s="28"/>
      <c r="H74" s="28"/>
      <c r="I74" s="29">
        <f>SUMIFS(I75:I110,A75:A110,"P")</f>
        <v>0</v>
      </c>
      <c r="J74" s="30"/>
    </row>
    <row r="75" spans="1:16" x14ac:dyDescent="0.25">
      <c r="A75" s="31" t="s">
        <v>38</v>
      </c>
      <c r="B75" s="31">
        <v>17</v>
      </c>
      <c r="C75" s="32" t="s">
        <v>309</v>
      </c>
      <c r="D75" s="31" t="s">
        <v>40</v>
      </c>
      <c r="E75" s="33" t="s">
        <v>310</v>
      </c>
      <c r="F75" s="34" t="s">
        <v>168</v>
      </c>
      <c r="G75" s="35">
        <v>30</v>
      </c>
      <c r="H75" s="36">
        <v>0</v>
      </c>
      <c r="I75" s="37">
        <f>ROUND(G75*H75,P4)</f>
        <v>0</v>
      </c>
      <c r="J75" s="31"/>
      <c r="O75" s="38">
        <f>I75*0.21</f>
        <v>0</v>
      </c>
      <c r="P75">
        <v>3</v>
      </c>
    </row>
    <row r="76" spans="1:16" x14ac:dyDescent="0.25">
      <c r="A76" s="31" t="s">
        <v>43</v>
      </c>
      <c r="B76" s="39"/>
      <c r="E76" s="33" t="s">
        <v>311</v>
      </c>
      <c r="J76" s="40"/>
    </row>
    <row r="77" spans="1:16" x14ac:dyDescent="0.25">
      <c r="A77" s="31" t="s">
        <v>54</v>
      </c>
      <c r="B77" s="39"/>
      <c r="E77" s="41" t="s">
        <v>312</v>
      </c>
      <c r="J77" s="40"/>
    </row>
    <row r="78" spans="1:16" ht="75" x14ac:dyDescent="0.25">
      <c r="A78" s="31" t="s">
        <v>45</v>
      </c>
      <c r="B78" s="39"/>
      <c r="E78" s="33" t="s">
        <v>313</v>
      </c>
      <c r="J78" s="40"/>
    </row>
    <row r="79" spans="1:16" ht="30" x14ac:dyDescent="0.25">
      <c r="A79" s="31" t="s">
        <v>38</v>
      </c>
      <c r="B79" s="31">
        <v>18</v>
      </c>
      <c r="C79" s="32" t="s">
        <v>314</v>
      </c>
      <c r="D79" s="31" t="s">
        <v>40</v>
      </c>
      <c r="E79" s="33" t="s">
        <v>315</v>
      </c>
      <c r="F79" s="34" t="s">
        <v>168</v>
      </c>
      <c r="G79" s="35">
        <v>23.5</v>
      </c>
      <c r="H79" s="36">
        <v>0</v>
      </c>
      <c r="I79" s="37">
        <f>ROUND(G79*H79,P4)</f>
        <v>0</v>
      </c>
      <c r="J79" s="31"/>
      <c r="O79" s="38">
        <f>I79*0.21</f>
        <v>0</v>
      </c>
      <c r="P79">
        <v>3</v>
      </c>
    </row>
    <row r="80" spans="1:16" x14ac:dyDescent="0.25">
      <c r="A80" s="31" t="s">
        <v>43</v>
      </c>
      <c r="B80" s="39"/>
      <c r="E80" s="33" t="s">
        <v>311</v>
      </c>
      <c r="J80" s="40"/>
    </row>
    <row r="81" spans="1:16" x14ac:dyDescent="0.25">
      <c r="A81" s="31" t="s">
        <v>54</v>
      </c>
      <c r="B81" s="39"/>
      <c r="E81" s="41" t="s">
        <v>316</v>
      </c>
      <c r="J81" s="40"/>
    </row>
    <row r="82" spans="1:16" ht="120" x14ac:dyDescent="0.25">
      <c r="A82" s="31" t="s">
        <v>45</v>
      </c>
      <c r="B82" s="39"/>
      <c r="E82" s="33" t="s">
        <v>173</v>
      </c>
      <c r="J82" s="40"/>
    </row>
    <row r="83" spans="1:16" x14ac:dyDescent="0.25">
      <c r="A83" s="31" t="s">
        <v>38</v>
      </c>
      <c r="B83" s="31">
        <v>19</v>
      </c>
      <c r="C83" s="32" t="s">
        <v>317</v>
      </c>
      <c r="D83" s="31" t="s">
        <v>40</v>
      </c>
      <c r="E83" s="33" t="s">
        <v>318</v>
      </c>
      <c r="F83" s="34" t="s">
        <v>168</v>
      </c>
      <c r="G83" s="35">
        <v>20</v>
      </c>
      <c r="H83" s="36">
        <v>0</v>
      </c>
      <c r="I83" s="37">
        <f>ROUND(G83*H83,P4)</f>
        <v>0</v>
      </c>
      <c r="J83" s="31"/>
      <c r="O83" s="38">
        <f>I83*0.21</f>
        <v>0</v>
      </c>
      <c r="P83">
        <v>3</v>
      </c>
    </row>
    <row r="84" spans="1:16" x14ac:dyDescent="0.25">
      <c r="A84" s="31" t="s">
        <v>43</v>
      </c>
      <c r="B84" s="39"/>
      <c r="E84" s="42" t="s">
        <v>40</v>
      </c>
      <c r="J84" s="40"/>
    </row>
    <row r="85" spans="1:16" x14ac:dyDescent="0.25">
      <c r="A85" s="31" t="s">
        <v>54</v>
      </c>
      <c r="B85" s="39"/>
      <c r="E85" s="41" t="s">
        <v>319</v>
      </c>
      <c r="J85" s="40"/>
    </row>
    <row r="86" spans="1:16" ht="75" x14ac:dyDescent="0.25">
      <c r="A86" s="31" t="s">
        <v>45</v>
      </c>
      <c r="B86" s="39"/>
      <c r="E86" s="33" t="s">
        <v>189</v>
      </c>
      <c r="J86" s="40"/>
    </row>
    <row r="87" spans="1:16" x14ac:dyDescent="0.25">
      <c r="A87" s="31" t="s">
        <v>38</v>
      </c>
      <c r="B87" s="31">
        <v>20</v>
      </c>
      <c r="C87" s="32" t="s">
        <v>320</v>
      </c>
      <c r="D87" s="31" t="s">
        <v>40</v>
      </c>
      <c r="E87" s="33" t="s">
        <v>321</v>
      </c>
      <c r="F87" s="34" t="s">
        <v>168</v>
      </c>
      <c r="G87" s="35">
        <v>54</v>
      </c>
      <c r="H87" s="36">
        <v>0</v>
      </c>
      <c r="I87" s="37">
        <f>ROUND(G87*H87,P4)</f>
        <v>0</v>
      </c>
      <c r="J87" s="31"/>
      <c r="O87" s="38">
        <f>I87*0.21</f>
        <v>0</v>
      </c>
      <c r="P87">
        <v>3</v>
      </c>
    </row>
    <row r="88" spans="1:16" x14ac:dyDescent="0.25">
      <c r="A88" s="31" t="s">
        <v>43</v>
      </c>
      <c r="B88" s="39"/>
      <c r="E88" s="42" t="s">
        <v>40</v>
      </c>
      <c r="J88" s="40"/>
    </row>
    <row r="89" spans="1:16" x14ac:dyDescent="0.25">
      <c r="A89" s="31" t="s">
        <v>54</v>
      </c>
      <c r="B89" s="39"/>
      <c r="E89" s="41" t="s">
        <v>322</v>
      </c>
      <c r="J89" s="40"/>
    </row>
    <row r="90" spans="1:16" ht="75" x14ac:dyDescent="0.25">
      <c r="A90" s="31" t="s">
        <v>45</v>
      </c>
      <c r="B90" s="39"/>
      <c r="E90" s="33" t="s">
        <v>323</v>
      </c>
      <c r="J90" s="40"/>
    </row>
    <row r="91" spans="1:16" x14ac:dyDescent="0.25">
      <c r="A91" s="31" t="s">
        <v>38</v>
      </c>
      <c r="B91" s="31">
        <v>21</v>
      </c>
      <c r="C91" s="32" t="s">
        <v>324</v>
      </c>
      <c r="D91" s="31" t="s">
        <v>40</v>
      </c>
      <c r="E91" s="33" t="s">
        <v>325</v>
      </c>
      <c r="F91" s="34" t="s">
        <v>134</v>
      </c>
      <c r="G91" s="35">
        <v>259.952</v>
      </c>
      <c r="H91" s="36">
        <v>0</v>
      </c>
      <c r="I91" s="37">
        <f>ROUND(G91*H91,P4)</f>
        <v>0</v>
      </c>
      <c r="J91" s="31"/>
      <c r="O91" s="38">
        <f>I91*0.21</f>
        <v>0</v>
      </c>
      <c r="P91">
        <v>3</v>
      </c>
    </row>
    <row r="92" spans="1:16" x14ac:dyDescent="0.25">
      <c r="A92" s="31" t="s">
        <v>43</v>
      </c>
      <c r="B92" s="39"/>
      <c r="E92" s="33" t="s">
        <v>326</v>
      </c>
      <c r="J92" s="40"/>
    </row>
    <row r="93" spans="1:16" ht="135" x14ac:dyDescent="0.25">
      <c r="A93" s="31" t="s">
        <v>54</v>
      </c>
      <c r="B93" s="39"/>
      <c r="E93" s="41" t="s">
        <v>327</v>
      </c>
      <c r="J93" s="40"/>
    </row>
    <row r="94" spans="1:16" ht="180" x14ac:dyDescent="0.25">
      <c r="A94" s="31" t="s">
        <v>45</v>
      </c>
      <c r="B94" s="39"/>
      <c r="E94" s="33" t="s">
        <v>245</v>
      </c>
      <c r="J94" s="40"/>
    </row>
    <row r="95" spans="1:16" x14ac:dyDescent="0.25">
      <c r="A95" s="31" t="s">
        <v>38</v>
      </c>
      <c r="B95" s="31">
        <v>22</v>
      </c>
      <c r="C95" s="32" t="s">
        <v>328</v>
      </c>
      <c r="D95" s="31" t="s">
        <v>40</v>
      </c>
      <c r="E95" s="33" t="s">
        <v>329</v>
      </c>
      <c r="F95" s="34" t="s">
        <v>134</v>
      </c>
      <c r="G95" s="35">
        <v>127.29</v>
      </c>
      <c r="H95" s="36">
        <v>0</v>
      </c>
      <c r="I95" s="37">
        <f>ROUND(G95*H95,P4)</f>
        <v>0</v>
      </c>
      <c r="J95" s="31"/>
      <c r="O95" s="38">
        <f>I95*0.21</f>
        <v>0</v>
      </c>
      <c r="P95">
        <v>3</v>
      </c>
    </row>
    <row r="96" spans="1:16" x14ac:dyDescent="0.25">
      <c r="A96" s="31" t="s">
        <v>43</v>
      </c>
      <c r="B96" s="39"/>
      <c r="E96" s="33" t="s">
        <v>330</v>
      </c>
      <c r="J96" s="40"/>
    </row>
    <row r="97" spans="1:16" ht="120" x14ac:dyDescent="0.25">
      <c r="A97" s="31" t="s">
        <v>54</v>
      </c>
      <c r="B97" s="39"/>
      <c r="E97" s="41" t="s">
        <v>331</v>
      </c>
      <c r="J97" s="40"/>
    </row>
    <row r="98" spans="1:16" ht="180" x14ac:dyDescent="0.25">
      <c r="A98" s="31" t="s">
        <v>45</v>
      </c>
      <c r="B98" s="39"/>
      <c r="E98" s="33" t="s">
        <v>245</v>
      </c>
      <c r="J98" s="40"/>
    </row>
    <row r="99" spans="1:16" x14ac:dyDescent="0.25">
      <c r="A99" s="31" t="s">
        <v>38</v>
      </c>
      <c r="B99" s="31">
        <v>23</v>
      </c>
      <c r="C99" s="32" t="s">
        <v>332</v>
      </c>
      <c r="D99" s="31" t="s">
        <v>40</v>
      </c>
      <c r="E99" s="33" t="s">
        <v>333</v>
      </c>
      <c r="F99" s="34" t="s">
        <v>134</v>
      </c>
      <c r="G99" s="35">
        <v>63.951999999999998</v>
      </c>
      <c r="H99" s="36">
        <v>0</v>
      </c>
      <c r="I99" s="37">
        <f>ROUND(G99*H99,P4)</f>
        <v>0</v>
      </c>
      <c r="J99" s="31"/>
      <c r="O99" s="38">
        <f>I99*0.21</f>
        <v>0</v>
      </c>
      <c r="P99">
        <v>3</v>
      </c>
    </row>
    <row r="100" spans="1:16" x14ac:dyDescent="0.25">
      <c r="A100" s="31" t="s">
        <v>43</v>
      </c>
      <c r="B100" s="39"/>
      <c r="E100" s="33" t="s">
        <v>330</v>
      </c>
      <c r="J100" s="40"/>
    </row>
    <row r="101" spans="1:16" ht="105" x14ac:dyDescent="0.25">
      <c r="A101" s="31" t="s">
        <v>54</v>
      </c>
      <c r="B101" s="39"/>
      <c r="E101" s="41" t="s">
        <v>334</v>
      </c>
      <c r="J101" s="40"/>
    </row>
    <row r="102" spans="1:16" ht="180" x14ac:dyDescent="0.25">
      <c r="A102" s="31" t="s">
        <v>45</v>
      </c>
      <c r="B102" s="39"/>
      <c r="E102" s="33" t="s">
        <v>245</v>
      </c>
      <c r="J102" s="40"/>
    </row>
    <row r="103" spans="1:16" x14ac:dyDescent="0.25">
      <c r="A103" s="31" t="s">
        <v>38</v>
      </c>
      <c r="B103" s="31">
        <v>24</v>
      </c>
      <c r="C103" s="32" t="s">
        <v>335</v>
      </c>
      <c r="D103" s="31" t="s">
        <v>40</v>
      </c>
      <c r="E103" s="33" t="s">
        <v>336</v>
      </c>
      <c r="F103" s="34" t="s">
        <v>337</v>
      </c>
      <c r="G103" s="35">
        <v>14.448</v>
      </c>
      <c r="H103" s="36">
        <v>0</v>
      </c>
      <c r="I103" s="37">
        <f>ROUND(G103*H103,P4)</f>
        <v>0</v>
      </c>
      <c r="J103" s="31"/>
      <c r="O103" s="38">
        <f>I103*0.21</f>
        <v>0</v>
      </c>
      <c r="P103">
        <v>3</v>
      </c>
    </row>
    <row r="104" spans="1:16" x14ac:dyDescent="0.25">
      <c r="A104" s="31" t="s">
        <v>43</v>
      </c>
      <c r="B104" s="39"/>
      <c r="E104" s="33" t="s">
        <v>338</v>
      </c>
      <c r="J104" s="40"/>
    </row>
    <row r="105" spans="1:16" ht="60" x14ac:dyDescent="0.25">
      <c r="A105" s="31" t="s">
        <v>54</v>
      </c>
      <c r="B105" s="39"/>
      <c r="E105" s="41" t="s">
        <v>339</v>
      </c>
      <c r="J105" s="40"/>
    </row>
    <row r="106" spans="1:16" ht="180" x14ac:dyDescent="0.25">
      <c r="A106" s="31" t="s">
        <v>45</v>
      </c>
      <c r="B106" s="39"/>
      <c r="E106" s="33" t="s">
        <v>340</v>
      </c>
      <c r="J106" s="40"/>
    </row>
    <row r="107" spans="1:16" x14ac:dyDescent="0.25">
      <c r="A107" s="31" t="s">
        <v>38</v>
      </c>
      <c r="B107" s="31">
        <v>25</v>
      </c>
      <c r="C107" s="32" t="s">
        <v>341</v>
      </c>
      <c r="D107" s="31" t="s">
        <v>40</v>
      </c>
      <c r="E107" s="33" t="s">
        <v>342</v>
      </c>
      <c r="F107" s="34" t="s">
        <v>52</v>
      </c>
      <c r="G107" s="35">
        <v>175.5</v>
      </c>
      <c r="H107" s="36">
        <v>0</v>
      </c>
      <c r="I107" s="37">
        <f>ROUND(G107*H107,P4)</f>
        <v>0</v>
      </c>
      <c r="J107" s="31"/>
      <c r="O107" s="38">
        <f>I107*0.21</f>
        <v>0</v>
      </c>
      <c r="P107">
        <v>3</v>
      </c>
    </row>
    <row r="108" spans="1:16" x14ac:dyDescent="0.25">
      <c r="A108" s="31" t="s">
        <v>43</v>
      </c>
      <c r="B108" s="39"/>
      <c r="E108" s="42" t="s">
        <v>40</v>
      </c>
      <c r="J108" s="40"/>
    </row>
    <row r="109" spans="1:16" x14ac:dyDescent="0.25">
      <c r="A109" s="31" t="s">
        <v>54</v>
      </c>
      <c r="B109" s="39"/>
      <c r="E109" s="41" t="s">
        <v>343</v>
      </c>
      <c r="J109" s="40"/>
    </row>
    <row r="110" spans="1:16" ht="150" x14ac:dyDescent="0.25">
      <c r="A110" s="31" t="s">
        <v>45</v>
      </c>
      <c r="B110" s="43"/>
      <c r="C110" s="44"/>
      <c r="D110" s="44"/>
      <c r="E110" s="33" t="s">
        <v>344</v>
      </c>
      <c r="F110" s="44"/>
      <c r="G110" s="44"/>
      <c r="H110" s="44"/>
      <c r="I110" s="44"/>
      <c r="J110" s="45"/>
    </row>
  </sheetData>
  <sheetProtection algorithmName="SHA-512" hashValue="M6sIJ7x/l23XbJrmOkcsy7rss+mrGwWI4YxT9nCVtG3blMngYX1dZkQhyopn9cjUKvBIYHxvNLleNPBHc62xdA==" saltValue="/Di2mhP8agUJx+Y3KEJnQWEjQ7zSeFo6UjL3IvEpJCcsDxZbNou0mqcTMUQgt3+sSH6Ya+cOcPGg65fGixj+bg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51"/>
  <sheetViews>
    <sheetView tabSelected="1" topLeftCell="B1" workbookViewId="0"/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1"/>
      <c r="C1" s="12"/>
      <c r="D1" s="12"/>
      <c r="E1" s="13" t="s">
        <v>1</v>
      </c>
      <c r="F1" s="12"/>
      <c r="G1" s="12"/>
      <c r="H1" s="12"/>
      <c r="I1" s="12"/>
      <c r="J1" s="14"/>
      <c r="P1">
        <v>3</v>
      </c>
    </row>
    <row r="2" spans="1:16" ht="20.25" x14ac:dyDescent="0.25">
      <c r="A2" s="1"/>
      <c r="B2" s="15"/>
      <c r="C2" s="3"/>
      <c r="D2" s="3"/>
      <c r="E2" s="4" t="s">
        <v>17</v>
      </c>
      <c r="F2" s="3"/>
      <c r="G2" s="3"/>
      <c r="H2" s="3"/>
      <c r="I2" s="3"/>
      <c r="J2" s="16"/>
    </row>
    <row r="3" spans="1:16" ht="30" x14ac:dyDescent="0.25">
      <c r="A3" s="3" t="s">
        <v>18</v>
      </c>
      <c r="B3" s="17" t="s">
        <v>19</v>
      </c>
      <c r="C3" s="48" t="s">
        <v>20</v>
      </c>
      <c r="D3" s="49"/>
      <c r="E3" s="18" t="s">
        <v>21</v>
      </c>
      <c r="F3" s="3"/>
      <c r="G3" s="3"/>
      <c r="H3" s="19" t="s">
        <v>15</v>
      </c>
      <c r="I3" s="20">
        <f>SUMIFS(I8:I251,A8:A251,"SD")</f>
        <v>0</v>
      </c>
      <c r="J3" s="16"/>
      <c r="O3">
        <v>0</v>
      </c>
      <c r="P3">
        <v>2</v>
      </c>
    </row>
    <row r="4" spans="1:16" x14ac:dyDescent="0.25">
      <c r="A4" s="3" t="s">
        <v>22</v>
      </c>
      <c r="B4" s="17" t="s">
        <v>23</v>
      </c>
      <c r="C4" s="48" t="s">
        <v>15</v>
      </c>
      <c r="D4" s="49"/>
      <c r="E4" s="18" t="s">
        <v>16</v>
      </c>
      <c r="F4" s="3"/>
      <c r="G4" s="3"/>
      <c r="H4" s="3"/>
      <c r="I4" s="3"/>
      <c r="J4" s="16"/>
      <c r="O4">
        <v>0.12</v>
      </c>
      <c r="P4">
        <v>2</v>
      </c>
    </row>
    <row r="5" spans="1:16" x14ac:dyDescent="0.25">
      <c r="A5" s="50" t="s">
        <v>24</v>
      </c>
      <c r="B5" s="51" t="s">
        <v>25</v>
      </c>
      <c r="C5" s="52" t="s">
        <v>26</v>
      </c>
      <c r="D5" s="52" t="s">
        <v>27</v>
      </c>
      <c r="E5" s="52" t="s">
        <v>28</v>
      </c>
      <c r="F5" s="52" t="s">
        <v>29</v>
      </c>
      <c r="G5" s="52" t="s">
        <v>30</v>
      </c>
      <c r="H5" s="52" t="s">
        <v>31</v>
      </c>
      <c r="I5" s="52"/>
      <c r="J5" s="53" t="s">
        <v>32</v>
      </c>
      <c r="O5">
        <v>0.21</v>
      </c>
    </row>
    <row r="6" spans="1:16" x14ac:dyDescent="0.25">
      <c r="A6" s="50"/>
      <c r="B6" s="51"/>
      <c r="C6" s="52"/>
      <c r="D6" s="52"/>
      <c r="E6" s="52"/>
      <c r="F6" s="52"/>
      <c r="G6" s="52"/>
      <c r="H6" s="7" t="s">
        <v>33</v>
      </c>
      <c r="I6" s="7" t="s">
        <v>34</v>
      </c>
      <c r="J6" s="53"/>
    </row>
    <row r="7" spans="1:16" x14ac:dyDescent="0.25">
      <c r="A7" s="23">
        <v>0</v>
      </c>
      <c r="B7" s="21">
        <v>1</v>
      </c>
      <c r="C7" s="24">
        <v>2</v>
      </c>
      <c r="D7" s="7">
        <v>3</v>
      </c>
      <c r="E7" s="24">
        <v>4</v>
      </c>
      <c r="F7" s="7">
        <v>5</v>
      </c>
      <c r="G7" s="7">
        <v>6</v>
      </c>
      <c r="H7" s="7">
        <v>7</v>
      </c>
      <c r="I7" s="24">
        <v>8</v>
      </c>
      <c r="J7" s="22">
        <v>9</v>
      </c>
    </row>
    <row r="8" spans="1:16" x14ac:dyDescent="0.25">
      <c r="A8" s="25" t="s">
        <v>35</v>
      </c>
      <c r="B8" s="26"/>
      <c r="C8" s="27" t="s">
        <v>130</v>
      </c>
      <c r="D8" s="28"/>
      <c r="E8" s="25" t="s">
        <v>131</v>
      </c>
      <c r="F8" s="28"/>
      <c r="G8" s="28"/>
      <c r="H8" s="28"/>
      <c r="I8" s="29">
        <f>SUMIFS(I9:I52,A9:A52,"P")</f>
        <v>0</v>
      </c>
      <c r="J8" s="30"/>
    </row>
    <row r="9" spans="1:16" x14ac:dyDescent="0.25">
      <c r="A9" s="31" t="s">
        <v>38</v>
      </c>
      <c r="B9" s="31">
        <v>1</v>
      </c>
      <c r="C9" s="32" t="s">
        <v>345</v>
      </c>
      <c r="D9" s="31" t="s">
        <v>40</v>
      </c>
      <c r="E9" s="33" t="s">
        <v>346</v>
      </c>
      <c r="F9" s="34" t="s">
        <v>168</v>
      </c>
      <c r="G9" s="35">
        <v>12</v>
      </c>
      <c r="H9" s="36">
        <v>0</v>
      </c>
      <c r="I9" s="37">
        <f>ROUND(G9*H9,P4)</f>
        <v>0</v>
      </c>
      <c r="J9" s="31"/>
      <c r="O9" s="38">
        <f>I9*0.21</f>
        <v>0</v>
      </c>
      <c r="P9">
        <v>3</v>
      </c>
    </row>
    <row r="10" spans="1:16" x14ac:dyDescent="0.25">
      <c r="A10" s="31" t="s">
        <v>43</v>
      </c>
      <c r="B10" s="39"/>
      <c r="E10" s="42" t="s">
        <v>40</v>
      </c>
      <c r="J10" s="40"/>
    </row>
    <row r="11" spans="1:16" x14ac:dyDescent="0.25">
      <c r="A11" s="31" t="s">
        <v>54</v>
      </c>
      <c r="B11" s="39"/>
      <c r="E11" s="41" t="s">
        <v>347</v>
      </c>
      <c r="J11" s="40"/>
    </row>
    <row r="12" spans="1:16" ht="75" x14ac:dyDescent="0.25">
      <c r="A12" s="31" t="s">
        <v>45</v>
      </c>
      <c r="B12" s="39"/>
      <c r="E12" s="33" t="s">
        <v>348</v>
      </c>
      <c r="J12" s="40"/>
    </row>
    <row r="13" spans="1:16" x14ac:dyDescent="0.25">
      <c r="A13" s="31" t="s">
        <v>38</v>
      </c>
      <c r="B13" s="31">
        <v>2</v>
      </c>
      <c r="C13" s="32" t="s">
        <v>349</v>
      </c>
      <c r="D13" s="31" t="s">
        <v>40</v>
      </c>
      <c r="E13" s="33" t="s">
        <v>350</v>
      </c>
      <c r="F13" s="34" t="s">
        <v>351</v>
      </c>
      <c r="G13" s="35">
        <v>360</v>
      </c>
      <c r="H13" s="36">
        <v>0</v>
      </c>
      <c r="I13" s="37">
        <f>ROUND(G13*H13,P4)</f>
        <v>0</v>
      </c>
      <c r="J13" s="31"/>
      <c r="O13" s="38">
        <f>I13*0.21</f>
        <v>0</v>
      </c>
      <c r="P13">
        <v>3</v>
      </c>
    </row>
    <row r="14" spans="1:16" x14ac:dyDescent="0.25">
      <c r="A14" s="31" t="s">
        <v>43</v>
      </c>
      <c r="B14" s="39"/>
      <c r="E14" s="33" t="s">
        <v>352</v>
      </c>
      <c r="J14" s="40"/>
    </row>
    <row r="15" spans="1:16" x14ac:dyDescent="0.25">
      <c r="A15" s="31" t="s">
        <v>54</v>
      </c>
      <c r="B15" s="39"/>
      <c r="E15" s="41" t="s">
        <v>353</v>
      </c>
      <c r="J15" s="40"/>
    </row>
    <row r="16" spans="1:16" ht="120" x14ac:dyDescent="0.25">
      <c r="A16" s="31" t="s">
        <v>45</v>
      </c>
      <c r="B16" s="39"/>
      <c r="E16" s="33" t="s">
        <v>354</v>
      </c>
      <c r="J16" s="40"/>
    </row>
    <row r="17" spans="1:16" ht="30" x14ac:dyDescent="0.25">
      <c r="A17" s="31" t="s">
        <v>38</v>
      </c>
      <c r="B17" s="31">
        <v>3</v>
      </c>
      <c r="C17" s="32" t="s">
        <v>355</v>
      </c>
      <c r="D17" s="31" t="s">
        <v>40</v>
      </c>
      <c r="E17" s="33" t="s">
        <v>356</v>
      </c>
      <c r="F17" s="34" t="s">
        <v>168</v>
      </c>
      <c r="G17" s="35">
        <v>40</v>
      </c>
      <c r="H17" s="36">
        <v>0</v>
      </c>
      <c r="I17" s="37">
        <f>ROUND(G17*H17,P4)</f>
        <v>0</v>
      </c>
      <c r="J17" s="31"/>
      <c r="O17" s="38">
        <f>I17*0.21</f>
        <v>0</v>
      </c>
      <c r="P17">
        <v>3</v>
      </c>
    </row>
    <row r="18" spans="1:16" x14ac:dyDescent="0.25">
      <c r="A18" s="31" t="s">
        <v>43</v>
      </c>
      <c r="B18" s="39"/>
      <c r="E18" s="33" t="s">
        <v>357</v>
      </c>
      <c r="J18" s="40"/>
    </row>
    <row r="19" spans="1:16" x14ac:dyDescent="0.25">
      <c r="A19" s="31" t="s">
        <v>54</v>
      </c>
      <c r="B19" s="39"/>
      <c r="E19" s="41" t="s">
        <v>358</v>
      </c>
      <c r="J19" s="40"/>
    </row>
    <row r="20" spans="1:16" ht="120" x14ac:dyDescent="0.25">
      <c r="A20" s="31" t="s">
        <v>45</v>
      </c>
      <c r="B20" s="39"/>
      <c r="E20" s="33" t="s">
        <v>359</v>
      </c>
      <c r="J20" s="40"/>
    </row>
    <row r="21" spans="1:16" x14ac:dyDescent="0.25">
      <c r="A21" s="31" t="s">
        <v>38</v>
      </c>
      <c r="B21" s="31">
        <v>4</v>
      </c>
      <c r="C21" s="32" t="s">
        <v>360</v>
      </c>
      <c r="D21" s="31" t="s">
        <v>40</v>
      </c>
      <c r="E21" s="33" t="s">
        <v>361</v>
      </c>
      <c r="F21" s="34" t="s">
        <v>134</v>
      </c>
      <c r="G21" s="35">
        <v>124.48</v>
      </c>
      <c r="H21" s="36">
        <v>0</v>
      </c>
      <c r="I21" s="37">
        <f>ROUND(G21*H21,P4)</f>
        <v>0</v>
      </c>
      <c r="J21" s="31"/>
      <c r="O21" s="38">
        <f>I21*0.21</f>
        <v>0</v>
      </c>
      <c r="P21">
        <v>3</v>
      </c>
    </row>
    <row r="22" spans="1:16" x14ac:dyDescent="0.25">
      <c r="A22" s="31" t="s">
        <v>43</v>
      </c>
      <c r="B22" s="39"/>
      <c r="E22" s="33" t="s">
        <v>362</v>
      </c>
      <c r="J22" s="40"/>
    </row>
    <row r="23" spans="1:16" ht="105" x14ac:dyDescent="0.25">
      <c r="A23" s="31" t="s">
        <v>54</v>
      </c>
      <c r="B23" s="39"/>
      <c r="E23" s="41" t="s">
        <v>363</v>
      </c>
      <c r="J23" s="40"/>
    </row>
    <row r="24" spans="1:16" ht="409.5" x14ac:dyDescent="0.25">
      <c r="A24" s="31" t="s">
        <v>45</v>
      </c>
      <c r="B24" s="39"/>
      <c r="E24" s="33" t="s">
        <v>364</v>
      </c>
      <c r="J24" s="40"/>
    </row>
    <row r="25" spans="1:16" x14ac:dyDescent="0.25">
      <c r="A25" s="31" t="s">
        <v>38</v>
      </c>
      <c r="B25" s="31">
        <v>5</v>
      </c>
      <c r="C25" s="32" t="s">
        <v>365</v>
      </c>
      <c r="D25" s="31" t="s">
        <v>40</v>
      </c>
      <c r="E25" s="33" t="s">
        <v>366</v>
      </c>
      <c r="F25" s="34" t="s">
        <v>134</v>
      </c>
      <c r="G25" s="35">
        <v>14.4</v>
      </c>
      <c r="H25" s="36">
        <v>0</v>
      </c>
      <c r="I25" s="37">
        <f>ROUND(G25*H25,P4)</f>
        <v>0</v>
      </c>
      <c r="J25" s="31"/>
      <c r="O25" s="38">
        <f>I25*0.21</f>
        <v>0</v>
      </c>
      <c r="P25">
        <v>3</v>
      </c>
    </row>
    <row r="26" spans="1:16" ht="30" x14ac:dyDescent="0.25">
      <c r="A26" s="31" t="s">
        <v>43</v>
      </c>
      <c r="B26" s="39"/>
      <c r="E26" s="33" t="s">
        <v>367</v>
      </c>
      <c r="J26" s="40"/>
    </row>
    <row r="27" spans="1:16" x14ac:dyDescent="0.25">
      <c r="A27" s="31" t="s">
        <v>54</v>
      </c>
      <c r="B27" s="39"/>
      <c r="E27" s="41" t="s">
        <v>368</v>
      </c>
      <c r="J27" s="40"/>
    </row>
    <row r="28" spans="1:16" ht="409.5" x14ac:dyDescent="0.25">
      <c r="A28" s="31" t="s">
        <v>45</v>
      </c>
      <c r="B28" s="39"/>
      <c r="E28" s="33" t="s">
        <v>369</v>
      </c>
      <c r="J28" s="40"/>
    </row>
    <row r="29" spans="1:16" x14ac:dyDescent="0.25">
      <c r="A29" s="31" t="s">
        <v>38</v>
      </c>
      <c r="B29" s="31">
        <v>6</v>
      </c>
      <c r="C29" s="32" t="s">
        <v>370</v>
      </c>
      <c r="D29" s="31" t="s">
        <v>40</v>
      </c>
      <c r="E29" s="33" t="s">
        <v>371</v>
      </c>
      <c r="F29" s="34" t="s">
        <v>134</v>
      </c>
      <c r="G29" s="35">
        <v>27.55</v>
      </c>
      <c r="H29" s="36">
        <v>0</v>
      </c>
      <c r="I29" s="37">
        <f>ROUND(G29*H29,P4)</f>
        <v>0</v>
      </c>
      <c r="J29" s="31"/>
      <c r="O29" s="38">
        <f>I29*0.21</f>
        <v>0</v>
      </c>
      <c r="P29">
        <v>3</v>
      </c>
    </row>
    <row r="30" spans="1:16" x14ac:dyDescent="0.25">
      <c r="A30" s="31" t="s">
        <v>43</v>
      </c>
      <c r="B30" s="39"/>
      <c r="E30" s="42" t="s">
        <v>40</v>
      </c>
      <c r="J30" s="40"/>
    </row>
    <row r="31" spans="1:16" ht="60" x14ac:dyDescent="0.25">
      <c r="A31" s="31" t="s">
        <v>54</v>
      </c>
      <c r="B31" s="39"/>
      <c r="E31" s="41" t="s">
        <v>372</v>
      </c>
      <c r="J31" s="40"/>
    </row>
    <row r="32" spans="1:16" ht="375" x14ac:dyDescent="0.25">
      <c r="A32" s="31" t="s">
        <v>45</v>
      </c>
      <c r="B32" s="39"/>
      <c r="E32" s="33" t="s">
        <v>373</v>
      </c>
      <c r="J32" s="40"/>
    </row>
    <row r="33" spans="1:16" x14ac:dyDescent="0.25">
      <c r="A33" s="31" t="s">
        <v>38</v>
      </c>
      <c r="B33" s="31">
        <v>7</v>
      </c>
      <c r="C33" s="32" t="s">
        <v>374</v>
      </c>
      <c r="D33" s="31" t="s">
        <v>40</v>
      </c>
      <c r="E33" s="33" t="s">
        <v>375</v>
      </c>
      <c r="F33" s="34" t="s">
        <v>134</v>
      </c>
      <c r="G33" s="35">
        <v>124.48</v>
      </c>
      <c r="H33" s="36">
        <v>0</v>
      </c>
      <c r="I33" s="37">
        <f>ROUND(G33*H33,P4)</f>
        <v>0</v>
      </c>
      <c r="J33" s="31"/>
      <c r="O33" s="38">
        <f>I33*0.21</f>
        <v>0</v>
      </c>
      <c r="P33">
        <v>3</v>
      </c>
    </row>
    <row r="34" spans="1:16" x14ac:dyDescent="0.25">
      <c r="A34" s="31" t="s">
        <v>43</v>
      </c>
      <c r="B34" s="39"/>
      <c r="E34" s="42" t="s">
        <v>40</v>
      </c>
      <c r="J34" s="40"/>
    </row>
    <row r="35" spans="1:16" ht="105" x14ac:dyDescent="0.25">
      <c r="A35" s="31" t="s">
        <v>54</v>
      </c>
      <c r="B35" s="39"/>
      <c r="E35" s="41" t="s">
        <v>376</v>
      </c>
      <c r="J35" s="40"/>
    </row>
    <row r="36" spans="1:16" ht="409.5" x14ac:dyDescent="0.25">
      <c r="A36" s="31" t="s">
        <v>45</v>
      </c>
      <c r="B36" s="39"/>
      <c r="E36" s="33" t="s">
        <v>377</v>
      </c>
      <c r="J36" s="40"/>
    </row>
    <row r="37" spans="1:16" x14ac:dyDescent="0.25">
      <c r="A37" s="31" t="s">
        <v>38</v>
      </c>
      <c r="B37" s="31">
        <v>8</v>
      </c>
      <c r="C37" s="32" t="s">
        <v>378</v>
      </c>
      <c r="D37" s="31" t="s">
        <v>40</v>
      </c>
      <c r="E37" s="33" t="s">
        <v>379</v>
      </c>
      <c r="F37" s="34" t="s">
        <v>134</v>
      </c>
      <c r="G37" s="35">
        <v>28.9</v>
      </c>
      <c r="H37" s="36">
        <v>0</v>
      </c>
      <c r="I37" s="37">
        <f>ROUND(G37*H37,P4)</f>
        <v>0</v>
      </c>
      <c r="J37" s="31"/>
      <c r="O37" s="38">
        <f>I37*0.21</f>
        <v>0</v>
      </c>
      <c r="P37">
        <v>3</v>
      </c>
    </row>
    <row r="38" spans="1:16" x14ac:dyDescent="0.25">
      <c r="A38" s="31" t="s">
        <v>43</v>
      </c>
      <c r="B38" s="39"/>
      <c r="E38" s="33" t="s">
        <v>380</v>
      </c>
      <c r="J38" s="40"/>
    </row>
    <row r="39" spans="1:16" ht="75" x14ac:dyDescent="0.25">
      <c r="A39" s="31" t="s">
        <v>54</v>
      </c>
      <c r="B39" s="39"/>
      <c r="E39" s="41" t="s">
        <v>381</v>
      </c>
      <c r="J39" s="40"/>
    </row>
    <row r="40" spans="1:16" ht="75" x14ac:dyDescent="0.25">
      <c r="A40" s="31" t="s">
        <v>45</v>
      </c>
      <c r="B40" s="39"/>
      <c r="E40" s="33" t="s">
        <v>382</v>
      </c>
      <c r="J40" s="40"/>
    </row>
    <row r="41" spans="1:16" x14ac:dyDescent="0.25">
      <c r="A41" s="31" t="s">
        <v>38</v>
      </c>
      <c r="B41" s="31">
        <v>9</v>
      </c>
      <c r="C41" s="32" t="s">
        <v>383</v>
      </c>
      <c r="D41" s="31" t="s">
        <v>40</v>
      </c>
      <c r="E41" s="33" t="s">
        <v>384</v>
      </c>
      <c r="F41" s="34" t="s">
        <v>52</v>
      </c>
      <c r="G41" s="35">
        <v>144.5</v>
      </c>
      <c r="H41" s="36">
        <v>0</v>
      </c>
      <c r="I41" s="37">
        <f>ROUND(G41*H41,P4)</f>
        <v>0</v>
      </c>
      <c r="J41" s="31"/>
      <c r="O41" s="38">
        <f>I41*0.21</f>
        <v>0</v>
      </c>
      <c r="P41">
        <v>3</v>
      </c>
    </row>
    <row r="42" spans="1:16" x14ac:dyDescent="0.25">
      <c r="A42" s="31" t="s">
        <v>43</v>
      </c>
      <c r="B42" s="39"/>
      <c r="E42" s="33" t="s">
        <v>385</v>
      </c>
      <c r="J42" s="40"/>
    </row>
    <row r="43" spans="1:16" ht="75" x14ac:dyDescent="0.25">
      <c r="A43" s="31" t="s">
        <v>54</v>
      </c>
      <c r="B43" s="39"/>
      <c r="E43" s="41" t="s">
        <v>386</v>
      </c>
      <c r="J43" s="40"/>
    </row>
    <row r="44" spans="1:16" ht="75" x14ac:dyDescent="0.25">
      <c r="A44" s="31" t="s">
        <v>45</v>
      </c>
      <c r="B44" s="39"/>
      <c r="E44" s="33" t="s">
        <v>387</v>
      </c>
      <c r="J44" s="40"/>
    </row>
    <row r="45" spans="1:16" ht="30" x14ac:dyDescent="0.25">
      <c r="A45" s="31" t="s">
        <v>38</v>
      </c>
      <c r="B45" s="31">
        <v>10</v>
      </c>
      <c r="C45" s="32" t="s">
        <v>388</v>
      </c>
      <c r="D45" s="31" t="s">
        <v>40</v>
      </c>
      <c r="E45" s="33" t="s">
        <v>389</v>
      </c>
      <c r="F45" s="34" t="s">
        <v>95</v>
      </c>
      <c r="G45" s="35">
        <v>5</v>
      </c>
      <c r="H45" s="36">
        <v>0</v>
      </c>
      <c r="I45" s="37">
        <f>ROUND(G45*H45,P4)</f>
        <v>0</v>
      </c>
      <c r="J45" s="31"/>
      <c r="O45" s="38">
        <f>I45*0.21</f>
        <v>0</v>
      </c>
      <c r="P45">
        <v>3</v>
      </c>
    </row>
    <row r="46" spans="1:16" x14ac:dyDescent="0.25">
      <c r="A46" s="31" t="s">
        <v>43</v>
      </c>
      <c r="B46" s="39"/>
      <c r="E46" s="42" t="s">
        <v>40</v>
      </c>
      <c r="J46" s="40"/>
    </row>
    <row r="47" spans="1:16" x14ac:dyDescent="0.25">
      <c r="A47" s="31" t="s">
        <v>54</v>
      </c>
      <c r="B47" s="39"/>
      <c r="E47" s="41" t="s">
        <v>390</v>
      </c>
      <c r="J47" s="40"/>
    </row>
    <row r="48" spans="1:16" ht="210" x14ac:dyDescent="0.25">
      <c r="A48" s="31" t="s">
        <v>45</v>
      </c>
      <c r="B48" s="39"/>
      <c r="E48" s="33" t="s">
        <v>391</v>
      </c>
      <c r="J48" s="40"/>
    </row>
    <row r="49" spans="1:16" x14ac:dyDescent="0.25">
      <c r="A49" s="31" t="s">
        <v>38</v>
      </c>
      <c r="B49" s="31">
        <v>11</v>
      </c>
      <c r="C49" s="32" t="s">
        <v>392</v>
      </c>
      <c r="D49" s="31" t="s">
        <v>40</v>
      </c>
      <c r="E49" s="33" t="s">
        <v>393</v>
      </c>
      <c r="F49" s="34" t="s">
        <v>95</v>
      </c>
      <c r="G49" s="35">
        <v>5</v>
      </c>
      <c r="H49" s="36">
        <v>0</v>
      </c>
      <c r="I49" s="37">
        <f>ROUND(G49*H49,P4)</f>
        <v>0</v>
      </c>
      <c r="J49" s="31"/>
      <c r="O49" s="38">
        <f>I49*0.21</f>
        <v>0</v>
      </c>
      <c r="P49">
        <v>3</v>
      </c>
    </row>
    <row r="50" spans="1:16" x14ac:dyDescent="0.25">
      <c r="A50" s="31" t="s">
        <v>43</v>
      </c>
      <c r="B50" s="39"/>
      <c r="E50" s="42" t="s">
        <v>40</v>
      </c>
      <c r="J50" s="40"/>
    </row>
    <row r="51" spans="1:16" x14ac:dyDescent="0.25">
      <c r="A51" s="31" t="s">
        <v>54</v>
      </c>
      <c r="B51" s="39"/>
      <c r="E51" s="41" t="s">
        <v>390</v>
      </c>
      <c r="J51" s="40"/>
    </row>
    <row r="52" spans="1:16" ht="180" x14ac:dyDescent="0.25">
      <c r="A52" s="31" t="s">
        <v>45</v>
      </c>
      <c r="B52" s="39"/>
      <c r="E52" s="33" t="s">
        <v>394</v>
      </c>
      <c r="J52" s="40"/>
    </row>
    <row r="53" spans="1:16" x14ac:dyDescent="0.25">
      <c r="A53" s="25" t="s">
        <v>35</v>
      </c>
      <c r="B53" s="26"/>
      <c r="C53" s="27" t="s">
        <v>138</v>
      </c>
      <c r="D53" s="28"/>
      <c r="E53" s="25" t="s">
        <v>139</v>
      </c>
      <c r="F53" s="28"/>
      <c r="G53" s="28"/>
      <c r="H53" s="28"/>
      <c r="I53" s="29">
        <f>SUMIFS(I54:I69,A54:A69,"P")</f>
        <v>0</v>
      </c>
      <c r="J53" s="30"/>
    </row>
    <row r="54" spans="1:16" x14ac:dyDescent="0.25">
      <c r="A54" s="31" t="s">
        <v>38</v>
      </c>
      <c r="B54" s="31">
        <v>12</v>
      </c>
      <c r="C54" s="32" t="s">
        <v>395</v>
      </c>
      <c r="D54" s="31" t="s">
        <v>40</v>
      </c>
      <c r="E54" s="33" t="s">
        <v>396</v>
      </c>
      <c r="F54" s="34" t="s">
        <v>134</v>
      </c>
      <c r="G54" s="35">
        <v>0.26300000000000001</v>
      </c>
      <c r="H54" s="36">
        <v>0</v>
      </c>
      <c r="I54" s="37">
        <f>ROUND(G54*H54,P4)</f>
        <v>0</v>
      </c>
      <c r="J54" s="31"/>
      <c r="O54" s="38">
        <f>I54*0.21</f>
        <v>0</v>
      </c>
      <c r="P54">
        <v>3</v>
      </c>
    </row>
    <row r="55" spans="1:16" x14ac:dyDescent="0.25">
      <c r="A55" s="31" t="s">
        <v>43</v>
      </c>
      <c r="B55" s="39"/>
      <c r="E55" s="42" t="s">
        <v>40</v>
      </c>
      <c r="J55" s="40"/>
    </row>
    <row r="56" spans="1:16" x14ac:dyDescent="0.25">
      <c r="A56" s="31" t="s">
        <v>54</v>
      </c>
      <c r="B56" s="39"/>
      <c r="E56" s="41" t="s">
        <v>397</v>
      </c>
      <c r="J56" s="40"/>
    </row>
    <row r="57" spans="1:16" ht="105" x14ac:dyDescent="0.25">
      <c r="A57" s="31" t="s">
        <v>45</v>
      </c>
      <c r="B57" s="39"/>
      <c r="E57" s="33" t="s">
        <v>398</v>
      </c>
      <c r="J57" s="40"/>
    </row>
    <row r="58" spans="1:16" x14ac:dyDescent="0.25">
      <c r="A58" s="31" t="s">
        <v>38</v>
      </c>
      <c r="B58" s="31">
        <v>13</v>
      </c>
      <c r="C58" s="32" t="s">
        <v>144</v>
      </c>
      <c r="D58" s="31" t="s">
        <v>40</v>
      </c>
      <c r="E58" s="33" t="s">
        <v>145</v>
      </c>
      <c r="F58" s="34" t="s">
        <v>134</v>
      </c>
      <c r="G58" s="35">
        <v>5.32</v>
      </c>
      <c r="H58" s="36">
        <v>0</v>
      </c>
      <c r="I58" s="37">
        <f>ROUND(G58*H58,P4)</f>
        <v>0</v>
      </c>
      <c r="J58" s="31"/>
      <c r="O58" s="38">
        <f>I58*0.21</f>
        <v>0</v>
      </c>
      <c r="P58">
        <v>3</v>
      </c>
    </row>
    <row r="59" spans="1:16" x14ac:dyDescent="0.25">
      <c r="A59" s="31" t="s">
        <v>43</v>
      </c>
      <c r="B59" s="39"/>
      <c r="E59" s="42" t="s">
        <v>40</v>
      </c>
      <c r="J59" s="40"/>
    </row>
    <row r="60" spans="1:16" x14ac:dyDescent="0.25">
      <c r="A60" s="31" t="s">
        <v>54</v>
      </c>
      <c r="B60" s="39"/>
      <c r="E60" s="41" t="s">
        <v>399</v>
      </c>
      <c r="J60" s="40"/>
    </row>
    <row r="61" spans="1:16" ht="105" x14ac:dyDescent="0.25">
      <c r="A61" s="31" t="s">
        <v>45</v>
      </c>
      <c r="B61" s="39"/>
      <c r="E61" s="33" t="s">
        <v>147</v>
      </c>
      <c r="J61" s="40"/>
    </row>
    <row r="62" spans="1:16" x14ac:dyDescent="0.25">
      <c r="A62" s="31" t="s">
        <v>38</v>
      </c>
      <c r="B62" s="31">
        <v>14</v>
      </c>
      <c r="C62" s="32" t="s">
        <v>400</v>
      </c>
      <c r="D62" s="31" t="s">
        <v>40</v>
      </c>
      <c r="E62" s="33" t="s">
        <v>401</v>
      </c>
      <c r="F62" s="34" t="s">
        <v>134</v>
      </c>
      <c r="G62" s="35">
        <v>70.233999999999995</v>
      </c>
      <c r="H62" s="36">
        <v>0</v>
      </c>
      <c r="I62" s="37">
        <f>ROUND(G62*H62,P4)</f>
        <v>0</v>
      </c>
      <c r="J62" s="31"/>
      <c r="O62" s="38">
        <f>I62*0.21</f>
        <v>0</v>
      </c>
      <c r="P62">
        <v>3</v>
      </c>
    </row>
    <row r="63" spans="1:16" x14ac:dyDescent="0.25">
      <c r="A63" s="31" t="s">
        <v>43</v>
      </c>
      <c r="B63" s="39"/>
      <c r="E63" s="42" t="s">
        <v>40</v>
      </c>
      <c r="J63" s="40"/>
    </row>
    <row r="64" spans="1:16" ht="90" x14ac:dyDescent="0.25">
      <c r="A64" s="31" t="s">
        <v>54</v>
      </c>
      <c r="B64" s="39"/>
      <c r="E64" s="41" t="s">
        <v>402</v>
      </c>
      <c r="J64" s="40"/>
    </row>
    <row r="65" spans="1:16" ht="409.5" x14ac:dyDescent="0.25">
      <c r="A65" s="31" t="s">
        <v>45</v>
      </c>
      <c r="B65" s="39"/>
      <c r="E65" s="33" t="s">
        <v>403</v>
      </c>
      <c r="J65" s="40"/>
    </row>
    <row r="66" spans="1:16" x14ac:dyDescent="0.25">
      <c r="A66" s="31" t="s">
        <v>38</v>
      </c>
      <c r="B66" s="31">
        <v>15</v>
      </c>
      <c r="C66" s="32" t="s">
        <v>404</v>
      </c>
      <c r="D66" s="31" t="s">
        <v>40</v>
      </c>
      <c r="E66" s="33" t="s">
        <v>405</v>
      </c>
      <c r="F66" s="34" t="s">
        <v>337</v>
      </c>
      <c r="G66" s="35">
        <v>16.73</v>
      </c>
      <c r="H66" s="36">
        <v>0</v>
      </c>
      <c r="I66" s="37">
        <f>ROUND(G66*H66,P4)</f>
        <v>0</v>
      </c>
      <c r="J66" s="31"/>
      <c r="O66" s="38">
        <f>I66*0.21</f>
        <v>0</v>
      </c>
      <c r="P66">
        <v>3</v>
      </c>
    </row>
    <row r="67" spans="1:16" x14ac:dyDescent="0.25">
      <c r="A67" s="31" t="s">
        <v>43</v>
      </c>
      <c r="B67" s="39"/>
      <c r="E67" s="33" t="s">
        <v>406</v>
      </c>
      <c r="J67" s="40"/>
    </row>
    <row r="68" spans="1:16" ht="105" x14ac:dyDescent="0.25">
      <c r="A68" s="31" t="s">
        <v>54</v>
      </c>
      <c r="B68" s="39"/>
      <c r="E68" s="41" t="s">
        <v>407</v>
      </c>
      <c r="J68" s="40"/>
    </row>
    <row r="69" spans="1:16" ht="375" x14ac:dyDescent="0.25">
      <c r="A69" s="31" t="s">
        <v>45</v>
      </c>
      <c r="B69" s="39"/>
      <c r="E69" s="33" t="s">
        <v>408</v>
      </c>
      <c r="J69" s="40"/>
    </row>
    <row r="70" spans="1:16" x14ac:dyDescent="0.25">
      <c r="A70" s="25" t="s">
        <v>35</v>
      </c>
      <c r="B70" s="26"/>
      <c r="C70" s="27" t="s">
        <v>148</v>
      </c>
      <c r="D70" s="28"/>
      <c r="E70" s="25" t="s">
        <v>149</v>
      </c>
      <c r="F70" s="28"/>
      <c r="G70" s="28"/>
      <c r="H70" s="28"/>
      <c r="I70" s="29">
        <f>SUMIFS(I71:I118,A71:A118,"P")</f>
        <v>0</v>
      </c>
      <c r="J70" s="30"/>
    </row>
    <row r="71" spans="1:16" x14ac:dyDescent="0.25">
      <c r="A71" s="31" t="s">
        <v>38</v>
      </c>
      <c r="B71" s="31">
        <v>16</v>
      </c>
      <c r="C71" s="32" t="s">
        <v>409</v>
      </c>
      <c r="D71" s="31" t="s">
        <v>40</v>
      </c>
      <c r="E71" s="33" t="s">
        <v>410</v>
      </c>
      <c r="F71" s="34" t="s">
        <v>411</v>
      </c>
      <c r="G71" s="35">
        <v>294</v>
      </c>
      <c r="H71" s="36">
        <v>0</v>
      </c>
      <c r="I71" s="37">
        <f>ROUND(G71*H71,P4)</f>
        <v>0</v>
      </c>
      <c r="J71" s="31"/>
      <c r="O71" s="38">
        <f>I71*0.21</f>
        <v>0</v>
      </c>
      <c r="P71">
        <v>3</v>
      </c>
    </row>
    <row r="72" spans="1:16" x14ac:dyDescent="0.25">
      <c r="A72" s="31" t="s">
        <v>43</v>
      </c>
      <c r="B72" s="39"/>
      <c r="E72" s="42" t="s">
        <v>40</v>
      </c>
      <c r="J72" s="40"/>
    </row>
    <row r="73" spans="1:16" x14ac:dyDescent="0.25">
      <c r="A73" s="31" t="s">
        <v>54</v>
      </c>
      <c r="B73" s="39"/>
      <c r="E73" s="41" t="s">
        <v>412</v>
      </c>
      <c r="J73" s="40"/>
    </row>
    <row r="74" spans="1:16" ht="90" x14ac:dyDescent="0.25">
      <c r="A74" s="31" t="s">
        <v>45</v>
      </c>
      <c r="B74" s="39"/>
      <c r="E74" s="33" t="s">
        <v>413</v>
      </c>
      <c r="J74" s="40"/>
    </row>
    <row r="75" spans="1:16" x14ac:dyDescent="0.25">
      <c r="A75" s="31" t="s">
        <v>38</v>
      </c>
      <c r="B75" s="31">
        <v>17</v>
      </c>
      <c r="C75" s="32" t="s">
        <v>414</v>
      </c>
      <c r="D75" s="31" t="s">
        <v>40</v>
      </c>
      <c r="E75" s="33" t="s">
        <v>415</v>
      </c>
      <c r="F75" s="34" t="s">
        <v>134</v>
      </c>
      <c r="G75" s="35">
        <v>24.209</v>
      </c>
      <c r="H75" s="36">
        <v>0</v>
      </c>
      <c r="I75" s="37">
        <f>ROUND(G75*H75,P4)</f>
        <v>0</v>
      </c>
      <c r="J75" s="31"/>
      <c r="O75" s="38">
        <f>I75*0.21</f>
        <v>0</v>
      </c>
      <c r="P75">
        <v>3</v>
      </c>
    </row>
    <row r="76" spans="1:16" x14ac:dyDescent="0.25">
      <c r="A76" s="31" t="s">
        <v>43</v>
      </c>
      <c r="B76" s="39"/>
      <c r="E76" s="42" t="s">
        <v>40</v>
      </c>
      <c r="J76" s="40"/>
    </row>
    <row r="77" spans="1:16" ht="60" x14ac:dyDescent="0.25">
      <c r="A77" s="31" t="s">
        <v>54</v>
      </c>
      <c r="B77" s="39"/>
      <c r="E77" s="41" t="s">
        <v>416</v>
      </c>
      <c r="J77" s="40"/>
    </row>
    <row r="78" spans="1:16" ht="409.5" x14ac:dyDescent="0.25">
      <c r="A78" s="31" t="s">
        <v>45</v>
      </c>
      <c r="B78" s="39"/>
      <c r="E78" s="33" t="s">
        <v>403</v>
      </c>
      <c r="J78" s="40"/>
    </row>
    <row r="79" spans="1:16" x14ac:dyDescent="0.25">
      <c r="A79" s="31" t="s">
        <v>38</v>
      </c>
      <c r="B79" s="31">
        <v>18</v>
      </c>
      <c r="C79" s="32" t="s">
        <v>417</v>
      </c>
      <c r="D79" s="31" t="s">
        <v>40</v>
      </c>
      <c r="E79" s="33" t="s">
        <v>418</v>
      </c>
      <c r="F79" s="34" t="s">
        <v>337</v>
      </c>
      <c r="G79" s="35">
        <v>4.7510000000000003</v>
      </c>
      <c r="H79" s="36">
        <v>0</v>
      </c>
      <c r="I79" s="37">
        <f>ROUND(G79*H79,P4)</f>
        <v>0</v>
      </c>
      <c r="J79" s="31"/>
      <c r="O79" s="38">
        <f>I79*0.21</f>
        <v>0</v>
      </c>
      <c r="P79">
        <v>3</v>
      </c>
    </row>
    <row r="80" spans="1:16" x14ac:dyDescent="0.25">
      <c r="A80" s="31" t="s">
        <v>43</v>
      </c>
      <c r="B80" s="39"/>
      <c r="E80" s="33" t="s">
        <v>419</v>
      </c>
      <c r="J80" s="40"/>
    </row>
    <row r="81" spans="1:16" ht="60" x14ac:dyDescent="0.25">
      <c r="A81" s="31" t="s">
        <v>54</v>
      </c>
      <c r="B81" s="39"/>
      <c r="E81" s="41" t="s">
        <v>420</v>
      </c>
      <c r="J81" s="40"/>
    </row>
    <row r="82" spans="1:16" ht="375" x14ac:dyDescent="0.25">
      <c r="A82" s="31" t="s">
        <v>45</v>
      </c>
      <c r="B82" s="39"/>
      <c r="E82" s="33" t="s">
        <v>421</v>
      </c>
      <c r="J82" s="40"/>
    </row>
    <row r="83" spans="1:16" x14ac:dyDescent="0.25">
      <c r="A83" s="31" t="s">
        <v>38</v>
      </c>
      <c r="B83" s="31">
        <v>19</v>
      </c>
      <c r="C83" s="32" t="s">
        <v>422</v>
      </c>
      <c r="D83" s="31" t="s">
        <v>40</v>
      </c>
      <c r="E83" s="33" t="s">
        <v>423</v>
      </c>
      <c r="F83" s="34" t="s">
        <v>134</v>
      </c>
      <c r="G83" s="35">
        <v>11.25</v>
      </c>
      <c r="H83" s="36">
        <v>0</v>
      </c>
      <c r="I83" s="37">
        <f>ROUND(G83*H83,P4)</f>
        <v>0</v>
      </c>
      <c r="J83" s="31"/>
      <c r="O83" s="38">
        <f>I83*0.21</f>
        <v>0</v>
      </c>
      <c r="P83">
        <v>3</v>
      </c>
    </row>
    <row r="84" spans="1:16" x14ac:dyDescent="0.25">
      <c r="A84" s="31" t="s">
        <v>43</v>
      </c>
      <c r="B84" s="39"/>
      <c r="E84" s="33" t="s">
        <v>424</v>
      </c>
      <c r="J84" s="40"/>
    </row>
    <row r="85" spans="1:16" x14ac:dyDescent="0.25">
      <c r="A85" s="31" t="s">
        <v>54</v>
      </c>
      <c r="B85" s="39"/>
      <c r="E85" s="41" t="s">
        <v>425</v>
      </c>
      <c r="J85" s="40"/>
    </row>
    <row r="86" spans="1:16" ht="120" x14ac:dyDescent="0.25">
      <c r="A86" s="31" t="s">
        <v>45</v>
      </c>
      <c r="B86" s="39"/>
      <c r="E86" s="33" t="s">
        <v>426</v>
      </c>
      <c r="J86" s="40"/>
    </row>
    <row r="87" spans="1:16" ht="30" x14ac:dyDescent="0.25">
      <c r="A87" s="31" t="s">
        <v>38</v>
      </c>
      <c r="B87" s="31">
        <v>20</v>
      </c>
      <c r="C87" s="32" t="s">
        <v>427</v>
      </c>
      <c r="D87" s="31" t="s">
        <v>40</v>
      </c>
      <c r="E87" s="33" t="s">
        <v>428</v>
      </c>
      <c r="F87" s="34" t="s">
        <v>134</v>
      </c>
      <c r="G87" s="35">
        <v>23.736999999999998</v>
      </c>
      <c r="H87" s="36">
        <v>0</v>
      </c>
      <c r="I87" s="37">
        <f>ROUND(G87*H87,P4)</f>
        <v>0</v>
      </c>
      <c r="J87" s="31"/>
      <c r="O87" s="38">
        <f>I87*0.21</f>
        <v>0</v>
      </c>
      <c r="P87">
        <v>3</v>
      </c>
    </row>
    <row r="88" spans="1:16" x14ac:dyDescent="0.25">
      <c r="A88" s="31" t="s">
        <v>43</v>
      </c>
      <c r="B88" s="39"/>
      <c r="E88" s="42" t="s">
        <v>40</v>
      </c>
      <c r="J88" s="40"/>
    </row>
    <row r="89" spans="1:16" ht="60" x14ac:dyDescent="0.25">
      <c r="A89" s="31" t="s">
        <v>54</v>
      </c>
      <c r="B89" s="39"/>
      <c r="E89" s="41" t="s">
        <v>429</v>
      </c>
      <c r="J89" s="40"/>
    </row>
    <row r="90" spans="1:16" ht="409.5" x14ac:dyDescent="0.25">
      <c r="A90" s="31" t="s">
        <v>45</v>
      </c>
      <c r="B90" s="39"/>
      <c r="E90" s="33" t="s">
        <v>403</v>
      </c>
      <c r="J90" s="40"/>
    </row>
    <row r="91" spans="1:16" x14ac:dyDescent="0.25">
      <c r="A91" s="31" t="s">
        <v>38</v>
      </c>
      <c r="B91" s="31">
        <v>21</v>
      </c>
      <c r="C91" s="32" t="s">
        <v>430</v>
      </c>
      <c r="D91" s="31" t="s">
        <v>40</v>
      </c>
      <c r="E91" s="33" t="s">
        <v>431</v>
      </c>
      <c r="F91" s="34" t="s">
        <v>337</v>
      </c>
      <c r="G91" s="35">
        <v>4.6589999999999998</v>
      </c>
      <c r="H91" s="36">
        <v>0</v>
      </c>
      <c r="I91" s="37">
        <f>ROUND(G91*H91,P4)</f>
        <v>0</v>
      </c>
      <c r="J91" s="31"/>
      <c r="O91" s="38">
        <f>I91*0.21</f>
        <v>0</v>
      </c>
      <c r="P91">
        <v>3</v>
      </c>
    </row>
    <row r="92" spans="1:16" x14ac:dyDescent="0.25">
      <c r="A92" s="31" t="s">
        <v>43</v>
      </c>
      <c r="B92" s="39"/>
      <c r="E92" s="33" t="s">
        <v>419</v>
      </c>
      <c r="J92" s="40"/>
    </row>
    <row r="93" spans="1:16" ht="75" x14ac:dyDescent="0.25">
      <c r="A93" s="31" t="s">
        <v>54</v>
      </c>
      <c r="B93" s="39"/>
      <c r="E93" s="41" t="s">
        <v>432</v>
      </c>
      <c r="J93" s="40"/>
    </row>
    <row r="94" spans="1:16" ht="375" x14ac:dyDescent="0.25">
      <c r="A94" s="31" t="s">
        <v>45</v>
      </c>
      <c r="B94" s="39"/>
      <c r="E94" s="33" t="s">
        <v>421</v>
      </c>
      <c r="J94" s="40"/>
    </row>
    <row r="95" spans="1:16" x14ac:dyDescent="0.25">
      <c r="A95" s="31" t="s">
        <v>38</v>
      </c>
      <c r="B95" s="31">
        <v>22</v>
      </c>
      <c r="C95" s="32" t="s">
        <v>433</v>
      </c>
      <c r="D95" s="31" t="s">
        <v>40</v>
      </c>
      <c r="E95" s="33" t="s">
        <v>434</v>
      </c>
      <c r="F95" s="34" t="s">
        <v>134</v>
      </c>
      <c r="G95" s="35">
        <v>59.87</v>
      </c>
      <c r="H95" s="36">
        <v>0</v>
      </c>
      <c r="I95" s="37">
        <f>ROUND(G95*H95,P4)</f>
        <v>0</v>
      </c>
      <c r="J95" s="31"/>
      <c r="O95" s="38">
        <f>I95*0.21</f>
        <v>0</v>
      </c>
      <c r="P95">
        <v>3</v>
      </c>
    </row>
    <row r="96" spans="1:16" x14ac:dyDescent="0.25">
      <c r="A96" s="31" t="s">
        <v>43</v>
      </c>
      <c r="B96" s="39"/>
      <c r="E96" s="42" t="s">
        <v>40</v>
      </c>
      <c r="J96" s="40"/>
    </row>
    <row r="97" spans="1:16" ht="45" x14ac:dyDescent="0.25">
      <c r="A97" s="31" t="s">
        <v>54</v>
      </c>
      <c r="B97" s="39"/>
      <c r="E97" s="41" t="s">
        <v>435</v>
      </c>
      <c r="J97" s="40"/>
    </row>
    <row r="98" spans="1:16" ht="409.5" x14ac:dyDescent="0.25">
      <c r="A98" s="31" t="s">
        <v>45</v>
      </c>
      <c r="B98" s="39"/>
      <c r="E98" s="33" t="s">
        <v>403</v>
      </c>
      <c r="J98" s="40"/>
    </row>
    <row r="99" spans="1:16" x14ac:dyDescent="0.25">
      <c r="A99" s="31" t="s">
        <v>38</v>
      </c>
      <c r="B99" s="31">
        <v>23</v>
      </c>
      <c r="C99" s="32" t="s">
        <v>436</v>
      </c>
      <c r="D99" s="31" t="s">
        <v>40</v>
      </c>
      <c r="E99" s="33" t="s">
        <v>437</v>
      </c>
      <c r="F99" s="34" t="s">
        <v>337</v>
      </c>
      <c r="G99" s="35">
        <v>11.749000000000001</v>
      </c>
      <c r="H99" s="36">
        <v>0</v>
      </c>
      <c r="I99" s="37">
        <f>ROUND(G99*H99,P4)</f>
        <v>0</v>
      </c>
      <c r="J99" s="31"/>
      <c r="O99" s="38">
        <f>I99*0.21</f>
        <v>0</v>
      </c>
      <c r="P99">
        <v>3</v>
      </c>
    </row>
    <row r="100" spans="1:16" x14ac:dyDescent="0.25">
      <c r="A100" s="31" t="s">
        <v>43</v>
      </c>
      <c r="B100" s="39"/>
      <c r="E100" s="33" t="s">
        <v>419</v>
      </c>
      <c r="J100" s="40"/>
    </row>
    <row r="101" spans="1:16" ht="45" x14ac:dyDescent="0.25">
      <c r="A101" s="31" t="s">
        <v>54</v>
      </c>
      <c r="B101" s="39"/>
      <c r="E101" s="41" t="s">
        <v>438</v>
      </c>
      <c r="J101" s="40"/>
    </row>
    <row r="102" spans="1:16" ht="375" x14ac:dyDescent="0.25">
      <c r="A102" s="31" t="s">
        <v>45</v>
      </c>
      <c r="B102" s="39"/>
      <c r="E102" s="33" t="s">
        <v>421</v>
      </c>
      <c r="J102" s="40"/>
    </row>
    <row r="103" spans="1:16" x14ac:dyDescent="0.25">
      <c r="A103" s="31" t="s">
        <v>38</v>
      </c>
      <c r="B103" s="31">
        <v>24</v>
      </c>
      <c r="C103" s="32" t="s">
        <v>439</v>
      </c>
      <c r="D103" s="31" t="s">
        <v>40</v>
      </c>
      <c r="E103" s="33" t="s">
        <v>440</v>
      </c>
      <c r="F103" s="34" t="s">
        <v>134</v>
      </c>
      <c r="G103" s="35">
        <v>15.795</v>
      </c>
      <c r="H103" s="36">
        <v>0</v>
      </c>
      <c r="I103" s="37">
        <f>ROUND(G103*H103,P4)</f>
        <v>0</v>
      </c>
      <c r="J103" s="31"/>
      <c r="O103" s="38">
        <f>I103*0.21</f>
        <v>0</v>
      </c>
      <c r="P103">
        <v>3</v>
      </c>
    </row>
    <row r="104" spans="1:16" x14ac:dyDescent="0.25">
      <c r="A104" s="31" t="s">
        <v>43</v>
      </c>
      <c r="B104" s="39"/>
      <c r="E104" s="42" t="s">
        <v>40</v>
      </c>
      <c r="J104" s="40"/>
    </row>
    <row r="105" spans="1:16" x14ac:dyDescent="0.25">
      <c r="A105" s="31" t="s">
        <v>54</v>
      </c>
      <c r="B105" s="39"/>
      <c r="E105" s="41" t="s">
        <v>441</v>
      </c>
      <c r="J105" s="40"/>
    </row>
    <row r="106" spans="1:16" ht="409.5" x14ac:dyDescent="0.25">
      <c r="A106" s="31" t="s">
        <v>45</v>
      </c>
      <c r="B106" s="39"/>
      <c r="E106" s="33" t="s">
        <v>403</v>
      </c>
      <c r="J106" s="40"/>
    </row>
    <row r="107" spans="1:16" x14ac:dyDescent="0.25">
      <c r="A107" s="31" t="s">
        <v>38</v>
      </c>
      <c r="B107" s="31">
        <v>25</v>
      </c>
      <c r="C107" s="32" t="s">
        <v>442</v>
      </c>
      <c r="D107" s="31" t="s">
        <v>40</v>
      </c>
      <c r="E107" s="33" t="s">
        <v>443</v>
      </c>
      <c r="F107" s="34" t="s">
        <v>337</v>
      </c>
      <c r="G107" s="35">
        <v>3.1</v>
      </c>
      <c r="H107" s="36">
        <v>0</v>
      </c>
      <c r="I107" s="37">
        <f>ROUND(G107*H107,P4)</f>
        <v>0</v>
      </c>
      <c r="J107" s="31"/>
      <c r="O107" s="38">
        <f>I107*0.21</f>
        <v>0</v>
      </c>
      <c r="P107">
        <v>3</v>
      </c>
    </row>
    <row r="108" spans="1:16" x14ac:dyDescent="0.25">
      <c r="A108" s="31" t="s">
        <v>43</v>
      </c>
      <c r="B108" s="39"/>
      <c r="E108" s="33" t="s">
        <v>419</v>
      </c>
      <c r="J108" s="40"/>
    </row>
    <row r="109" spans="1:16" x14ac:dyDescent="0.25">
      <c r="A109" s="31" t="s">
        <v>54</v>
      </c>
      <c r="B109" s="39"/>
      <c r="E109" s="41" t="s">
        <v>444</v>
      </c>
      <c r="J109" s="40"/>
    </row>
    <row r="110" spans="1:16" ht="375" x14ac:dyDescent="0.25">
      <c r="A110" s="31" t="s">
        <v>45</v>
      </c>
      <c r="B110" s="39"/>
      <c r="E110" s="33" t="s">
        <v>421</v>
      </c>
      <c r="J110" s="40"/>
    </row>
    <row r="111" spans="1:16" x14ac:dyDescent="0.25">
      <c r="A111" s="31" t="s">
        <v>38</v>
      </c>
      <c r="B111" s="31">
        <v>26</v>
      </c>
      <c r="C111" s="32" t="s">
        <v>445</v>
      </c>
      <c r="D111" s="31" t="s">
        <v>40</v>
      </c>
      <c r="E111" s="33" t="s">
        <v>446</v>
      </c>
      <c r="F111" s="34" t="s">
        <v>134</v>
      </c>
      <c r="G111" s="35">
        <v>69.551000000000002</v>
      </c>
      <c r="H111" s="36">
        <v>0</v>
      </c>
      <c r="I111" s="37">
        <f>ROUND(G111*H111,P4)</f>
        <v>0</v>
      </c>
      <c r="J111" s="31"/>
      <c r="O111" s="38">
        <f>I111*0.21</f>
        <v>0</v>
      </c>
      <c r="P111">
        <v>3</v>
      </c>
    </row>
    <row r="112" spans="1:16" x14ac:dyDescent="0.25">
      <c r="A112" s="31" t="s">
        <v>43</v>
      </c>
      <c r="B112" s="39"/>
      <c r="E112" s="42" t="s">
        <v>40</v>
      </c>
      <c r="J112" s="40"/>
    </row>
    <row r="113" spans="1:16" ht="45" x14ac:dyDescent="0.25">
      <c r="A113" s="31" t="s">
        <v>54</v>
      </c>
      <c r="B113" s="39"/>
      <c r="E113" s="41" t="s">
        <v>447</v>
      </c>
      <c r="J113" s="40"/>
    </row>
    <row r="114" spans="1:16" ht="409.5" x14ac:dyDescent="0.25">
      <c r="A114" s="31" t="s">
        <v>45</v>
      </c>
      <c r="B114" s="39"/>
      <c r="E114" s="33" t="s">
        <v>403</v>
      </c>
      <c r="J114" s="40"/>
    </row>
    <row r="115" spans="1:16" x14ac:dyDescent="0.25">
      <c r="A115" s="31" t="s">
        <v>38</v>
      </c>
      <c r="B115" s="31">
        <v>27</v>
      </c>
      <c r="C115" s="32" t="s">
        <v>448</v>
      </c>
      <c r="D115" s="31" t="s">
        <v>40</v>
      </c>
      <c r="E115" s="33" t="s">
        <v>449</v>
      </c>
      <c r="F115" s="34" t="s">
        <v>337</v>
      </c>
      <c r="G115" s="35">
        <v>16.379000000000001</v>
      </c>
      <c r="H115" s="36">
        <v>0</v>
      </c>
      <c r="I115" s="37">
        <f>ROUND(G115*H115,P4)</f>
        <v>0</v>
      </c>
      <c r="J115" s="31"/>
      <c r="O115" s="38">
        <f>I115*0.21</f>
        <v>0</v>
      </c>
      <c r="P115">
        <v>3</v>
      </c>
    </row>
    <row r="116" spans="1:16" x14ac:dyDescent="0.25">
      <c r="A116" s="31" t="s">
        <v>43</v>
      </c>
      <c r="B116" s="39"/>
      <c r="E116" s="33" t="s">
        <v>450</v>
      </c>
      <c r="J116" s="40"/>
    </row>
    <row r="117" spans="1:16" ht="75" x14ac:dyDescent="0.25">
      <c r="A117" s="31" t="s">
        <v>54</v>
      </c>
      <c r="B117" s="39"/>
      <c r="E117" s="41" t="s">
        <v>451</v>
      </c>
      <c r="J117" s="40"/>
    </row>
    <row r="118" spans="1:16" ht="375" x14ac:dyDescent="0.25">
      <c r="A118" s="31" t="s">
        <v>45</v>
      </c>
      <c r="B118" s="39"/>
      <c r="E118" s="33" t="s">
        <v>421</v>
      </c>
      <c r="J118" s="40"/>
    </row>
    <row r="119" spans="1:16" x14ac:dyDescent="0.25">
      <c r="A119" s="25" t="s">
        <v>35</v>
      </c>
      <c r="B119" s="26"/>
      <c r="C119" s="27" t="s">
        <v>452</v>
      </c>
      <c r="D119" s="28"/>
      <c r="E119" s="25" t="s">
        <v>453</v>
      </c>
      <c r="F119" s="28"/>
      <c r="G119" s="28"/>
      <c r="H119" s="28"/>
      <c r="I119" s="29">
        <f>SUMIFS(I120:I151,A120:A151,"P")</f>
        <v>0</v>
      </c>
      <c r="J119" s="30"/>
    </row>
    <row r="120" spans="1:16" x14ac:dyDescent="0.25">
      <c r="A120" s="31" t="s">
        <v>38</v>
      </c>
      <c r="B120" s="31">
        <v>28</v>
      </c>
      <c r="C120" s="32" t="s">
        <v>454</v>
      </c>
      <c r="D120" s="31" t="s">
        <v>40</v>
      </c>
      <c r="E120" s="33" t="s">
        <v>455</v>
      </c>
      <c r="F120" s="34" t="s">
        <v>134</v>
      </c>
      <c r="G120" s="35">
        <v>31.398</v>
      </c>
      <c r="H120" s="36">
        <v>0</v>
      </c>
      <c r="I120" s="37">
        <f>ROUND(G120*H120,P4)</f>
        <v>0</v>
      </c>
      <c r="J120" s="31"/>
      <c r="O120" s="38">
        <f>I120*0.21</f>
        <v>0</v>
      </c>
      <c r="P120">
        <v>3</v>
      </c>
    </row>
    <row r="121" spans="1:16" x14ac:dyDescent="0.25">
      <c r="A121" s="31" t="s">
        <v>43</v>
      </c>
      <c r="B121" s="39"/>
      <c r="E121" s="42" t="s">
        <v>40</v>
      </c>
      <c r="J121" s="40"/>
    </row>
    <row r="122" spans="1:16" ht="105" x14ac:dyDescent="0.25">
      <c r="A122" s="31" t="s">
        <v>54</v>
      </c>
      <c r="B122" s="39"/>
      <c r="E122" s="41" t="s">
        <v>456</v>
      </c>
      <c r="J122" s="40"/>
    </row>
    <row r="123" spans="1:16" ht="409.5" x14ac:dyDescent="0.25">
      <c r="A123" s="31" t="s">
        <v>45</v>
      </c>
      <c r="B123" s="39"/>
      <c r="E123" s="33" t="s">
        <v>457</v>
      </c>
      <c r="J123" s="40"/>
    </row>
    <row r="124" spans="1:16" x14ac:dyDescent="0.25">
      <c r="A124" s="31" t="s">
        <v>38</v>
      </c>
      <c r="B124" s="31">
        <v>29</v>
      </c>
      <c r="C124" s="32" t="s">
        <v>458</v>
      </c>
      <c r="D124" s="31" t="s">
        <v>40</v>
      </c>
      <c r="E124" s="33" t="s">
        <v>459</v>
      </c>
      <c r="F124" s="34" t="s">
        <v>134</v>
      </c>
      <c r="G124" s="35">
        <v>12.864000000000001</v>
      </c>
      <c r="H124" s="36">
        <v>0</v>
      </c>
      <c r="I124" s="37">
        <f>ROUND(G124*H124,P4)</f>
        <v>0</v>
      </c>
      <c r="J124" s="31"/>
      <c r="O124" s="38">
        <f>I124*0.21</f>
        <v>0</v>
      </c>
      <c r="P124">
        <v>3</v>
      </c>
    </row>
    <row r="125" spans="1:16" x14ac:dyDescent="0.25">
      <c r="A125" s="31" t="s">
        <v>43</v>
      </c>
      <c r="B125" s="39"/>
      <c r="E125" s="42" t="s">
        <v>40</v>
      </c>
      <c r="J125" s="40"/>
    </row>
    <row r="126" spans="1:16" ht="45" x14ac:dyDescent="0.25">
      <c r="A126" s="31" t="s">
        <v>54</v>
      </c>
      <c r="B126" s="39"/>
      <c r="E126" s="41" t="s">
        <v>460</v>
      </c>
      <c r="J126" s="40"/>
    </row>
    <row r="127" spans="1:16" ht="409.5" x14ac:dyDescent="0.25">
      <c r="A127" s="31" t="s">
        <v>45</v>
      </c>
      <c r="B127" s="39"/>
      <c r="E127" s="33" t="s">
        <v>457</v>
      </c>
      <c r="J127" s="40"/>
    </row>
    <row r="128" spans="1:16" x14ac:dyDescent="0.25">
      <c r="A128" s="31" t="s">
        <v>38</v>
      </c>
      <c r="B128" s="31">
        <v>30</v>
      </c>
      <c r="C128" s="32" t="s">
        <v>461</v>
      </c>
      <c r="D128" s="31" t="s">
        <v>40</v>
      </c>
      <c r="E128" s="33" t="s">
        <v>462</v>
      </c>
      <c r="F128" s="34" t="s">
        <v>134</v>
      </c>
      <c r="G128" s="35">
        <v>23.808</v>
      </c>
      <c r="H128" s="36">
        <v>0</v>
      </c>
      <c r="I128" s="37">
        <f>ROUND(G128*H128,P4)</f>
        <v>0</v>
      </c>
      <c r="J128" s="31"/>
      <c r="O128" s="38">
        <f>I128*0.21</f>
        <v>0</v>
      </c>
      <c r="P128">
        <v>3</v>
      </c>
    </row>
    <row r="129" spans="1:16" x14ac:dyDescent="0.25">
      <c r="A129" s="31" t="s">
        <v>43</v>
      </c>
      <c r="B129" s="39"/>
      <c r="E129" s="33" t="s">
        <v>463</v>
      </c>
      <c r="J129" s="40"/>
    </row>
    <row r="130" spans="1:16" x14ac:dyDescent="0.25">
      <c r="A130" s="31" t="s">
        <v>54</v>
      </c>
      <c r="B130" s="39"/>
      <c r="E130" s="41" t="s">
        <v>464</v>
      </c>
      <c r="J130" s="40"/>
    </row>
    <row r="131" spans="1:16" ht="105" x14ac:dyDescent="0.25">
      <c r="A131" s="31" t="s">
        <v>45</v>
      </c>
      <c r="B131" s="39"/>
      <c r="E131" s="33" t="s">
        <v>465</v>
      </c>
      <c r="J131" s="40"/>
    </row>
    <row r="132" spans="1:16" ht="30" x14ac:dyDescent="0.25">
      <c r="A132" s="31" t="s">
        <v>38</v>
      </c>
      <c r="B132" s="31">
        <v>31</v>
      </c>
      <c r="C132" s="32" t="s">
        <v>466</v>
      </c>
      <c r="D132" s="31" t="s">
        <v>40</v>
      </c>
      <c r="E132" s="33" t="s">
        <v>467</v>
      </c>
      <c r="F132" s="34" t="s">
        <v>134</v>
      </c>
      <c r="G132" s="35">
        <v>277.60000000000002</v>
      </c>
      <c r="H132" s="36">
        <v>0</v>
      </c>
      <c r="I132" s="37">
        <f>ROUND(G132*H132,P4)</f>
        <v>0</v>
      </c>
      <c r="J132" s="31"/>
      <c r="O132" s="38">
        <f>I132*0.21</f>
        <v>0</v>
      </c>
      <c r="P132">
        <v>3</v>
      </c>
    </row>
    <row r="133" spans="1:16" x14ac:dyDescent="0.25">
      <c r="A133" s="31" t="s">
        <v>43</v>
      </c>
      <c r="B133" s="39"/>
      <c r="E133" s="33" t="s">
        <v>468</v>
      </c>
      <c r="J133" s="40"/>
    </row>
    <row r="134" spans="1:16" ht="60" x14ac:dyDescent="0.25">
      <c r="A134" s="31" t="s">
        <v>54</v>
      </c>
      <c r="B134" s="39"/>
      <c r="E134" s="41" t="s">
        <v>469</v>
      </c>
      <c r="J134" s="40"/>
    </row>
    <row r="135" spans="1:16" ht="105" x14ac:dyDescent="0.25">
      <c r="A135" s="31" t="s">
        <v>45</v>
      </c>
      <c r="B135" s="39"/>
      <c r="E135" s="33" t="s">
        <v>465</v>
      </c>
      <c r="J135" s="40"/>
    </row>
    <row r="136" spans="1:16" x14ac:dyDescent="0.25">
      <c r="A136" s="31" t="s">
        <v>38</v>
      </c>
      <c r="B136" s="31">
        <v>32</v>
      </c>
      <c r="C136" s="32" t="s">
        <v>470</v>
      </c>
      <c r="D136" s="31"/>
      <c r="E136" s="33" t="s">
        <v>471</v>
      </c>
      <c r="F136" s="34" t="s">
        <v>134</v>
      </c>
      <c r="G136" s="35">
        <v>25.2</v>
      </c>
      <c r="H136" s="36">
        <v>0</v>
      </c>
      <c r="I136" s="37">
        <f>ROUND(G136*H136,P4)</f>
        <v>0</v>
      </c>
      <c r="J136" s="31"/>
      <c r="O136" s="38">
        <f>I136*0.21</f>
        <v>0</v>
      </c>
      <c r="P136">
        <v>3</v>
      </c>
    </row>
    <row r="137" spans="1:16" x14ac:dyDescent="0.25">
      <c r="A137" s="31" t="s">
        <v>43</v>
      </c>
      <c r="B137" s="39"/>
      <c r="E137" s="42" t="s">
        <v>40</v>
      </c>
      <c r="J137" s="40"/>
    </row>
    <row r="138" spans="1:16" x14ac:dyDescent="0.25">
      <c r="A138" s="31" t="s">
        <v>54</v>
      </c>
      <c r="B138" s="39"/>
      <c r="E138" s="41" t="s">
        <v>472</v>
      </c>
      <c r="J138" s="40"/>
    </row>
    <row r="139" spans="1:16" ht="75" x14ac:dyDescent="0.25">
      <c r="A139" s="31" t="s">
        <v>45</v>
      </c>
      <c r="B139" s="39"/>
      <c r="E139" s="33" t="s">
        <v>473</v>
      </c>
      <c r="J139" s="40"/>
    </row>
    <row r="140" spans="1:16" x14ac:dyDescent="0.25">
      <c r="A140" s="31" t="s">
        <v>38</v>
      </c>
      <c r="B140" s="31">
        <v>33</v>
      </c>
      <c r="C140" s="32" t="s">
        <v>474</v>
      </c>
      <c r="D140" s="31" t="s">
        <v>40</v>
      </c>
      <c r="E140" s="33" t="s">
        <v>475</v>
      </c>
      <c r="F140" s="34" t="s">
        <v>134</v>
      </c>
      <c r="G140" s="35">
        <v>0.45</v>
      </c>
      <c r="H140" s="36">
        <v>0</v>
      </c>
      <c r="I140" s="37">
        <f>ROUND(G140*H140,P4)</f>
        <v>0</v>
      </c>
      <c r="J140" s="31"/>
      <c r="O140" s="38">
        <f>I140*0.21</f>
        <v>0</v>
      </c>
      <c r="P140">
        <v>3</v>
      </c>
    </row>
    <row r="141" spans="1:16" x14ac:dyDescent="0.25">
      <c r="A141" s="31" t="s">
        <v>43</v>
      </c>
      <c r="B141" s="39"/>
      <c r="E141" s="33" t="s">
        <v>476</v>
      </c>
      <c r="J141" s="40"/>
    </row>
    <row r="142" spans="1:16" x14ac:dyDescent="0.25">
      <c r="A142" s="31" t="s">
        <v>54</v>
      </c>
      <c r="B142" s="39"/>
      <c r="E142" s="41" t="s">
        <v>477</v>
      </c>
      <c r="J142" s="40"/>
    </row>
    <row r="143" spans="1:16" ht="105" x14ac:dyDescent="0.25">
      <c r="A143" s="31" t="s">
        <v>45</v>
      </c>
      <c r="B143" s="39"/>
      <c r="E143" s="33" t="s">
        <v>478</v>
      </c>
      <c r="J143" s="40"/>
    </row>
    <row r="144" spans="1:16" x14ac:dyDescent="0.25">
      <c r="A144" s="31" t="s">
        <v>38</v>
      </c>
      <c r="B144" s="31">
        <v>34</v>
      </c>
      <c r="C144" s="32" t="s">
        <v>479</v>
      </c>
      <c r="D144" s="31" t="s">
        <v>40</v>
      </c>
      <c r="E144" s="33" t="s">
        <v>480</v>
      </c>
      <c r="F144" s="34" t="s">
        <v>134</v>
      </c>
      <c r="G144" s="35">
        <v>38.909999999999997</v>
      </c>
      <c r="H144" s="36">
        <v>0</v>
      </c>
      <c r="I144" s="37">
        <f>ROUND(G144*H144,P4)</f>
        <v>0</v>
      </c>
      <c r="J144" s="31"/>
      <c r="O144" s="38">
        <f>I144*0.21</f>
        <v>0</v>
      </c>
      <c r="P144">
        <v>3</v>
      </c>
    </row>
    <row r="145" spans="1:16" x14ac:dyDescent="0.25">
      <c r="A145" s="31" t="s">
        <v>43</v>
      </c>
      <c r="B145" s="39"/>
      <c r="E145" s="42" t="s">
        <v>40</v>
      </c>
      <c r="J145" s="40"/>
    </row>
    <row r="146" spans="1:16" ht="105" x14ac:dyDescent="0.25">
      <c r="A146" s="31" t="s">
        <v>54</v>
      </c>
      <c r="B146" s="39"/>
      <c r="E146" s="41" t="s">
        <v>481</v>
      </c>
      <c r="J146" s="40"/>
    </row>
    <row r="147" spans="1:16" ht="180" x14ac:dyDescent="0.25">
      <c r="A147" s="31" t="s">
        <v>45</v>
      </c>
      <c r="B147" s="39"/>
      <c r="E147" s="33" t="s">
        <v>482</v>
      </c>
      <c r="J147" s="40"/>
    </row>
    <row r="148" spans="1:16" x14ac:dyDescent="0.25">
      <c r="A148" s="31" t="s">
        <v>38</v>
      </c>
      <c r="B148" s="31">
        <v>35</v>
      </c>
      <c r="C148" s="32" t="s">
        <v>483</v>
      </c>
      <c r="D148" s="31" t="s">
        <v>40</v>
      </c>
      <c r="E148" s="33" t="s">
        <v>484</v>
      </c>
      <c r="F148" s="34" t="s">
        <v>134</v>
      </c>
      <c r="G148" s="35">
        <v>23.68</v>
      </c>
      <c r="H148" s="36">
        <v>0</v>
      </c>
      <c r="I148" s="37">
        <f>ROUND(G148*H148,P4)</f>
        <v>0</v>
      </c>
      <c r="J148" s="31"/>
      <c r="O148" s="38">
        <f>I148*0.21</f>
        <v>0</v>
      </c>
      <c r="P148">
        <v>3</v>
      </c>
    </row>
    <row r="149" spans="1:16" x14ac:dyDescent="0.25">
      <c r="A149" s="31" t="s">
        <v>43</v>
      </c>
      <c r="B149" s="39"/>
      <c r="E149" s="33" t="s">
        <v>485</v>
      </c>
      <c r="J149" s="40"/>
    </row>
    <row r="150" spans="1:16" x14ac:dyDescent="0.25">
      <c r="A150" s="31" t="s">
        <v>54</v>
      </c>
      <c r="B150" s="39"/>
      <c r="E150" s="41" t="s">
        <v>486</v>
      </c>
      <c r="J150" s="40"/>
    </row>
    <row r="151" spans="1:16" ht="409.5" x14ac:dyDescent="0.25">
      <c r="A151" s="31" t="s">
        <v>45</v>
      </c>
      <c r="B151" s="39"/>
      <c r="E151" s="33" t="s">
        <v>487</v>
      </c>
      <c r="J151" s="40"/>
    </row>
    <row r="152" spans="1:16" x14ac:dyDescent="0.25">
      <c r="A152" s="25" t="s">
        <v>35</v>
      </c>
      <c r="B152" s="26"/>
      <c r="C152" s="27" t="s">
        <v>155</v>
      </c>
      <c r="D152" s="28"/>
      <c r="E152" s="25" t="s">
        <v>156</v>
      </c>
      <c r="F152" s="28"/>
      <c r="G152" s="28"/>
      <c r="H152" s="28"/>
      <c r="I152" s="29">
        <f>SUMIFS(I153:I196,A153:A196,"P")</f>
        <v>0</v>
      </c>
      <c r="J152" s="30"/>
    </row>
    <row r="153" spans="1:16" x14ac:dyDescent="0.25">
      <c r="A153" s="31" t="s">
        <v>38</v>
      </c>
      <c r="B153" s="31">
        <v>36</v>
      </c>
      <c r="C153" s="32" t="s">
        <v>488</v>
      </c>
      <c r="D153" s="31" t="s">
        <v>40</v>
      </c>
      <c r="E153" s="33" t="s">
        <v>489</v>
      </c>
      <c r="F153" s="34" t="s">
        <v>134</v>
      </c>
      <c r="G153" s="35">
        <v>20.045000000000002</v>
      </c>
      <c r="H153" s="36">
        <v>0</v>
      </c>
      <c r="I153" s="37">
        <f>ROUND(G153*H153,P4)</f>
        <v>0</v>
      </c>
      <c r="J153" s="31"/>
      <c r="O153" s="38">
        <f>I153*0.21</f>
        <v>0</v>
      </c>
      <c r="P153">
        <v>3</v>
      </c>
    </row>
    <row r="154" spans="1:16" x14ac:dyDescent="0.25">
      <c r="A154" s="31" t="s">
        <v>43</v>
      </c>
      <c r="B154" s="39"/>
      <c r="E154" s="42" t="s">
        <v>40</v>
      </c>
      <c r="J154" s="40"/>
    </row>
    <row r="155" spans="1:16" ht="30" x14ac:dyDescent="0.25">
      <c r="A155" s="31" t="s">
        <v>54</v>
      </c>
      <c r="B155" s="39"/>
      <c r="E155" s="41" t="s">
        <v>490</v>
      </c>
      <c r="J155" s="40"/>
    </row>
    <row r="156" spans="1:16" ht="165" x14ac:dyDescent="0.25">
      <c r="A156" s="31" t="s">
        <v>45</v>
      </c>
      <c r="B156" s="39"/>
      <c r="E156" s="33" t="s">
        <v>491</v>
      </c>
      <c r="J156" s="40"/>
    </row>
    <row r="157" spans="1:16" x14ac:dyDescent="0.25">
      <c r="A157" s="31" t="s">
        <v>38</v>
      </c>
      <c r="B157" s="31">
        <v>37</v>
      </c>
      <c r="C157" s="32" t="s">
        <v>492</v>
      </c>
      <c r="D157" s="31" t="s">
        <v>40</v>
      </c>
      <c r="E157" s="33" t="s">
        <v>493</v>
      </c>
      <c r="F157" s="34" t="s">
        <v>134</v>
      </c>
      <c r="G157" s="35">
        <v>28.625</v>
      </c>
      <c r="H157" s="36">
        <v>0</v>
      </c>
      <c r="I157" s="37">
        <f>ROUND(G157*H157,P4)</f>
        <v>0</v>
      </c>
      <c r="J157" s="31"/>
      <c r="O157" s="38">
        <f>I157*0.21</f>
        <v>0</v>
      </c>
      <c r="P157">
        <v>3</v>
      </c>
    </row>
    <row r="158" spans="1:16" x14ac:dyDescent="0.25">
      <c r="A158" s="31" t="s">
        <v>43</v>
      </c>
      <c r="B158" s="39"/>
      <c r="E158" s="42" t="s">
        <v>40</v>
      </c>
      <c r="J158" s="40"/>
    </row>
    <row r="159" spans="1:16" ht="30" x14ac:dyDescent="0.25">
      <c r="A159" s="31" t="s">
        <v>54</v>
      </c>
      <c r="B159" s="39"/>
      <c r="E159" s="41" t="s">
        <v>494</v>
      </c>
      <c r="J159" s="40"/>
    </row>
    <row r="160" spans="1:16" ht="90" x14ac:dyDescent="0.25">
      <c r="A160" s="31" t="s">
        <v>45</v>
      </c>
      <c r="B160" s="39"/>
      <c r="E160" s="33" t="s">
        <v>495</v>
      </c>
      <c r="J160" s="40"/>
    </row>
    <row r="161" spans="1:16" x14ac:dyDescent="0.25">
      <c r="A161" s="31" t="s">
        <v>38</v>
      </c>
      <c r="B161" s="31">
        <v>38</v>
      </c>
      <c r="C161" s="32" t="s">
        <v>496</v>
      </c>
      <c r="D161" s="31" t="s">
        <v>40</v>
      </c>
      <c r="E161" s="33" t="s">
        <v>497</v>
      </c>
      <c r="F161" s="34" t="s">
        <v>134</v>
      </c>
      <c r="G161" s="35">
        <v>13.96</v>
      </c>
      <c r="H161" s="36">
        <v>0</v>
      </c>
      <c r="I161" s="37">
        <f>ROUND(G161*H161,P4)</f>
        <v>0</v>
      </c>
      <c r="J161" s="31"/>
      <c r="O161" s="38">
        <f>I161*0.21</f>
        <v>0</v>
      </c>
      <c r="P161">
        <v>3</v>
      </c>
    </row>
    <row r="162" spans="1:16" x14ac:dyDescent="0.25">
      <c r="A162" s="31" t="s">
        <v>43</v>
      </c>
      <c r="B162" s="39"/>
      <c r="E162" s="42" t="s">
        <v>40</v>
      </c>
      <c r="J162" s="40"/>
    </row>
    <row r="163" spans="1:16" ht="60" x14ac:dyDescent="0.25">
      <c r="A163" s="31" t="s">
        <v>54</v>
      </c>
      <c r="B163" s="39"/>
      <c r="E163" s="41" t="s">
        <v>498</v>
      </c>
      <c r="J163" s="40"/>
    </row>
    <row r="164" spans="1:16" ht="120" x14ac:dyDescent="0.25">
      <c r="A164" s="31" t="s">
        <v>45</v>
      </c>
      <c r="B164" s="39"/>
      <c r="E164" s="33" t="s">
        <v>499</v>
      </c>
      <c r="J164" s="40"/>
    </row>
    <row r="165" spans="1:16" x14ac:dyDescent="0.25">
      <c r="A165" s="31" t="s">
        <v>38</v>
      </c>
      <c r="B165" s="31">
        <v>39</v>
      </c>
      <c r="C165" s="32" t="s">
        <v>500</v>
      </c>
      <c r="D165" s="31" t="s">
        <v>40</v>
      </c>
      <c r="E165" s="33" t="s">
        <v>501</v>
      </c>
      <c r="F165" s="34" t="s">
        <v>52</v>
      </c>
      <c r="G165" s="35">
        <v>224.8</v>
      </c>
      <c r="H165" s="36">
        <v>0</v>
      </c>
      <c r="I165" s="37">
        <f>ROUND(G165*H165,P4)</f>
        <v>0</v>
      </c>
      <c r="J165" s="31"/>
      <c r="O165" s="38">
        <f>I165*0.21</f>
        <v>0</v>
      </c>
      <c r="P165">
        <v>3</v>
      </c>
    </row>
    <row r="166" spans="1:16" x14ac:dyDescent="0.25">
      <c r="A166" s="31" t="s">
        <v>43</v>
      </c>
      <c r="B166" s="39"/>
      <c r="E166" s="42" t="s">
        <v>40</v>
      </c>
      <c r="J166" s="40"/>
    </row>
    <row r="167" spans="1:16" ht="30" x14ac:dyDescent="0.25">
      <c r="A167" s="31" t="s">
        <v>54</v>
      </c>
      <c r="B167" s="39"/>
      <c r="E167" s="41" t="s">
        <v>502</v>
      </c>
      <c r="J167" s="40"/>
    </row>
    <row r="168" spans="1:16" ht="120" x14ac:dyDescent="0.25">
      <c r="A168" s="31" t="s">
        <v>45</v>
      </c>
      <c r="B168" s="39"/>
      <c r="E168" s="33" t="s">
        <v>160</v>
      </c>
      <c r="J168" s="40"/>
    </row>
    <row r="169" spans="1:16" x14ac:dyDescent="0.25">
      <c r="A169" s="31" t="s">
        <v>38</v>
      </c>
      <c r="B169" s="31">
        <v>40</v>
      </c>
      <c r="C169" s="32" t="s">
        <v>157</v>
      </c>
      <c r="D169" s="31" t="s">
        <v>40</v>
      </c>
      <c r="E169" s="33" t="s">
        <v>158</v>
      </c>
      <c r="F169" s="34" t="s">
        <v>52</v>
      </c>
      <c r="G169" s="35">
        <v>512.51</v>
      </c>
      <c r="H169" s="36">
        <v>0</v>
      </c>
      <c r="I169" s="37">
        <f>ROUND(G169*H169,P4)</f>
        <v>0</v>
      </c>
      <c r="J169" s="31"/>
      <c r="O169" s="38">
        <f>I169*0.21</f>
        <v>0</v>
      </c>
      <c r="P169">
        <v>3</v>
      </c>
    </row>
    <row r="170" spans="1:16" x14ac:dyDescent="0.25">
      <c r="A170" s="31" t="s">
        <v>43</v>
      </c>
      <c r="B170" s="39"/>
      <c r="E170" s="33" t="s">
        <v>503</v>
      </c>
      <c r="J170" s="40"/>
    </row>
    <row r="171" spans="1:16" x14ac:dyDescent="0.25">
      <c r="A171" s="31" t="s">
        <v>54</v>
      </c>
      <c r="B171" s="39"/>
      <c r="E171" s="41" t="s">
        <v>504</v>
      </c>
      <c r="J171" s="40"/>
    </row>
    <row r="172" spans="1:16" ht="120" x14ac:dyDescent="0.25">
      <c r="A172" s="31" t="s">
        <v>45</v>
      </c>
      <c r="B172" s="39"/>
      <c r="E172" s="33" t="s">
        <v>160</v>
      </c>
      <c r="J172" s="40"/>
    </row>
    <row r="173" spans="1:16" x14ac:dyDescent="0.25">
      <c r="A173" s="31" t="s">
        <v>38</v>
      </c>
      <c r="B173" s="31">
        <v>41</v>
      </c>
      <c r="C173" s="32" t="s">
        <v>161</v>
      </c>
      <c r="D173" s="31" t="s">
        <v>40</v>
      </c>
      <c r="E173" s="33" t="s">
        <v>162</v>
      </c>
      <c r="F173" s="34" t="s">
        <v>134</v>
      </c>
      <c r="G173" s="35">
        <v>20.5</v>
      </c>
      <c r="H173" s="36">
        <v>0</v>
      </c>
      <c r="I173" s="37">
        <f>ROUND(G173*H173,P4)</f>
        <v>0</v>
      </c>
      <c r="J173" s="31"/>
      <c r="O173" s="38">
        <f>I173*0.21</f>
        <v>0</v>
      </c>
      <c r="P173">
        <v>3</v>
      </c>
    </row>
    <row r="174" spans="1:16" x14ac:dyDescent="0.25">
      <c r="A174" s="31" t="s">
        <v>43</v>
      </c>
      <c r="B174" s="39"/>
      <c r="E174" s="33" t="s">
        <v>503</v>
      </c>
      <c r="J174" s="40"/>
    </row>
    <row r="175" spans="1:16" x14ac:dyDescent="0.25">
      <c r="A175" s="31" t="s">
        <v>54</v>
      </c>
      <c r="B175" s="39"/>
      <c r="E175" s="41" t="s">
        <v>505</v>
      </c>
      <c r="J175" s="40"/>
    </row>
    <row r="176" spans="1:16" ht="195" x14ac:dyDescent="0.25">
      <c r="A176" s="31" t="s">
        <v>45</v>
      </c>
      <c r="B176" s="39"/>
      <c r="E176" s="33" t="s">
        <v>163</v>
      </c>
      <c r="J176" s="40"/>
    </row>
    <row r="177" spans="1:16" x14ac:dyDescent="0.25">
      <c r="A177" s="31" t="s">
        <v>38</v>
      </c>
      <c r="B177" s="31">
        <v>42</v>
      </c>
      <c r="C177" s="32" t="s">
        <v>506</v>
      </c>
      <c r="D177" s="31" t="s">
        <v>40</v>
      </c>
      <c r="E177" s="33" t="s">
        <v>507</v>
      </c>
      <c r="F177" s="34" t="s">
        <v>134</v>
      </c>
      <c r="G177" s="35">
        <v>15.736000000000001</v>
      </c>
      <c r="H177" s="36">
        <v>0</v>
      </c>
      <c r="I177" s="37">
        <f>ROUND(G177*H177,P4)</f>
        <v>0</v>
      </c>
      <c r="J177" s="31"/>
      <c r="O177" s="38">
        <f>I177*0.21</f>
        <v>0</v>
      </c>
      <c r="P177">
        <v>3</v>
      </c>
    </row>
    <row r="178" spans="1:16" x14ac:dyDescent="0.25">
      <c r="A178" s="31" t="s">
        <v>43</v>
      </c>
      <c r="B178" s="39"/>
      <c r="E178" s="42" t="s">
        <v>40</v>
      </c>
      <c r="J178" s="40"/>
    </row>
    <row r="179" spans="1:16" ht="30" x14ac:dyDescent="0.25">
      <c r="A179" s="31" t="s">
        <v>54</v>
      </c>
      <c r="B179" s="39"/>
      <c r="E179" s="41" t="s">
        <v>508</v>
      </c>
      <c r="J179" s="40"/>
    </row>
    <row r="180" spans="1:16" ht="195" x14ac:dyDescent="0.25">
      <c r="A180" s="31" t="s">
        <v>45</v>
      </c>
      <c r="B180" s="39"/>
      <c r="E180" s="33" t="s">
        <v>163</v>
      </c>
      <c r="J180" s="40"/>
    </row>
    <row r="181" spans="1:16" x14ac:dyDescent="0.25">
      <c r="A181" s="31" t="s">
        <v>38</v>
      </c>
      <c r="B181" s="31">
        <v>43</v>
      </c>
      <c r="C181" s="32" t="s">
        <v>509</v>
      </c>
      <c r="D181" s="31" t="s">
        <v>40</v>
      </c>
      <c r="E181" s="33" t="s">
        <v>510</v>
      </c>
      <c r="F181" s="34" t="s">
        <v>134</v>
      </c>
      <c r="G181" s="35">
        <v>6.03</v>
      </c>
      <c r="H181" s="36">
        <v>0</v>
      </c>
      <c r="I181" s="37">
        <f>ROUND(G181*H181,P4)</f>
        <v>0</v>
      </c>
      <c r="J181" s="31"/>
      <c r="O181" s="38">
        <f>I181*0.21</f>
        <v>0</v>
      </c>
      <c r="P181">
        <v>3</v>
      </c>
    </row>
    <row r="182" spans="1:16" x14ac:dyDescent="0.25">
      <c r="A182" s="31" t="s">
        <v>43</v>
      </c>
      <c r="B182" s="39"/>
      <c r="E182" s="42" t="s">
        <v>40</v>
      </c>
      <c r="J182" s="40"/>
    </row>
    <row r="183" spans="1:16" x14ac:dyDescent="0.25">
      <c r="A183" s="31" t="s">
        <v>54</v>
      </c>
      <c r="B183" s="39"/>
      <c r="E183" s="41" t="s">
        <v>511</v>
      </c>
      <c r="J183" s="40"/>
    </row>
    <row r="184" spans="1:16" ht="195" x14ac:dyDescent="0.25">
      <c r="A184" s="31" t="s">
        <v>45</v>
      </c>
      <c r="B184" s="39"/>
      <c r="E184" s="33" t="s">
        <v>163</v>
      </c>
      <c r="J184" s="40"/>
    </row>
    <row r="185" spans="1:16" x14ac:dyDescent="0.25">
      <c r="A185" s="31" t="s">
        <v>38</v>
      </c>
      <c r="B185" s="31">
        <v>44</v>
      </c>
      <c r="C185" s="32" t="s">
        <v>512</v>
      </c>
      <c r="D185" s="31" t="s">
        <v>40</v>
      </c>
      <c r="E185" s="33" t="s">
        <v>513</v>
      </c>
      <c r="F185" s="34" t="s">
        <v>52</v>
      </c>
      <c r="G185" s="35">
        <v>17.25</v>
      </c>
      <c r="H185" s="36">
        <v>0</v>
      </c>
      <c r="I185" s="37">
        <f>ROUND(G185*H185,P4)</f>
        <v>0</v>
      </c>
      <c r="J185" s="31"/>
      <c r="O185" s="38">
        <f>I185*0.21</f>
        <v>0</v>
      </c>
      <c r="P185">
        <v>3</v>
      </c>
    </row>
    <row r="186" spans="1:16" x14ac:dyDescent="0.25">
      <c r="A186" s="31" t="s">
        <v>43</v>
      </c>
      <c r="B186" s="39"/>
      <c r="E186" s="42" t="s">
        <v>40</v>
      </c>
      <c r="J186" s="40"/>
    </row>
    <row r="187" spans="1:16" x14ac:dyDescent="0.25">
      <c r="A187" s="31" t="s">
        <v>54</v>
      </c>
      <c r="B187" s="39"/>
      <c r="E187" s="41" t="s">
        <v>514</v>
      </c>
      <c r="J187" s="40"/>
    </row>
    <row r="188" spans="1:16" ht="225" x14ac:dyDescent="0.25">
      <c r="A188" s="31" t="s">
        <v>45</v>
      </c>
      <c r="B188" s="39"/>
      <c r="E188" s="33" t="s">
        <v>515</v>
      </c>
      <c r="J188" s="40"/>
    </row>
    <row r="189" spans="1:16" ht="30" x14ac:dyDescent="0.25">
      <c r="A189" s="31" t="s">
        <v>38</v>
      </c>
      <c r="B189" s="31">
        <v>45</v>
      </c>
      <c r="C189" s="32" t="s">
        <v>516</v>
      </c>
      <c r="D189" s="31" t="s">
        <v>40</v>
      </c>
      <c r="E189" s="33" t="s">
        <v>517</v>
      </c>
      <c r="F189" s="34" t="s">
        <v>52</v>
      </c>
      <c r="G189" s="35">
        <v>1.6</v>
      </c>
      <c r="H189" s="36">
        <v>0</v>
      </c>
      <c r="I189" s="37">
        <f>ROUND(G189*H189,P4)</f>
        <v>0</v>
      </c>
      <c r="J189" s="31"/>
      <c r="O189" s="38">
        <f>I189*0.21</f>
        <v>0</v>
      </c>
      <c r="P189">
        <v>3</v>
      </c>
    </row>
    <row r="190" spans="1:16" x14ac:dyDescent="0.25">
      <c r="A190" s="31" t="s">
        <v>43</v>
      </c>
      <c r="B190" s="39"/>
      <c r="E190" s="42" t="s">
        <v>40</v>
      </c>
      <c r="J190" s="40"/>
    </row>
    <row r="191" spans="1:16" x14ac:dyDescent="0.25">
      <c r="A191" s="31" t="s">
        <v>54</v>
      </c>
      <c r="B191" s="39"/>
      <c r="E191" s="41" t="s">
        <v>518</v>
      </c>
      <c r="J191" s="40"/>
    </row>
    <row r="192" spans="1:16" ht="225" x14ac:dyDescent="0.25">
      <c r="A192" s="31" t="s">
        <v>45</v>
      </c>
      <c r="B192" s="39"/>
      <c r="E192" s="33" t="s">
        <v>515</v>
      </c>
      <c r="J192" s="40"/>
    </row>
    <row r="193" spans="1:16" x14ac:dyDescent="0.25">
      <c r="A193" s="31" t="s">
        <v>38</v>
      </c>
      <c r="B193" s="31">
        <v>46</v>
      </c>
      <c r="C193" s="32" t="s">
        <v>519</v>
      </c>
      <c r="D193" s="31" t="s">
        <v>40</v>
      </c>
      <c r="E193" s="33" t="s">
        <v>520</v>
      </c>
      <c r="F193" s="34" t="s">
        <v>168</v>
      </c>
      <c r="G193" s="35">
        <v>90</v>
      </c>
      <c r="H193" s="36">
        <v>0</v>
      </c>
      <c r="I193" s="37">
        <f>ROUND(G193*H193,P4)</f>
        <v>0</v>
      </c>
      <c r="J193" s="31"/>
      <c r="O193" s="38">
        <f>I193*0.21</f>
        <v>0</v>
      </c>
      <c r="P193">
        <v>3</v>
      </c>
    </row>
    <row r="194" spans="1:16" x14ac:dyDescent="0.25">
      <c r="A194" s="31" t="s">
        <v>43</v>
      </c>
      <c r="B194" s="39"/>
      <c r="E194" s="42" t="s">
        <v>40</v>
      </c>
      <c r="J194" s="40"/>
    </row>
    <row r="195" spans="1:16" x14ac:dyDescent="0.25">
      <c r="A195" s="31" t="s">
        <v>54</v>
      </c>
      <c r="B195" s="39"/>
      <c r="E195" s="41" t="s">
        <v>521</v>
      </c>
      <c r="J195" s="40"/>
    </row>
    <row r="196" spans="1:16" ht="75" x14ac:dyDescent="0.25">
      <c r="A196" s="31" t="s">
        <v>45</v>
      </c>
      <c r="B196" s="39"/>
      <c r="E196" s="33" t="s">
        <v>522</v>
      </c>
      <c r="J196" s="40"/>
    </row>
    <row r="197" spans="1:16" x14ac:dyDescent="0.25">
      <c r="A197" s="25" t="s">
        <v>35</v>
      </c>
      <c r="B197" s="26"/>
      <c r="C197" s="27" t="s">
        <v>523</v>
      </c>
      <c r="D197" s="28"/>
      <c r="E197" s="25" t="s">
        <v>524</v>
      </c>
      <c r="F197" s="28"/>
      <c r="G197" s="28"/>
      <c r="H197" s="28"/>
      <c r="I197" s="29">
        <f>SUMIFS(I198:I213,A198:A213,"P")</f>
        <v>0</v>
      </c>
      <c r="J197" s="30"/>
    </row>
    <row r="198" spans="1:16" x14ac:dyDescent="0.25">
      <c r="A198" s="31" t="s">
        <v>38</v>
      </c>
      <c r="B198" s="31">
        <v>47</v>
      </c>
      <c r="C198" s="32" t="s">
        <v>525</v>
      </c>
      <c r="D198" s="31" t="s">
        <v>40</v>
      </c>
      <c r="E198" s="33" t="s">
        <v>526</v>
      </c>
      <c r="F198" s="34" t="s">
        <v>52</v>
      </c>
      <c r="G198" s="35">
        <v>82.48</v>
      </c>
      <c r="H198" s="36">
        <v>0</v>
      </c>
      <c r="I198" s="37">
        <f>ROUND(G198*H198,P4)</f>
        <v>0</v>
      </c>
      <c r="J198" s="31"/>
      <c r="O198" s="38">
        <f>I198*0.21</f>
        <v>0</v>
      </c>
      <c r="P198">
        <v>3</v>
      </c>
    </row>
    <row r="199" spans="1:16" x14ac:dyDescent="0.25">
      <c r="A199" s="31" t="s">
        <v>43</v>
      </c>
      <c r="B199" s="39"/>
      <c r="E199" s="42" t="s">
        <v>40</v>
      </c>
      <c r="J199" s="40"/>
    </row>
    <row r="200" spans="1:16" x14ac:dyDescent="0.25">
      <c r="A200" s="31" t="s">
        <v>54</v>
      </c>
      <c r="B200" s="39"/>
      <c r="E200" s="41" t="s">
        <v>527</v>
      </c>
      <c r="J200" s="40"/>
    </row>
    <row r="201" spans="1:16" ht="300" x14ac:dyDescent="0.25">
      <c r="A201" s="31" t="s">
        <v>45</v>
      </c>
      <c r="B201" s="39"/>
      <c r="E201" s="33" t="s">
        <v>528</v>
      </c>
      <c r="J201" s="40"/>
    </row>
    <row r="202" spans="1:16" x14ac:dyDescent="0.25">
      <c r="A202" s="31" t="s">
        <v>38</v>
      </c>
      <c r="B202" s="31">
        <v>48</v>
      </c>
      <c r="C202" s="32" t="s">
        <v>529</v>
      </c>
      <c r="D202" s="31" t="s">
        <v>40</v>
      </c>
      <c r="E202" s="33" t="s">
        <v>530</v>
      </c>
      <c r="F202" s="34" t="s">
        <v>52</v>
      </c>
      <c r="G202" s="35">
        <v>258.18700000000001</v>
      </c>
      <c r="H202" s="36">
        <v>0</v>
      </c>
      <c r="I202" s="37">
        <f>ROUND(G202*H202,P4)</f>
        <v>0</v>
      </c>
      <c r="J202" s="31"/>
      <c r="O202" s="38">
        <f>I202*0.21</f>
        <v>0</v>
      </c>
      <c r="P202">
        <v>3</v>
      </c>
    </row>
    <row r="203" spans="1:16" x14ac:dyDescent="0.25">
      <c r="A203" s="31" t="s">
        <v>43</v>
      </c>
      <c r="B203" s="39"/>
      <c r="E203" s="33" t="s">
        <v>531</v>
      </c>
      <c r="J203" s="40"/>
    </row>
    <row r="204" spans="1:16" ht="60" x14ac:dyDescent="0.25">
      <c r="A204" s="31" t="s">
        <v>54</v>
      </c>
      <c r="B204" s="39"/>
      <c r="E204" s="41" t="s">
        <v>532</v>
      </c>
      <c r="J204" s="40"/>
    </row>
    <row r="205" spans="1:16" ht="300" x14ac:dyDescent="0.25">
      <c r="A205" s="31" t="s">
        <v>45</v>
      </c>
      <c r="B205" s="39"/>
      <c r="E205" s="33" t="s">
        <v>533</v>
      </c>
      <c r="J205" s="40"/>
    </row>
    <row r="206" spans="1:16" x14ac:dyDescent="0.25">
      <c r="A206" s="31" t="s">
        <v>38</v>
      </c>
      <c r="B206" s="31">
        <v>49</v>
      </c>
      <c r="C206" s="32" t="s">
        <v>534</v>
      </c>
      <c r="D206" s="31" t="s">
        <v>40</v>
      </c>
      <c r="E206" s="33" t="s">
        <v>535</v>
      </c>
      <c r="F206" s="34" t="s">
        <v>52</v>
      </c>
      <c r="G206" s="35">
        <v>29.018999999999998</v>
      </c>
      <c r="H206" s="36">
        <v>0</v>
      </c>
      <c r="I206" s="37">
        <f>ROUND(G206*H206,P4)</f>
        <v>0</v>
      </c>
      <c r="J206" s="31"/>
      <c r="O206" s="38">
        <f>I206*0.21</f>
        <v>0</v>
      </c>
      <c r="P206">
        <v>3</v>
      </c>
    </row>
    <row r="207" spans="1:16" x14ac:dyDescent="0.25">
      <c r="A207" s="31" t="s">
        <v>43</v>
      </c>
      <c r="B207" s="39"/>
      <c r="E207" s="33" t="s">
        <v>536</v>
      </c>
      <c r="J207" s="40"/>
    </row>
    <row r="208" spans="1:16" x14ac:dyDescent="0.25">
      <c r="A208" s="31" t="s">
        <v>54</v>
      </c>
      <c r="B208" s="39"/>
      <c r="E208" s="41" t="s">
        <v>537</v>
      </c>
      <c r="J208" s="40"/>
    </row>
    <row r="209" spans="1:16" ht="75" x14ac:dyDescent="0.25">
      <c r="A209" s="31" t="s">
        <v>45</v>
      </c>
      <c r="B209" s="39"/>
      <c r="E209" s="33" t="s">
        <v>538</v>
      </c>
      <c r="J209" s="40"/>
    </row>
    <row r="210" spans="1:16" x14ac:dyDescent="0.25">
      <c r="A210" s="31" t="s">
        <v>38</v>
      </c>
      <c r="B210" s="31">
        <v>50</v>
      </c>
      <c r="C210" s="32" t="s">
        <v>539</v>
      </c>
      <c r="D210" s="31" t="s">
        <v>40</v>
      </c>
      <c r="E210" s="33" t="s">
        <v>540</v>
      </c>
      <c r="F210" s="34" t="s">
        <v>52</v>
      </c>
      <c r="G210" s="35">
        <v>19.2</v>
      </c>
      <c r="H210" s="36">
        <v>0</v>
      </c>
      <c r="I210" s="37">
        <f>ROUND(G210*H210,P4)</f>
        <v>0</v>
      </c>
      <c r="J210" s="31"/>
      <c r="O210" s="38">
        <f>I210*0.21</f>
        <v>0</v>
      </c>
      <c r="P210">
        <v>3</v>
      </c>
    </row>
    <row r="211" spans="1:16" x14ac:dyDescent="0.25">
      <c r="A211" s="31" t="s">
        <v>43</v>
      </c>
      <c r="B211" s="39"/>
      <c r="E211" s="42" t="s">
        <v>40</v>
      </c>
      <c r="J211" s="40"/>
    </row>
    <row r="212" spans="1:16" x14ac:dyDescent="0.25">
      <c r="A212" s="31" t="s">
        <v>54</v>
      </c>
      <c r="B212" s="39"/>
      <c r="E212" s="41" t="s">
        <v>541</v>
      </c>
      <c r="J212" s="40"/>
    </row>
    <row r="213" spans="1:16" ht="120" x14ac:dyDescent="0.25">
      <c r="A213" s="31" t="s">
        <v>45</v>
      </c>
      <c r="B213" s="39"/>
      <c r="E213" s="33" t="s">
        <v>542</v>
      </c>
      <c r="J213" s="40"/>
    </row>
    <row r="214" spans="1:16" x14ac:dyDescent="0.25">
      <c r="A214" s="25" t="s">
        <v>35</v>
      </c>
      <c r="B214" s="26"/>
      <c r="C214" s="27" t="s">
        <v>543</v>
      </c>
      <c r="D214" s="28"/>
      <c r="E214" s="25" t="s">
        <v>544</v>
      </c>
      <c r="F214" s="28"/>
      <c r="G214" s="28"/>
      <c r="H214" s="28"/>
      <c r="I214" s="29">
        <f>SUMIFS(I215:I222,A215:A222,"P")</f>
        <v>0</v>
      </c>
      <c r="J214" s="30"/>
    </row>
    <row r="215" spans="1:16" x14ac:dyDescent="0.25">
      <c r="A215" s="31" t="s">
        <v>38</v>
      </c>
      <c r="B215" s="31">
        <v>51</v>
      </c>
      <c r="C215" s="32" t="s">
        <v>545</v>
      </c>
      <c r="D215" s="31" t="s">
        <v>40</v>
      </c>
      <c r="E215" s="33" t="s">
        <v>546</v>
      </c>
      <c r="F215" s="34" t="s">
        <v>168</v>
      </c>
      <c r="G215" s="35">
        <v>47</v>
      </c>
      <c r="H215" s="36">
        <v>0</v>
      </c>
      <c r="I215" s="37">
        <f>ROUND(G215*H215,P4)</f>
        <v>0</v>
      </c>
      <c r="J215" s="31"/>
      <c r="O215" s="38">
        <f>I215*0.21</f>
        <v>0</v>
      </c>
      <c r="P215">
        <v>3</v>
      </c>
    </row>
    <row r="216" spans="1:16" x14ac:dyDescent="0.25">
      <c r="A216" s="31" t="s">
        <v>43</v>
      </c>
      <c r="B216" s="39"/>
      <c r="E216" s="42" t="s">
        <v>40</v>
      </c>
      <c r="J216" s="40"/>
    </row>
    <row r="217" spans="1:16" x14ac:dyDescent="0.25">
      <c r="A217" s="31" t="s">
        <v>54</v>
      </c>
      <c r="B217" s="39"/>
      <c r="E217" s="41" t="s">
        <v>547</v>
      </c>
      <c r="J217" s="40"/>
    </row>
    <row r="218" spans="1:16" ht="330" x14ac:dyDescent="0.25">
      <c r="A218" s="31" t="s">
        <v>45</v>
      </c>
      <c r="B218" s="39"/>
      <c r="E218" s="33" t="s">
        <v>548</v>
      </c>
      <c r="J218" s="40"/>
    </row>
    <row r="219" spans="1:16" x14ac:dyDescent="0.25">
      <c r="A219" s="31" t="s">
        <v>38</v>
      </c>
      <c r="B219" s="31">
        <v>52</v>
      </c>
      <c r="C219" s="32" t="s">
        <v>549</v>
      </c>
      <c r="D219" s="31" t="s">
        <v>40</v>
      </c>
      <c r="E219" s="33" t="s">
        <v>550</v>
      </c>
      <c r="F219" s="34" t="s">
        <v>168</v>
      </c>
      <c r="G219" s="35">
        <v>192</v>
      </c>
      <c r="H219" s="36">
        <v>0</v>
      </c>
      <c r="I219" s="37">
        <f>ROUND(G219*H219,P4)</f>
        <v>0</v>
      </c>
      <c r="J219" s="31"/>
      <c r="O219" s="38">
        <f>I219*0.21</f>
        <v>0</v>
      </c>
      <c r="P219">
        <v>3</v>
      </c>
    </row>
    <row r="220" spans="1:16" x14ac:dyDescent="0.25">
      <c r="A220" s="31" t="s">
        <v>43</v>
      </c>
      <c r="B220" s="39"/>
      <c r="E220" s="42" t="s">
        <v>40</v>
      </c>
      <c r="J220" s="40"/>
    </row>
    <row r="221" spans="1:16" x14ac:dyDescent="0.25">
      <c r="A221" s="31" t="s">
        <v>54</v>
      </c>
      <c r="B221" s="39"/>
      <c r="E221" s="41" t="s">
        <v>551</v>
      </c>
      <c r="J221" s="40"/>
    </row>
    <row r="222" spans="1:16" ht="315" x14ac:dyDescent="0.25">
      <c r="A222" s="31" t="s">
        <v>45</v>
      </c>
      <c r="B222" s="39"/>
      <c r="E222" s="33" t="s">
        <v>552</v>
      </c>
      <c r="J222" s="40"/>
    </row>
    <row r="223" spans="1:16" x14ac:dyDescent="0.25">
      <c r="A223" s="25" t="s">
        <v>35</v>
      </c>
      <c r="B223" s="26"/>
      <c r="C223" s="27" t="s">
        <v>164</v>
      </c>
      <c r="D223" s="28"/>
      <c r="E223" s="25" t="s">
        <v>165</v>
      </c>
      <c r="F223" s="28"/>
      <c r="G223" s="28"/>
      <c r="H223" s="28"/>
      <c r="I223" s="29">
        <f>SUMIFS(I224:I251,A224:A251,"P")</f>
        <v>0</v>
      </c>
      <c r="J223" s="30"/>
    </row>
    <row r="224" spans="1:16" x14ac:dyDescent="0.25">
      <c r="A224" s="31" t="s">
        <v>38</v>
      </c>
      <c r="B224" s="31">
        <v>53</v>
      </c>
      <c r="C224" s="32" t="s">
        <v>553</v>
      </c>
      <c r="D224" s="31" t="s">
        <v>40</v>
      </c>
      <c r="E224" s="33" t="s">
        <v>554</v>
      </c>
      <c r="F224" s="34" t="s">
        <v>168</v>
      </c>
      <c r="G224" s="35">
        <v>75</v>
      </c>
      <c r="H224" s="36">
        <v>0</v>
      </c>
      <c r="I224" s="37">
        <f>ROUND(G224*H224,P4)</f>
        <v>0</v>
      </c>
      <c r="J224" s="31"/>
      <c r="O224" s="38">
        <f>I224*0.21</f>
        <v>0</v>
      </c>
      <c r="P224">
        <v>3</v>
      </c>
    </row>
    <row r="225" spans="1:16" x14ac:dyDescent="0.25">
      <c r="A225" s="31" t="s">
        <v>43</v>
      </c>
      <c r="B225" s="39"/>
      <c r="E225" s="42" t="s">
        <v>40</v>
      </c>
      <c r="J225" s="40"/>
    </row>
    <row r="226" spans="1:16" x14ac:dyDescent="0.25">
      <c r="A226" s="31" t="s">
        <v>54</v>
      </c>
      <c r="B226" s="39"/>
      <c r="E226" s="41" t="s">
        <v>555</v>
      </c>
      <c r="J226" s="40"/>
    </row>
    <row r="227" spans="1:16" ht="120" x14ac:dyDescent="0.25">
      <c r="A227" s="31" t="s">
        <v>45</v>
      </c>
      <c r="B227" s="39"/>
      <c r="E227" s="33" t="s">
        <v>556</v>
      </c>
      <c r="J227" s="40"/>
    </row>
    <row r="228" spans="1:16" x14ac:dyDescent="0.25">
      <c r="A228" s="31" t="s">
        <v>38</v>
      </c>
      <c r="B228" s="31">
        <v>54</v>
      </c>
      <c r="C228" s="32" t="s">
        <v>557</v>
      </c>
      <c r="D228" s="31" t="s">
        <v>40</v>
      </c>
      <c r="E228" s="33" t="s">
        <v>558</v>
      </c>
      <c r="F228" s="34" t="s">
        <v>95</v>
      </c>
      <c r="G228" s="35">
        <v>2</v>
      </c>
      <c r="H228" s="36">
        <v>0</v>
      </c>
      <c r="I228" s="37">
        <f>ROUND(G228*H228,P4)</f>
        <v>0</v>
      </c>
      <c r="J228" s="31"/>
      <c r="O228" s="38">
        <f>I228*0.21</f>
        <v>0</v>
      </c>
      <c r="P228">
        <v>3</v>
      </c>
    </row>
    <row r="229" spans="1:16" x14ac:dyDescent="0.25">
      <c r="A229" s="31" t="s">
        <v>43</v>
      </c>
      <c r="B229" s="39"/>
      <c r="E229" s="42" t="s">
        <v>40</v>
      </c>
      <c r="J229" s="40"/>
    </row>
    <row r="230" spans="1:16" x14ac:dyDescent="0.25">
      <c r="A230" s="31" t="s">
        <v>54</v>
      </c>
      <c r="B230" s="39"/>
      <c r="E230" s="41" t="s">
        <v>559</v>
      </c>
      <c r="J230" s="40"/>
    </row>
    <row r="231" spans="1:16" ht="90" x14ac:dyDescent="0.25">
      <c r="A231" s="31" t="s">
        <v>45</v>
      </c>
      <c r="B231" s="39"/>
      <c r="E231" s="33" t="s">
        <v>560</v>
      </c>
      <c r="J231" s="40"/>
    </row>
    <row r="232" spans="1:16" x14ac:dyDescent="0.25">
      <c r="A232" s="31" t="s">
        <v>38</v>
      </c>
      <c r="B232" s="31">
        <v>55</v>
      </c>
      <c r="C232" s="32" t="s">
        <v>561</v>
      </c>
      <c r="D232" s="31" t="s">
        <v>40</v>
      </c>
      <c r="E232" s="33" t="s">
        <v>562</v>
      </c>
      <c r="F232" s="34" t="s">
        <v>168</v>
      </c>
      <c r="G232" s="35">
        <v>20</v>
      </c>
      <c r="H232" s="36">
        <v>0</v>
      </c>
      <c r="I232" s="37">
        <f>ROUND(G232*H232,P4)</f>
        <v>0</v>
      </c>
      <c r="J232" s="31"/>
      <c r="O232" s="38">
        <f>I232*0.21</f>
        <v>0</v>
      </c>
      <c r="P232">
        <v>3</v>
      </c>
    </row>
    <row r="233" spans="1:16" x14ac:dyDescent="0.25">
      <c r="A233" s="31" t="s">
        <v>43</v>
      </c>
      <c r="B233" s="39"/>
      <c r="E233" s="33" t="s">
        <v>563</v>
      </c>
      <c r="J233" s="40"/>
    </row>
    <row r="234" spans="1:16" x14ac:dyDescent="0.25">
      <c r="A234" s="31" t="s">
        <v>54</v>
      </c>
      <c r="B234" s="39"/>
      <c r="E234" s="41" t="s">
        <v>319</v>
      </c>
      <c r="J234" s="40"/>
    </row>
    <row r="235" spans="1:16" ht="105" x14ac:dyDescent="0.25">
      <c r="A235" s="31" t="s">
        <v>45</v>
      </c>
      <c r="B235" s="39"/>
      <c r="E235" s="33" t="s">
        <v>564</v>
      </c>
      <c r="J235" s="40"/>
    </row>
    <row r="236" spans="1:16" x14ac:dyDescent="0.25">
      <c r="A236" s="31" t="s">
        <v>38</v>
      </c>
      <c r="B236" s="31">
        <v>56</v>
      </c>
      <c r="C236" s="32" t="s">
        <v>565</v>
      </c>
      <c r="D236" s="31" t="s">
        <v>40</v>
      </c>
      <c r="E236" s="33" t="s">
        <v>566</v>
      </c>
      <c r="F236" s="34" t="s">
        <v>168</v>
      </c>
      <c r="G236" s="35">
        <v>59.1</v>
      </c>
      <c r="H236" s="36">
        <v>0</v>
      </c>
      <c r="I236" s="37">
        <f>ROUND(G236*H236,P4)</f>
        <v>0</v>
      </c>
      <c r="J236" s="31"/>
      <c r="O236" s="38">
        <f>I236*0.21</f>
        <v>0</v>
      </c>
      <c r="P236">
        <v>3</v>
      </c>
    </row>
    <row r="237" spans="1:16" x14ac:dyDescent="0.25">
      <c r="A237" s="31" t="s">
        <v>43</v>
      </c>
      <c r="B237" s="39"/>
      <c r="E237" s="42" t="s">
        <v>40</v>
      </c>
      <c r="J237" s="40"/>
    </row>
    <row r="238" spans="1:16" ht="30" x14ac:dyDescent="0.25">
      <c r="A238" s="31" t="s">
        <v>54</v>
      </c>
      <c r="B238" s="39"/>
      <c r="E238" s="41" t="s">
        <v>567</v>
      </c>
      <c r="J238" s="40"/>
    </row>
    <row r="239" spans="1:16" ht="90" x14ac:dyDescent="0.25">
      <c r="A239" s="31" t="s">
        <v>45</v>
      </c>
      <c r="B239" s="39"/>
      <c r="E239" s="33" t="s">
        <v>568</v>
      </c>
      <c r="J239" s="40"/>
    </row>
    <row r="240" spans="1:16" ht="30" x14ac:dyDescent="0.25">
      <c r="A240" s="31" t="s">
        <v>38</v>
      </c>
      <c r="B240" s="31">
        <v>57</v>
      </c>
      <c r="C240" s="32" t="s">
        <v>569</v>
      </c>
      <c r="D240" s="31" t="s">
        <v>40</v>
      </c>
      <c r="E240" s="33" t="s">
        <v>570</v>
      </c>
      <c r="F240" s="34" t="s">
        <v>168</v>
      </c>
      <c r="G240" s="35">
        <v>28</v>
      </c>
      <c r="H240" s="36">
        <v>0</v>
      </c>
      <c r="I240" s="37">
        <f>ROUND(G240*H240,P4)</f>
        <v>0</v>
      </c>
      <c r="J240" s="31"/>
      <c r="O240" s="38">
        <f>I240*0.21</f>
        <v>0</v>
      </c>
      <c r="P240">
        <v>3</v>
      </c>
    </row>
    <row r="241" spans="1:16" x14ac:dyDescent="0.25">
      <c r="A241" s="31" t="s">
        <v>43</v>
      </c>
      <c r="B241" s="39"/>
      <c r="E241" s="42" t="s">
        <v>40</v>
      </c>
      <c r="J241" s="40"/>
    </row>
    <row r="242" spans="1:16" x14ac:dyDescent="0.25">
      <c r="A242" s="31" t="s">
        <v>54</v>
      </c>
      <c r="B242" s="39"/>
      <c r="E242" s="41" t="s">
        <v>571</v>
      </c>
      <c r="J242" s="40"/>
    </row>
    <row r="243" spans="1:16" ht="90" x14ac:dyDescent="0.25">
      <c r="A243" s="31" t="s">
        <v>45</v>
      </c>
      <c r="B243" s="39"/>
      <c r="E243" s="33" t="s">
        <v>568</v>
      </c>
      <c r="J243" s="40"/>
    </row>
    <row r="244" spans="1:16" x14ac:dyDescent="0.25">
      <c r="A244" s="31" t="s">
        <v>38</v>
      </c>
      <c r="B244" s="31">
        <v>58</v>
      </c>
      <c r="C244" s="32" t="s">
        <v>572</v>
      </c>
      <c r="D244" s="31" t="s">
        <v>40</v>
      </c>
      <c r="E244" s="33" t="s">
        <v>573</v>
      </c>
      <c r="F244" s="34" t="s">
        <v>134</v>
      </c>
      <c r="G244" s="35">
        <v>1.4999999999999999E-2</v>
      </c>
      <c r="H244" s="36">
        <v>0</v>
      </c>
      <c r="I244" s="37">
        <f>ROUND(G244*H244,P4)</f>
        <v>0</v>
      </c>
      <c r="J244" s="31"/>
      <c r="O244" s="38">
        <f>I244*0.21</f>
        <v>0</v>
      </c>
      <c r="P244">
        <v>3</v>
      </c>
    </row>
    <row r="245" spans="1:16" x14ac:dyDescent="0.25">
      <c r="A245" s="31" t="s">
        <v>43</v>
      </c>
      <c r="B245" s="39"/>
      <c r="E245" s="42" t="s">
        <v>40</v>
      </c>
      <c r="J245" s="40"/>
    </row>
    <row r="246" spans="1:16" x14ac:dyDescent="0.25">
      <c r="A246" s="31" t="s">
        <v>54</v>
      </c>
      <c r="B246" s="39"/>
      <c r="E246" s="41" t="s">
        <v>574</v>
      </c>
      <c r="J246" s="40"/>
    </row>
    <row r="247" spans="1:16" ht="90" x14ac:dyDescent="0.25">
      <c r="A247" s="31" t="s">
        <v>45</v>
      </c>
      <c r="B247" s="39"/>
      <c r="E247" s="33" t="s">
        <v>575</v>
      </c>
      <c r="J247" s="40"/>
    </row>
    <row r="248" spans="1:16" x14ac:dyDescent="0.25">
      <c r="A248" s="31" t="s">
        <v>38</v>
      </c>
      <c r="B248" s="31">
        <v>59</v>
      </c>
      <c r="C248" s="32" t="s">
        <v>576</v>
      </c>
      <c r="D248" s="31" t="s">
        <v>40</v>
      </c>
      <c r="E248" s="33" t="s">
        <v>577</v>
      </c>
      <c r="F248" s="34" t="s">
        <v>95</v>
      </c>
      <c r="G248" s="35">
        <v>7</v>
      </c>
      <c r="H248" s="36">
        <v>0</v>
      </c>
      <c r="I248" s="37">
        <f>ROUND(G248*H248,P4)</f>
        <v>0</v>
      </c>
      <c r="J248" s="31"/>
      <c r="O248" s="38">
        <f>I248*0.21</f>
        <v>0</v>
      </c>
      <c r="P248">
        <v>3</v>
      </c>
    </row>
    <row r="249" spans="1:16" x14ac:dyDescent="0.25">
      <c r="A249" s="31" t="s">
        <v>43</v>
      </c>
      <c r="B249" s="39"/>
      <c r="E249" s="42" t="s">
        <v>40</v>
      </c>
      <c r="J249" s="40"/>
    </row>
    <row r="250" spans="1:16" x14ac:dyDescent="0.25">
      <c r="A250" s="31" t="s">
        <v>54</v>
      </c>
      <c r="B250" s="39"/>
      <c r="E250" s="41" t="s">
        <v>578</v>
      </c>
      <c r="J250" s="40"/>
    </row>
    <row r="251" spans="1:16" ht="375" x14ac:dyDescent="0.25">
      <c r="A251" s="31" t="s">
        <v>45</v>
      </c>
      <c r="B251" s="43"/>
      <c r="C251" s="44"/>
      <c r="D251" s="44"/>
      <c r="E251" s="33" t="s">
        <v>579</v>
      </c>
      <c r="F251" s="44"/>
      <c r="G251" s="44"/>
      <c r="H251" s="44"/>
      <c r="I251" s="44"/>
      <c r="J251" s="45"/>
    </row>
  </sheetData>
  <sheetProtection algorithmName="SHA-512" hashValue="G0SM2rT0aAzmsJHOo0TxfMVw8LYgNYFdeKphprAw+ID3SAOYO0qnTqGp6sw70viT5ekSuTkgG8ODx585ijx4ww==" saltValue="/FZj6tr8LbZduDpLVSjIHc6ayxtFRV33nSJbhIwp1S3NukO2ES0nSGyYWkDgfteRgrk9TAz77I90ut2WwcIW9Q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paperSize="9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000</vt:lpstr>
      <vt:lpstr>001</vt:lpstr>
      <vt:lpstr>201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Humpal-PC\Tomáš Humpal</dc:creator>
  <cp:lastModifiedBy>Tomáš Humpal</cp:lastModifiedBy>
  <cp:lastPrinted>2026-02-13T09:42:39Z</cp:lastPrinted>
  <dcterms:created xsi:type="dcterms:W3CDTF">2026-02-13T09:40:13Z</dcterms:created>
  <dcterms:modified xsi:type="dcterms:W3CDTF">2026-02-13T09:43:10Z</dcterms:modified>
</cp:coreProperties>
</file>