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lukas_smolik_ksus_cz/Documents/Plocha/práce CMS Zásmuky/PRÁCE/škody po zimě/škody po zimě 2026/III-12546 Kbílek - Lošánky/OTSKP/"/>
    </mc:Choice>
  </mc:AlternateContent>
  <xr:revisionPtr revIDLastSave="217" documentId="13_ncr:1_{A72B1523-D06D-4DF9-894E-14364C20AA96}" xr6:coauthVersionLast="47" xr6:coauthVersionMax="47" xr10:uidLastSave="{4C15B184-465D-4104-83E5-0EB4CDFB2572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5" i="4"/>
  <c r="F23" i="4"/>
  <c r="F20" i="4"/>
  <c r="F22" i="4"/>
  <c r="F21" i="4"/>
  <c r="F27" i="4"/>
  <c r="F26" i="4"/>
  <c r="F19" i="4"/>
  <c r="H18" i="4"/>
  <c r="F18" i="4"/>
  <c r="F17" i="4"/>
  <c r="F16" i="4"/>
  <c r="F15" i="4"/>
  <c r="F14" i="4"/>
  <c r="F13" i="4"/>
  <c r="F12" i="4"/>
  <c r="F11" i="4"/>
  <c r="F10" i="4"/>
  <c r="F9" i="4"/>
  <c r="I22" i="3"/>
  <c r="F22" i="3"/>
  <c r="F25" i="3"/>
  <c r="F29" i="4" l="1"/>
  <c r="C14" i="3" s="1"/>
  <c r="C22" i="3" s="1"/>
  <c r="C26" i="3" s="1"/>
  <c r="F30" i="4" l="1"/>
  <c r="F31" i="4" s="1"/>
  <c r="F26" i="3"/>
  <c r="I25" i="3"/>
  <c r="I26" i="3" l="1"/>
</calcChain>
</file>

<file path=xl/sharedStrings.xml><?xml version="1.0" encoding="utf-8"?>
<sst xmlns="http://schemas.openxmlformats.org/spreadsheetml/2006/main" count="155" uniqueCount="119">
  <si>
    <t>MJ</t>
  </si>
  <si>
    <t xml:space="preserve">Zhotovitel: </t>
  </si>
  <si>
    <t>m2</t>
  </si>
  <si>
    <t>t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</si>
  <si>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</si>
  <si>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</si>
  <si>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</si>
  <si>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</si>
  <si>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</si>
  <si>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</si>
  <si>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</si>
  <si>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</si>
  <si>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</si>
  <si>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</si>
  <si>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</si>
  <si>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</si>
  <si>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</si>
  <si>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</si>
  <si>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</si>
  <si>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</si>
  <si>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</si>
  <si>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</si>
  <si>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</si>
  <si>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</si>
  <si>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</si>
  <si>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</si>
  <si>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Položek: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</si>
  <si>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</si>
  <si>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</si>
  <si>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</si>
  <si>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</si>
  <si>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</si>
  <si>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</si>
  <si>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</si>
  <si>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</si>
  <si>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</si>
  <si>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</si>
  <si>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</si>
  <si>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</si>
  <si>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</si>
  <si>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</si>
  <si>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</si>
  <si>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</si>
  <si>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</si>
  <si>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</si>
  <si>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</si>
  <si>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</si>
  <si>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</si>
  <si>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</si>
  <si>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</si>
  <si>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</si>
  <si>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</si>
  <si>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</si>
  <si>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</si>
  <si>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</si>
  <si>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</si>
  <si>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</si>
  <si>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</si>
  <si>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</si>
  <si>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</si>
  <si>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Projektant</t>
  </si>
  <si>
    <t>Objednatel</t>
  </si>
  <si>
    <t>Zhotovitel</t>
  </si>
  <si>
    <t>Datum, razítko a podpis</t>
  </si>
  <si>
    <t>rozpočet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</si>
  <si>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</si>
  <si>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</si>
  <si>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</si>
  <si>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</si>
  <si>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</si>
  <si>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</si>
  <si>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 xml:space="preserve">zpevnění krajnic z recyklátu do tl. 100mm  </t>
  </si>
  <si>
    <t>čištění vozovek samosběrem</t>
  </si>
  <si>
    <t xml:space="preserve">řezání asfaltového krytu vozovek do 50mm </t>
  </si>
  <si>
    <t>hmotnost              t</t>
  </si>
  <si>
    <t>hmotnost  celkem</t>
  </si>
  <si>
    <t>čištění krajnic od nánosu  tl do 100 mm s odvozem na skládku</t>
  </si>
  <si>
    <t>Číslo položky   OTSKP</t>
  </si>
  <si>
    <t>frézování drážky průřezu spár š. do 100mm2</t>
  </si>
  <si>
    <t>Ztěsnění dilatačních spar asf. zálivkou  průřezu do 100mm2</t>
  </si>
  <si>
    <t>015111</t>
  </si>
  <si>
    <t>Termín výstavby</t>
  </si>
  <si>
    <t>00066001/CZ00066001</t>
  </si>
  <si>
    <t>ASFALTOVÝ BETON PRO OBRUSNÉ VRSTVY ACO 11+, 11S TL. 50MM</t>
  </si>
  <si>
    <t>ASFALTOVÝ BETON PRO LOŽNÍ VRSTVY ACL 16+, 16S TL. 50MM</t>
  </si>
  <si>
    <t>VODOROVNÉ DOPRAVNÍ ZNAČENÍ BARVOU HLADKÉ - DODÁVKA A POKLÁDKA</t>
  </si>
  <si>
    <t>VOZOVKOVÉ VRSTVY ZE ŠTĚRKODRTI TL. DO 300MM</t>
  </si>
  <si>
    <t>ODKOPÁVKY A PROKOPÁVKY OBECNÉ TŘ. III, ODVOZ DO 20KM</t>
  </si>
  <si>
    <t>oprava povrchu vozovky, sanace</t>
  </si>
  <si>
    <t>Zdroj financování:</t>
  </si>
  <si>
    <t>ZO za KSUS SK</t>
  </si>
  <si>
    <t>Poznámky:</t>
  </si>
  <si>
    <t>574C06</t>
  </si>
  <si>
    <t>Ing. Lukáš Smolík</t>
  </si>
  <si>
    <t>VOZOVKOVÉ VRSTVY ZE ŠTĚRKODRTI TL. DO 50MM</t>
  </si>
  <si>
    <t>VRSTVY PRO OBNOVU A OPRAVY Z KAMENIVA ZPEV CEMENTEM tl.150mm</t>
  </si>
  <si>
    <t xml:space="preserve">frézování  asfalt. ploch, odvoz do 20km  </t>
  </si>
  <si>
    <t>poplatky za likvidaci odpadu nekontaminovaných (krajnice, sanace )</t>
  </si>
  <si>
    <t>Škody po zimně 2026 JÚ - 10068</t>
  </si>
  <si>
    <t>Ing. Aleš Čermák, Ph. D. MBA ředitel</t>
  </si>
  <si>
    <t>Stavba: Oprava povrchu silnice III/12546 Kbílek - Lošánky</t>
  </si>
  <si>
    <t>Objekt: silnice č. II/12546 km staničení 0,000 - 2,100</t>
  </si>
  <si>
    <t>úsek Radice - Horní Kruty  2 100 m x 4,8 m = 10 080 m2</t>
  </si>
  <si>
    <t>spojovací postřik 10 080 x 2 = 20 160 m2</t>
  </si>
  <si>
    <t>seřezání krajnice 2 100 m x 2 = 4 200 m x 0,50 m = 2 100 m2</t>
  </si>
  <si>
    <t>VDZ 4 200 m x 0,125 cm = 525 m2</t>
  </si>
  <si>
    <t>vyrovnávka 10 080 m2 x 0,05 cm = 504 m3</t>
  </si>
  <si>
    <t>fréza 5 166 m2 x 0,10cm = 516,60m3</t>
  </si>
  <si>
    <t>sanace 800 m x 1,5 = 1200 m2 x 0,50 m=600 m3</t>
  </si>
  <si>
    <t>beton 1 200 m2 x 0,15 cm = 180 m3</t>
  </si>
  <si>
    <t>poplatek za uložení krajnice 4 200 m x 0,50m x 0,10cm x 1,7 = 357 tun</t>
  </si>
  <si>
    <t>poplatk za uložení sanace 600 m3 x 2,2 = 1 320 tun</t>
  </si>
  <si>
    <t>zatřídění PAU II/III</t>
  </si>
  <si>
    <t xml:space="preserve">Škody po zimně 2026              III/12546 Kbílek - Lošánky </t>
  </si>
  <si>
    <t>Cestmistroství Zásmuky           III/12546 Kbílek - Lošánky</t>
  </si>
  <si>
    <t>Vladimír Kratochvíl, Ing. Lenka Netáhlová</t>
  </si>
  <si>
    <t>ks</t>
  </si>
  <si>
    <t>VÝŠKOVÁ ÚPRAVA MŘÍŽÍ</t>
  </si>
  <si>
    <t>výšková úprava  krycích hrnců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</si>
</sst>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4" x14ac:knownFonts="1">
    <font>
      <sz val="8"/>
      <name val="MS Sans Serif"/>
      <charset val="1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0" fontId="20" fillId="0" borderId="0"/>
  </cellStyleXfs>
  <cellXfs count="18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1" fillId="0" borderId="0" xfId="0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39" fontId="3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3" fillId="0" borderId="0" xfId="0" applyFont="1" applyAlignment="1" applyProtection="1">
      <alignment vertical="center"/>
    </xf>
    <xf numFmtId="49" fontId="16" fillId="3" borderId="9" xfId="0" applyNumberFormat="1" applyFont="1" applyFill="1" applyBorder="1" applyAlignment="1" applyProtection="1">
      <alignment horizontal="center" vertical="center"/>
    </xf>
    <xf numFmtId="49" fontId="16" fillId="3" borderId="10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/>
    </xf>
    <xf numFmtId="4" fontId="9" fillId="0" borderId="3" xfId="0" applyNumberFormat="1" applyFont="1" applyBorder="1" applyAlignment="1" applyProtection="1">
      <alignment horizontal="right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49" fontId="9" fillId="0" borderId="3" xfId="0" applyNumberFormat="1" applyFont="1" applyBorder="1" applyAlignment="1" applyProtection="1">
      <alignment horizontal="right" vertical="center"/>
    </xf>
    <xf numFmtId="49" fontId="9" fillId="0" borderId="5" xfId="0" applyNumberFormat="1" applyFont="1" applyBorder="1" applyAlignment="1" applyProtection="1">
      <alignment horizontal="right" vertical="center"/>
    </xf>
    <xf numFmtId="0" fontId="13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4" fontId="18" fillId="3" borderId="3" xfId="0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vertical="center"/>
    </xf>
    <xf numFmtId="4" fontId="18" fillId="3" borderId="5" xfId="0" applyNumberFormat="1" applyFont="1" applyFill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5" fillId="0" borderId="0" xfId="0" applyFont="1" applyAlignment="1" applyProtection="1"/>
    <xf numFmtId="39" fontId="5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6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vertical="top"/>
    </xf>
    <xf numFmtId="0" fontId="10" fillId="4" borderId="7" xfId="0" applyFont="1" applyFill="1" applyBorder="1" applyAlignment="1" applyProtection="1">
      <alignment horizontal="center" vertical="center"/>
    </xf>
    <xf numFmtId="2" fontId="9" fillId="4" borderId="7" xfId="0" applyNumberFormat="1" applyFont="1" applyFill="1" applyBorder="1" applyAlignment="1" applyProtection="1">
      <alignment vertical="top"/>
    </xf>
    <xf numFmtId="4" fontId="9" fillId="4" borderId="8" xfId="0" applyNumberFormat="1" applyFont="1" applyFill="1" applyBorder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vertical="top"/>
    </xf>
    <xf numFmtId="0" fontId="10" fillId="4" borderId="3" xfId="0" applyFont="1" applyFill="1" applyBorder="1" applyAlignment="1" applyProtection="1">
      <alignment horizontal="center" vertical="center"/>
    </xf>
    <xf numFmtId="2" fontId="9" fillId="4" borderId="3" xfId="0" applyNumberFormat="1" applyFont="1" applyFill="1" applyBorder="1" applyAlignment="1" applyProtection="1">
      <alignment vertical="top"/>
    </xf>
    <xf numFmtId="4" fontId="9" fillId="4" borderId="5" xfId="0" applyNumberFormat="1" applyFont="1" applyFill="1" applyBorder="1" applyAlignment="1" applyProtection="1">
      <alignment vertical="top"/>
    </xf>
    <xf numFmtId="0" fontId="19" fillId="4" borderId="16" xfId="0" applyFont="1" applyFill="1" applyBorder="1" applyAlignment="1" applyProtection="1">
      <alignment horizontal="center" vertical="top"/>
    </xf>
    <xf numFmtId="3" fontId="19" fillId="4" borderId="3" xfId="0" applyNumberFormat="1" applyFont="1" applyFill="1" applyBorder="1" applyAlignment="1" applyProtection="1">
      <alignment vertical="top"/>
    </xf>
    <xf numFmtId="39" fontId="9" fillId="4" borderId="7" xfId="0" applyNumberFormat="1" applyFont="1" applyFill="1" applyBorder="1" applyAlignment="1" applyProtection="1">
      <alignment vertical="top"/>
    </xf>
    <xf numFmtId="0" fontId="0" fillId="4" borderId="24" xfId="0" applyFill="1" applyBorder="1" applyAlignment="1" applyProtection="1">
      <alignment horizontal="center" vertical="top"/>
    </xf>
    <xf numFmtId="3" fontId="0" fillId="4" borderId="24" xfId="0" applyNumberFormat="1" applyFill="1" applyBorder="1" applyAlignment="1" applyProtection="1">
      <alignment vertical="top"/>
    </xf>
    <xf numFmtId="0" fontId="0" fillId="4" borderId="24" xfId="0" applyFill="1" applyBorder="1" applyAlignment="1" applyProtection="1">
      <alignment vertical="top"/>
    </xf>
    <xf numFmtId="0" fontId="4" fillId="4" borderId="0" xfId="0" applyFont="1" applyFill="1" applyAlignment="1">
      <alignment horizontal="left" vertical="top" wrapText="1"/>
      <protection locked="0"/>
    </xf>
    <xf numFmtId="0" fontId="20" fillId="2" borderId="19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vertical="top"/>
    </xf>
    <xf numFmtId="0" fontId="19" fillId="4" borderId="3" xfId="0" applyFont="1" applyFill="1" applyBorder="1" applyAlignment="1" applyProtection="1">
      <alignment vertical="top"/>
    </xf>
    <xf numFmtId="4" fontId="9" fillId="4" borderId="5" xfId="0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4" fontId="19" fillId="4" borderId="3" xfId="0" applyNumberFormat="1" applyFont="1" applyFill="1" applyBorder="1" applyAlignment="1" applyProtection="1">
      <alignment horizontal="center" vertical="top"/>
    </xf>
    <xf numFmtId="0" fontId="20" fillId="4" borderId="3" xfId="0" applyFont="1" applyFill="1" applyBorder="1" applyAlignment="1" applyProtection="1">
      <alignment vertical="top"/>
    </xf>
    <xf numFmtId="0" fontId="20" fillId="4" borderId="3" xfId="0" applyFont="1" applyFill="1" applyBorder="1" applyAlignment="1" applyProtection="1">
      <alignment vertical="top" wrapText="1"/>
    </xf>
    <xf numFmtId="49" fontId="10" fillId="4" borderId="4" xfId="0" applyNumberFormat="1" applyFont="1" applyFill="1" applyBorder="1" applyAlignment="1" applyProtection="1">
      <alignment horizontal="center" vertical="center"/>
    </xf>
    <xf numFmtId="0" fontId="20" fillId="4" borderId="3" xfId="0" applyFont="1" applyFill="1" applyBorder="1" applyAlignment="1" applyProtection="1">
      <alignment vertical="center" wrapText="1"/>
    </xf>
    <xf numFmtId="0" fontId="19" fillId="4" borderId="16" xfId="0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 vertical="center"/>
    </xf>
    <xf numFmtId="3" fontId="19" fillId="4" borderId="3" xfId="0" applyNumberFormat="1" applyFont="1" applyFill="1" applyBorder="1" applyAlignment="1" applyProtection="1">
      <alignment vertical="center"/>
    </xf>
    <xf numFmtId="0" fontId="19" fillId="4" borderId="3" xfId="0" applyFont="1" applyFill="1" applyBorder="1" applyAlignment="1" applyProtection="1">
      <alignment vertical="center"/>
    </xf>
    <xf numFmtId="0" fontId="0" fillId="4" borderId="0" xfId="0" applyFill="1" applyAlignment="1">
      <alignment horizontal="left" vertical="top" wrapText="1"/>
      <protection locked="0"/>
    </xf>
    <xf numFmtId="4" fontId="9" fillId="4" borderId="17" xfId="0" applyNumberFormat="1" applyFont="1" applyFill="1" applyBorder="1" applyAlignment="1" applyProtection="1">
      <alignment vertical="top"/>
    </xf>
    <xf numFmtId="0" fontId="10" fillId="4" borderId="18" xfId="0" applyFont="1" applyFill="1" applyBorder="1" applyAlignment="1" applyProtection="1">
      <alignment vertical="top"/>
    </xf>
    <xf numFmtId="4" fontId="9" fillId="4" borderId="18" xfId="0" applyNumberFormat="1" applyFont="1" applyFill="1" applyBorder="1" applyAlignment="1" applyProtection="1">
      <alignment horizontal="right" vertical="top"/>
    </xf>
    <xf numFmtId="4" fontId="10" fillId="4" borderId="22" xfId="0" applyNumberFormat="1" applyFont="1" applyFill="1" applyBorder="1" applyAlignment="1" applyProtection="1">
      <alignment vertical="top"/>
    </xf>
    <xf numFmtId="0" fontId="0" fillId="4" borderId="0" xfId="0" applyFill="1" applyAlignment="1" applyProtection="1">
      <alignment horizontal="center" vertical="top"/>
    </xf>
    <xf numFmtId="3" fontId="0" fillId="4" borderId="0" xfId="0" applyNumberFormat="1" applyFill="1" applyAlignment="1" applyProtection="1">
      <alignment vertical="top"/>
    </xf>
    <xf numFmtId="4" fontId="9" fillId="4" borderId="4" xfId="0" applyNumberFormat="1" applyFont="1" applyFill="1" applyBorder="1" applyAlignment="1" applyProtection="1">
      <alignment vertical="top"/>
    </xf>
    <xf numFmtId="4" fontId="9" fillId="4" borderId="3" xfId="0" applyNumberFormat="1" applyFont="1" applyFill="1" applyBorder="1" applyAlignment="1" applyProtection="1">
      <alignment horizontal="right" vertical="top"/>
    </xf>
    <xf numFmtId="4" fontId="10" fillId="4" borderId="5" xfId="0" applyNumberFormat="1" applyFont="1" applyFill="1" applyBorder="1" applyAlignment="1" applyProtection="1">
      <alignment vertical="top"/>
    </xf>
    <xf numFmtId="4" fontId="9" fillId="4" borderId="6" xfId="0" applyNumberFormat="1" applyFont="1" applyFill="1" applyBorder="1" applyAlignment="1" applyProtection="1">
      <alignment vertical="top"/>
    </xf>
    <xf numFmtId="4" fontId="9" fillId="4" borderId="7" xfId="0" applyNumberFormat="1" applyFont="1" applyFill="1" applyBorder="1" applyAlignment="1" applyProtection="1">
      <alignment horizontal="right" vertical="top"/>
    </xf>
    <xf numFmtId="4" fontId="10" fillId="4" borderId="8" xfId="0" applyNumberFormat="1" applyFont="1" applyFill="1" applyBorder="1" applyAlignment="1" applyProtection="1">
      <alignment vertical="top"/>
    </xf>
    <xf numFmtId="164" fontId="0" fillId="4" borderId="0" xfId="0" applyNumberFormat="1" applyFill="1" applyAlignment="1">
      <alignment horizontal="right" vertical="top"/>
      <protection locked="0"/>
    </xf>
    <xf numFmtId="39" fontId="0" fillId="4" borderId="0" xfId="0" applyNumberFormat="1" applyFill="1" applyAlignment="1">
      <alignment horizontal="right" vertical="top"/>
      <protection locked="0"/>
    </xf>
    <xf numFmtId="0" fontId="0" fillId="4" borderId="0" xfId="0" applyFill="1" applyAlignment="1">
      <alignment horizontal="left" vertical="top"/>
      <protection locked="0"/>
    </xf>
    <xf numFmtId="39" fontId="0" fillId="4" borderId="0" xfId="0" applyNumberFormat="1" applyFill="1" applyAlignment="1">
      <alignment horizontal="center" vertical="top"/>
      <protection locked="0"/>
    </xf>
    <xf numFmtId="0" fontId="0" fillId="4" borderId="0" xfId="0" applyFill="1" applyAlignment="1">
      <alignment horizontal="center" vertical="top"/>
      <protection locked="0"/>
    </xf>
    <xf numFmtId="37" fontId="0" fillId="4" borderId="0" xfId="0" applyNumberFormat="1" applyFill="1" applyAlignment="1">
      <alignment horizontal="center" vertical="top"/>
      <protection locked="0"/>
    </xf>
    <xf numFmtId="0" fontId="10" fillId="4" borderId="9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/>
    </xf>
    <xf numFmtId="0" fontId="10" fillId="4" borderId="10" xfId="0" applyFont="1" applyFill="1" applyBorder="1" applyAlignment="1" applyProtection="1">
      <alignment horizontal="center" vertical="center"/>
    </xf>
    <xf numFmtId="2" fontId="9" fillId="4" borderId="10" xfId="0" applyNumberFormat="1" applyFont="1" applyFill="1" applyBorder="1" applyAlignment="1" applyProtection="1">
      <alignment vertical="top"/>
    </xf>
    <xf numFmtId="4" fontId="9" fillId="4" borderId="23" xfId="0" applyNumberFormat="1" applyFont="1" applyFill="1" applyBorder="1" applyAlignment="1" applyProtection="1">
      <alignment vertical="top"/>
    </xf>
    <xf numFmtId="0" fontId="0" fillId="4" borderId="16" xfId="0" applyFill="1" applyBorder="1" applyAlignment="1" applyProtection="1">
      <alignment horizontal="center" vertical="top"/>
    </xf>
    <xf numFmtId="0" fontId="0" fillId="4" borderId="3" xfId="0" applyFill="1" applyBorder="1" applyAlignment="1" applyProtection="1">
      <alignment horizontal="center" vertical="top"/>
    </xf>
    <xf numFmtId="3" fontId="0" fillId="4" borderId="3" xfId="0" applyNumberFormat="1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</xf>
    <xf numFmtId="2" fontId="19" fillId="4" borderId="3" xfId="0" applyNumberFormat="1" applyFont="1" applyFill="1" applyBorder="1" applyAlignment="1" applyProtection="1">
      <alignment horizontal="center" vertical="top"/>
    </xf>
    <xf numFmtId="0" fontId="19" fillId="4" borderId="3" xfId="0" applyFont="1" applyFill="1" applyBorder="1" applyAlignment="1" applyProtection="1">
      <alignment horizontal="center" vertical="top"/>
    </xf>
    <xf numFmtId="1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vertical="center"/>
    </xf>
    <xf numFmtId="0" fontId="10" fillId="4" borderId="20" xfId="0" applyFont="1" applyFill="1" applyBorder="1" applyAlignment="1" applyProtection="1">
      <alignment horizontal="center" vertical="center"/>
    </xf>
    <xf numFmtId="0" fontId="20" fillId="4" borderId="21" xfId="0" applyFont="1" applyFill="1" applyBorder="1" applyAlignment="1" applyProtection="1">
      <alignment horizontal="left" vertical="center" wrapText="1"/>
    </xf>
    <xf numFmtId="0" fontId="10" fillId="4" borderId="21" xfId="0" applyFont="1" applyFill="1" applyBorder="1" applyAlignment="1" applyProtection="1">
      <alignment horizontal="center" vertical="center"/>
    </xf>
    <xf numFmtId="39" fontId="9" fillId="4" borderId="21" xfId="0" applyNumberFormat="1" applyFont="1" applyFill="1" applyBorder="1" applyAlignment="1" applyProtection="1">
      <alignment horizontal="right" vertical="center"/>
    </xf>
    <xf numFmtId="4" fontId="9" fillId="4" borderId="25" xfId="0" applyNumberFormat="1" applyFont="1" applyFill="1" applyBorder="1" applyAlignment="1" applyProtection="1">
      <alignment horizontal="right" vertical="center"/>
    </xf>
    <xf numFmtId="0" fontId="19" fillId="4" borderId="16" xfId="0" applyFont="1" applyFill="1" applyBorder="1" applyAlignment="1" applyProtection="1">
      <alignment horizontal="left" vertical="center"/>
    </xf>
    <xf numFmtId="0" fontId="19" fillId="4" borderId="3" xfId="0" applyFont="1" applyFill="1" applyBorder="1" applyAlignment="1" applyProtection="1">
      <alignment horizontal="left" vertical="center"/>
    </xf>
    <xf numFmtId="3" fontId="19" fillId="4" borderId="3" xfId="0" applyNumberFormat="1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49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49" fontId="14" fillId="2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13" fillId="0" borderId="4" xfId="0" applyNumberFormat="1" applyFont="1" applyBorder="1" applyAlignment="1" applyProtection="1">
      <alignment horizontal="left" vertical="center"/>
    </xf>
    <xf numFmtId="49" fontId="13" fillId="0" borderId="3" xfId="1" applyNumberFormat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49" fontId="13" fillId="0" borderId="3" xfId="0" applyNumberFormat="1" applyFont="1" applyBorder="1" applyAlignment="1" applyProtection="1">
      <alignment horizontal="left" vertical="center"/>
    </xf>
    <xf numFmtId="14" fontId="13" fillId="0" borderId="5" xfId="0" applyNumberFormat="1" applyFont="1" applyBorder="1" applyAlignment="1" applyProtection="1">
      <alignment horizontal="left" vertical="center"/>
    </xf>
    <xf numFmtId="0" fontId="13" fillId="0" borderId="3" xfId="1" applyFont="1" applyBorder="1" applyAlignment="1">
      <alignment horizontal="center" vertical="center"/>
    </xf>
    <xf numFmtId="49" fontId="22" fillId="0" borderId="3" xfId="0" applyNumberFormat="1" applyFont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left" vertical="center"/>
    </xf>
    <xf numFmtId="49" fontId="15" fillId="0" borderId="15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49" fontId="17" fillId="0" borderId="10" xfId="0" applyNumberFormat="1" applyFont="1" applyBorder="1" applyAlignment="1" applyProtection="1">
      <alignment horizontal="left" vertical="center"/>
    </xf>
    <xf numFmtId="0" fontId="17" fillId="0" borderId="10" xfId="0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23" fillId="0" borderId="23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left" vertical="center"/>
    </xf>
    <xf numFmtId="49" fontId="18" fillId="0" borderId="3" xfId="0" applyNumberFormat="1" applyFont="1" applyBorder="1" applyAlignment="1" applyProtection="1">
      <alignment horizontal="left" vertical="center"/>
    </xf>
    <xf numFmtId="49" fontId="9" fillId="0" borderId="33" xfId="0" applyNumberFormat="1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49" fontId="9" fillId="0" borderId="35" xfId="0" applyNumberFormat="1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49" fontId="18" fillId="3" borderId="4" xfId="0" applyNumberFormat="1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49" fontId="18" fillId="3" borderId="3" xfId="0" applyNumberFormat="1" applyFont="1" applyFill="1" applyBorder="1" applyAlignment="1" applyProtection="1">
      <alignment horizontal="left" vertical="center"/>
    </xf>
    <xf numFmtId="49" fontId="9" fillId="0" borderId="26" xfId="0" applyNumberFormat="1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49" fontId="9" fillId="0" borderId="26" xfId="1" applyNumberFormat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49" fontId="9" fillId="0" borderId="30" xfId="0" applyNumberFormat="1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49" fontId="9" fillId="0" borderId="15" xfId="0" applyNumberFormat="1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49" fontId="21" fillId="0" borderId="15" xfId="1" applyNumberFormat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4" xfId="1" applyFont="1" applyBorder="1" applyAlignment="1">
      <alignment horizontal="left" vertical="center" wrapText="1"/>
    </xf>
    <xf numFmtId="49" fontId="9" fillId="0" borderId="32" xfId="0" applyNumberFormat="1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49" fontId="17" fillId="0" borderId="15" xfId="1" applyNumberFormat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R21" sqref="R21"/>
    </sheetView>
  </sheetViews>
  <sheetFormatPr defaultColWidth="13.33203125" defaultRowHeight="12.75" x14ac:dyDescent="0.15"/>
  <cols>
    <col min="1" max="1" width="13.33203125" style="20" customWidth="1"/>
    <col min="2" max="2" width="11.83203125" style="20" customWidth="1"/>
    <col min="3" max="3" width="25.33203125" style="20" customWidth="1"/>
    <col min="4" max="4" width="11.83203125" style="20" customWidth="1"/>
    <col min="5" max="5" width="16.33203125" style="20" customWidth="1"/>
    <col min="6" max="6" width="24.6640625" style="20" customWidth="1"/>
    <col min="7" max="7" width="15.83203125" style="20" customWidth="1"/>
    <col min="8" max="8" width="12.6640625" style="20" customWidth="1"/>
    <col min="9" max="9" width="23.1640625" style="20" customWidth="1"/>
    <col min="10" max="10" width="13.33203125" style="20"/>
    <col min="11" max="11" width="13.6640625" style="20" bestFit="1" customWidth="1"/>
    <col min="12" max="16384" width="13.33203125" style="20"/>
  </cols>
  <sheetData>
    <row r="1" spans="1:11" ht="28.7" customHeight="1" thickBot="1" x14ac:dyDescent="0.2">
      <c r="A1" s="123" t="s">
        <v>17</v>
      </c>
      <c r="B1" s="124"/>
      <c r="C1" s="124"/>
      <c r="D1" s="124"/>
      <c r="E1" s="124"/>
      <c r="F1" s="124"/>
      <c r="G1" s="124"/>
      <c r="H1" s="124"/>
      <c r="I1" s="124"/>
    </row>
    <row r="2" spans="1:11" ht="12.75" customHeight="1" x14ac:dyDescent="0.15">
      <c r="A2" s="125" t="s">
        <v>18</v>
      </c>
      <c r="B2" s="126"/>
      <c r="C2" s="129" t="s">
        <v>113</v>
      </c>
      <c r="D2" s="130"/>
      <c r="E2" s="131" t="s">
        <v>19</v>
      </c>
      <c r="F2" s="131" t="s">
        <v>20</v>
      </c>
      <c r="G2" s="126"/>
      <c r="H2" s="131" t="s">
        <v>21</v>
      </c>
      <c r="I2" s="132" t="s">
        <v>82</v>
      </c>
    </row>
    <row r="3" spans="1:11" x14ac:dyDescent="0.15">
      <c r="A3" s="127"/>
      <c r="B3" s="128"/>
      <c r="C3" s="130"/>
      <c r="D3" s="130"/>
      <c r="E3" s="128"/>
      <c r="F3" s="128"/>
      <c r="G3" s="128"/>
      <c r="H3" s="128"/>
      <c r="I3" s="133"/>
    </row>
    <row r="4" spans="1:11" x14ac:dyDescent="0.15">
      <c r="A4" s="135" t="s">
        <v>22</v>
      </c>
      <c r="B4" s="128"/>
      <c r="C4" s="136" t="s">
        <v>88</v>
      </c>
      <c r="D4" s="137"/>
      <c r="E4" s="138" t="s">
        <v>23</v>
      </c>
      <c r="F4" s="138"/>
      <c r="G4" s="128"/>
      <c r="H4" s="138" t="s">
        <v>21</v>
      </c>
      <c r="I4" s="134"/>
    </row>
    <row r="5" spans="1:11" x14ac:dyDescent="0.15">
      <c r="A5" s="127"/>
      <c r="B5" s="128"/>
      <c r="C5" s="137"/>
      <c r="D5" s="137"/>
      <c r="E5" s="128"/>
      <c r="F5" s="128"/>
      <c r="G5" s="128"/>
      <c r="H5" s="128"/>
      <c r="I5" s="133"/>
    </row>
    <row r="6" spans="1:11" ht="13.15" customHeight="1" x14ac:dyDescent="0.15">
      <c r="A6" s="135" t="s">
        <v>24</v>
      </c>
      <c r="B6" s="128"/>
      <c r="C6" s="129" t="s">
        <v>114</v>
      </c>
      <c r="D6" s="130"/>
      <c r="E6" s="138" t="s">
        <v>25</v>
      </c>
      <c r="F6" s="138"/>
      <c r="G6" s="128"/>
      <c r="H6" s="138" t="s">
        <v>21</v>
      </c>
      <c r="I6" s="134"/>
    </row>
    <row r="7" spans="1:11" ht="30" customHeight="1" x14ac:dyDescent="0.15">
      <c r="A7" s="127"/>
      <c r="B7" s="128"/>
      <c r="C7" s="130"/>
      <c r="D7" s="130"/>
      <c r="E7" s="128"/>
      <c r="F7" s="128"/>
      <c r="G7" s="128"/>
      <c r="H7" s="128"/>
      <c r="I7" s="133"/>
    </row>
    <row r="8" spans="1:11" x14ac:dyDescent="0.15">
      <c r="A8" s="135" t="s">
        <v>81</v>
      </c>
      <c r="B8" s="128"/>
      <c r="C8" s="140">
        <v>2026</v>
      </c>
      <c r="D8" s="140"/>
      <c r="E8" s="141" t="s">
        <v>90</v>
      </c>
      <c r="F8" s="128" t="s">
        <v>115</v>
      </c>
      <c r="G8" s="128"/>
      <c r="H8" s="138" t="s">
        <v>26</v>
      </c>
      <c r="I8" s="134"/>
    </row>
    <row r="9" spans="1:11" x14ac:dyDescent="0.15">
      <c r="A9" s="127"/>
      <c r="B9" s="128"/>
      <c r="C9" s="140"/>
      <c r="D9" s="140"/>
      <c r="E9" s="142"/>
      <c r="F9" s="128"/>
      <c r="G9" s="128"/>
      <c r="H9" s="128"/>
      <c r="I9" s="133"/>
    </row>
    <row r="10" spans="1:11" x14ac:dyDescent="0.15">
      <c r="A10" s="135" t="s">
        <v>89</v>
      </c>
      <c r="B10" s="128"/>
      <c r="C10" s="138" t="s">
        <v>98</v>
      </c>
      <c r="D10" s="128"/>
      <c r="E10" s="138" t="s">
        <v>27</v>
      </c>
      <c r="F10" s="138" t="s">
        <v>93</v>
      </c>
      <c r="G10" s="128"/>
      <c r="H10" s="138" t="s">
        <v>28</v>
      </c>
      <c r="I10" s="139">
        <v>46073</v>
      </c>
    </row>
    <row r="11" spans="1:11" x14ac:dyDescent="0.15">
      <c r="A11" s="127"/>
      <c r="B11" s="128"/>
      <c r="C11" s="128"/>
      <c r="D11" s="128"/>
      <c r="E11" s="128"/>
      <c r="F11" s="128"/>
      <c r="G11" s="128"/>
      <c r="H11" s="128"/>
      <c r="I11" s="133"/>
    </row>
    <row r="12" spans="1:11" ht="23.45" customHeight="1" thickBot="1" x14ac:dyDescent="0.2">
      <c r="A12" s="143" t="s">
        <v>29</v>
      </c>
      <c r="B12" s="144"/>
      <c r="C12" s="144"/>
      <c r="D12" s="144"/>
      <c r="E12" s="144"/>
      <c r="F12" s="144"/>
      <c r="G12" s="144"/>
      <c r="H12" s="144"/>
      <c r="I12" s="145"/>
    </row>
    <row r="13" spans="1:11" ht="26.45" customHeight="1" x14ac:dyDescent="0.15">
      <c r="A13" s="21" t="s">
        <v>30</v>
      </c>
      <c r="B13" s="146" t="s">
        <v>31</v>
      </c>
      <c r="C13" s="147"/>
      <c r="D13" s="22" t="s">
        <v>32</v>
      </c>
      <c r="E13" s="146" t="s">
        <v>33</v>
      </c>
      <c r="F13" s="147"/>
      <c r="G13" s="22" t="s">
        <v>34</v>
      </c>
      <c r="H13" s="148" t="s">
        <v>35</v>
      </c>
      <c r="I13" s="149"/>
    </row>
    <row r="14" spans="1:11" ht="15.2" customHeight="1" x14ac:dyDescent="0.15">
      <c r="A14" s="23" t="s">
        <v>36</v>
      </c>
      <c r="B14" s="24" t="s">
        <v>37</v>
      </c>
      <c r="C14" s="25">
        <f>rozpočet!F29</f>
        <v>0</v>
      </c>
      <c r="D14" s="150" t="s">
        <v>38</v>
      </c>
      <c r="E14" s="151"/>
      <c r="F14" s="25">
        <v>0</v>
      </c>
      <c r="G14" s="150" t="s">
        <v>39</v>
      </c>
      <c r="H14" s="151"/>
      <c r="I14" s="26">
        <v>0</v>
      </c>
    </row>
    <row r="15" spans="1:11" ht="15.2" customHeight="1" x14ac:dyDescent="0.15">
      <c r="A15" s="23"/>
      <c r="B15" s="24" t="s">
        <v>40</v>
      </c>
      <c r="C15" s="25">
        <v>0</v>
      </c>
      <c r="D15" s="150" t="s">
        <v>41</v>
      </c>
      <c r="E15" s="151"/>
      <c r="F15" s="25">
        <v>0</v>
      </c>
      <c r="G15" s="150" t="s">
        <v>42</v>
      </c>
      <c r="H15" s="151"/>
      <c r="I15" s="26">
        <v>0</v>
      </c>
      <c r="K15" s="27"/>
    </row>
    <row r="16" spans="1:11" ht="15.2" customHeight="1" x14ac:dyDescent="0.15">
      <c r="A16" s="23" t="s">
        <v>43</v>
      </c>
      <c r="B16" s="24" t="s">
        <v>37</v>
      </c>
      <c r="C16" s="25">
        <v>0</v>
      </c>
      <c r="D16" s="150" t="s">
        <v>44</v>
      </c>
      <c r="E16" s="151"/>
      <c r="F16" s="25">
        <v>0</v>
      </c>
      <c r="G16" s="150" t="s">
        <v>45</v>
      </c>
      <c r="H16" s="151"/>
      <c r="I16" s="26">
        <v>0</v>
      </c>
    </row>
    <row r="17" spans="1:9" ht="15.2" customHeight="1" x14ac:dyDescent="0.15">
      <c r="A17" s="23"/>
      <c r="B17" s="24" t="s">
        <v>40</v>
      </c>
      <c r="C17" s="25">
        <v>0</v>
      </c>
      <c r="D17" s="150"/>
      <c r="E17" s="151"/>
      <c r="F17" s="28"/>
      <c r="G17" s="150" t="s">
        <v>46</v>
      </c>
      <c r="H17" s="151"/>
      <c r="I17" s="26">
        <v>0</v>
      </c>
    </row>
    <row r="18" spans="1:9" ht="15.2" customHeight="1" x14ac:dyDescent="0.15">
      <c r="A18" s="23" t="s">
        <v>47</v>
      </c>
      <c r="B18" s="24" t="s">
        <v>37</v>
      </c>
      <c r="C18" s="25">
        <v>0</v>
      </c>
      <c r="D18" s="150"/>
      <c r="E18" s="151"/>
      <c r="F18" s="28"/>
      <c r="G18" s="150" t="s">
        <v>48</v>
      </c>
      <c r="H18" s="151"/>
      <c r="I18" s="26">
        <v>0</v>
      </c>
    </row>
    <row r="19" spans="1:9" ht="15.2" customHeight="1" x14ac:dyDescent="0.15">
      <c r="A19" s="23"/>
      <c r="B19" s="24" t="s">
        <v>40</v>
      </c>
      <c r="C19" s="25">
        <v>0</v>
      </c>
      <c r="D19" s="150"/>
      <c r="E19" s="151"/>
      <c r="F19" s="28"/>
      <c r="G19" s="150" t="s">
        <v>49</v>
      </c>
      <c r="H19" s="151"/>
      <c r="I19" s="26">
        <v>0</v>
      </c>
    </row>
    <row r="20" spans="1:9" ht="15.2" customHeight="1" x14ac:dyDescent="0.15">
      <c r="A20" s="152" t="s">
        <v>50</v>
      </c>
      <c r="B20" s="153"/>
      <c r="C20" s="25">
        <v>0</v>
      </c>
      <c r="D20" s="150"/>
      <c r="E20" s="151"/>
      <c r="F20" s="28"/>
      <c r="G20" s="150"/>
      <c r="H20" s="151"/>
      <c r="I20" s="29"/>
    </row>
    <row r="21" spans="1:9" ht="15.2" customHeight="1" x14ac:dyDescent="0.15">
      <c r="A21" s="152" t="s">
        <v>51</v>
      </c>
      <c r="B21" s="153"/>
      <c r="C21" s="25">
        <v>0</v>
      </c>
      <c r="D21" s="150"/>
      <c r="E21" s="151"/>
      <c r="F21" s="28"/>
      <c r="G21" s="150"/>
      <c r="H21" s="151"/>
      <c r="I21" s="29"/>
    </row>
    <row r="22" spans="1:9" ht="16.7" customHeight="1" x14ac:dyDescent="0.15">
      <c r="A22" s="152" t="s">
        <v>52</v>
      </c>
      <c r="B22" s="153"/>
      <c r="C22" s="25">
        <f>SUM(C14:C21)</f>
        <v>0</v>
      </c>
      <c r="D22" s="154" t="s">
        <v>53</v>
      </c>
      <c r="E22" s="153"/>
      <c r="F22" s="25">
        <f>SUM(F14:F21)</f>
        <v>0</v>
      </c>
      <c r="G22" s="154" t="s">
        <v>54</v>
      </c>
      <c r="H22" s="153"/>
      <c r="I22" s="26">
        <f>SUM(I14:I21)</f>
        <v>0</v>
      </c>
    </row>
    <row r="23" spans="1:9" x14ac:dyDescent="0.15">
      <c r="A23" s="30"/>
      <c r="B23" s="31"/>
      <c r="C23" s="31"/>
      <c r="D23" s="31"/>
      <c r="E23" s="31"/>
      <c r="F23" s="31"/>
      <c r="G23" s="31"/>
      <c r="H23" s="31"/>
      <c r="I23" s="32"/>
    </row>
    <row r="24" spans="1:9" ht="15.2" customHeight="1" x14ac:dyDescent="0.15">
      <c r="A24" s="160" t="s">
        <v>55</v>
      </c>
      <c r="B24" s="161"/>
      <c r="C24" s="33">
        <v>0</v>
      </c>
      <c r="I24" s="34"/>
    </row>
    <row r="25" spans="1:9" ht="15.2" customHeight="1" x14ac:dyDescent="0.15">
      <c r="A25" s="160" t="s">
        <v>56</v>
      </c>
      <c r="B25" s="161"/>
      <c r="C25" s="33">
        <v>0</v>
      </c>
      <c r="D25" s="162" t="s">
        <v>57</v>
      </c>
      <c r="E25" s="161"/>
      <c r="F25" s="33">
        <f>ROUND(C25*(14/100),2)</f>
        <v>0</v>
      </c>
      <c r="G25" s="162" t="s">
        <v>12</v>
      </c>
      <c r="H25" s="161"/>
      <c r="I25" s="35">
        <f>SUM(C24:C26)</f>
        <v>0</v>
      </c>
    </row>
    <row r="26" spans="1:9" ht="15.2" customHeight="1" x14ac:dyDescent="0.15">
      <c r="A26" s="160" t="s">
        <v>58</v>
      </c>
      <c r="B26" s="161"/>
      <c r="C26" s="33">
        <f>C22+F22*I22</f>
        <v>0</v>
      </c>
      <c r="D26" s="162" t="s">
        <v>5</v>
      </c>
      <c r="E26" s="161"/>
      <c r="F26" s="33">
        <f>ROUND(C26*(21/100),2)</f>
        <v>0</v>
      </c>
      <c r="G26" s="162" t="s">
        <v>59</v>
      </c>
      <c r="H26" s="161"/>
      <c r="I26" s="35">
        <f>SUM(F25:F26)+I25</f>
        <v>0</v>
      </c>
    </row>
    <row r="27" spans="1:9" x14ac:dyDescent="0.15">
      <c r="A27" s="36"/>
      <c r="I27" s="34"/>
    </row>
    <row r="28" spans="1:9" ht="14.45" customHeight="1" x14ac:dyDescent="0.15">
      <c r="A28" s="155" t="s">
        <v>60</v>
      </c>
      <c r="B28" s="156"/>
      <c r="C28" s="157"/>
      <c r="D28" s="158" t="s">
        <v>61</v>
      </c>
      <c r="E28" s="156"/>
      <c r="F28" s="157"/>
      <c r="G28" s="158" t="s">
        <v>62</v>
      </c>
      <c r="H28" s="156"/>
      <c r="I28" s="159"/>
    </row>
    <row r="29" spans="1:9" ht="14.45" customHeight="1" x14ac:dyDescent="0.15">
      <c r="A29" s="171"/>
      <c r="B29" s="172"/>
      <c r="C29" s="173"/>
      <c r="D29" s="174" t="s">
        <v>4</v>
      </c>
      <c r="E29" s="175"/>
      <c r="F29" s="176"/>
      <c r="G29" s="177"/>
      <c r="H29" s="172"/>
      <c r="I29" s="178"/>
    </row>
    <row r="30" spans="1:9" ht="14.45" customHeight="1" x14ac:dyDescent="0.15">
      <c r="A30" s="171"/>
      <c r="B30" s="172"/>
      <c r="C30" s="173"/>
      <c r="D30" s="179" t="s">
        <v>99</v>
      </c>
      <c r="E30" s="180"/>
      <c r="F30" s="181"/>
      <c r="G30" s="177"/>
      <c r="H30" s="172"/>
      <c r="I30" s="178"/>
    </row>
    <row r="31" spans="1:9" ht="14.45" customHeight="1" thickBot="1" x14ac:dyDescent="0.2">
      <c r="A31" s="163" t="s">
        <v>63</v>
      </c>
      <c r="B31" s="164"/>
      <c r="C31" s="165"/>
      <c r="D31" s="166" t="s">
        <v>63</v>
      </c>
      <c r="E31" s="167"/>
      <c r="F31" s="168"/>
      <c r="G31" s="169" t="s">
        <v>63</v>
      </c>
      <c r="H31" s="164"/>
      <c r="I31" s="170"/>
    </row>
  </sheetData>
  <mergeCells count="75"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28:C28"/>
    <mergeCell ref="D28:F28"/>
    <mergeCell ref="G28:I28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abSelected="1" workbookViewId="0">
      <selection activeCell="S31" sqref="S31"/>
    </sheetView>
  </sheetViews>
  <sheetFormatPr defaultColWidth="10.5" defaultRowHeight="10.5" x14ac:dyDescent="0.15"/>
  <cols>
    <col min="1" max="1" width="13.83203125" style="2" customWidth="1"/>
    <col min="2" max="2" width="88.832031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20.83203125" style="5" customWidth="1"/>
    <col min="7" max="7" width="14.33203125" style="45" hidden="1" customWidth="1"/>
    <col min="8" max="8" width="10.5" style="40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12.75" customHeight="1" x14ac:dyDescent="0.2">
      <c r="A1" s="17" t="s">
        <v>100</v>
      </c>
      <c r="B1" s="6"/>
      <c r="C1" s="18" t="s">
        <v>4</v>
      </c>
      <c r="D1" s="6"/>
      <c r="E1" s="6"/>
      <c r="F1" s="6"/>
      <c r="G1" s="41"/>
    </row>
    <row r="2" spans="1:10" ht="12.75" customHeight="1" x14ac:dyDescent="0.2">
      <c r="A2" s="17" t="s">
        <v>101</v>
      </c>
      <c r="B2" s="6"/>
      <c r="C2" s="6"/>
      <c r="D2" s="6"/>
      <c r="E2" s="12"/>
      <c r="F2" s="6"/>
      <c r="G2" s="41"/>
    </row>
    <row r="3" spans="1:10" ht="1.5" customHeight="1" x14ac:dyDescent="0.15">
      <c r="A3" s="7"/>
      <c r="B3" s="8"/>
      <c r="C3" s="9"/>
      <c r="D3" s="8"/>
      <c r="E3" s="10"/>
      <c r="F3" s="11"/>
      <c r="G3" s="42"/>
    </row>
    <row r="4" spans="1:10" ht="20.25" customHeight="1" x14ac:dyDescent="0.25">
      <c r="A4" s="12" t="s">
        <v>14</v>
      </c>
      <c r="B4" s="12"/>
      <c r="C4" s="15"/>
      <c r="D4" s="12"/>
      <c r="E4" s="12"/>
      <c r="F4" s="12"/>
      <c r="G4" s="43"/>
    </row>
    <row r="5" spans="1:10" ht="12.75" customHeight="1" x14ac:dyDescent="0.2">
      <c r="A5" s="12" t="s">
        <v>1</v>
      </c>
      <c r="B5" s="12"/>
      <c r="C5" s="15"/>
      <c r="D5" s="12"/>
      <c r="E5" s="12"/>
      <c r="F5" s="38" t="s">
        <v>4</v>
      </c>
      <c r="G5" s="43" t="s">
        <v>65</v>
      </c>
    </row>
    <row r="6" spans="1:10" ht="12.75" customHeight="1" x14ac:dyDescent="0.2">
      <c r="A6" s="12" t="s">
        <v>64</v>
      </c>
      <c r="B6" s="13"/>
      <c r="C6" s="16"/>
      <c r="D6" s="182"/>
      <c r="E6" s="182"/>
      <c r="F6" s="39" t="s">
        <v>4</v>
      </c>
      <c r="G6" s="43" t="s">
        <v>66</v>
      </c>
    </row>
    <row r="7" spans="1:10" ht="6.75" customHeight="1" thickBot="1" x14ac:dyDescent="0.25">
      <c r="A7" s="14"/>
      <c r="B7" s="14"/>
      <c r="C7" s="14"/>
      <c r="D7" s="14"/>
      <c r="E7" s="14" t="s">
        <v>4</v>
      </c>
      <c r="F7" s="14"/>
      <c r="G7" s="44"/>
    </row>
    <row r="8" spans="1:10" s="19" customFormat="1" ht="26.25" customHeight="1" thickBot="1" x14ac:dyDescent="0.2">
      <c r="A8" s="66" t="s">
        <v>77</v>
      </c>
      <c r="B8" s="67" t="s">
        <v>6</v>
      </c>
      <c r="C8" s="68" t="s">
        <v>0</v>
      </c>
      <c r="D8" s="67" t="s">
        <v>7</v>
      </c>
      <c r="E8" s="67" t="s">
        <v>8</v>
      </c>
      <c r="F8" s="69" t="s">
        <v>9</v>
      </c>
      <c r="G8" s="46" t="s">
        <v>74</v>
      </c>
      <c r="H8" s="47" t="s">
        <v>75</v>
      </c>
      <c r="I8" s="37"/>
      <c r="J8" s="37" t="s">
        <v>67</v>
      </c>
    </row>
    <row r="9" spans="1:10" s="53" customFormat="1" ht="15" x14ac:dyDescent="0.15">
      <c r="A9" s="101" t="s">
        <v>10</v>
      </c>
      <c r="B9" s="102" t="s">
        <v>15</v>
      </c>
      <c r="C9" s="103" t="s">
        <v>11</v>
      </c>
      <c r="D9" s="104">
        <v>1</v>
      </c>
      <c r="E9" s="117">
        <v>0</v>
      </c>
      <c r="F9" s="105">
        <f t="shared" ref="F9:F27" si="0">E9*D9</f>
        <v>0</v>
      </c>
      <c r="G9" s="106"/>
      <c r="H9" s="107"/>
      <c r="I9" s="108"/>
      <c r="J9" s="109"/>
    </row>
    <row r="10" spans="1:10" s="53" customFormat="1" ht="15" x14ac:dyDescent="0.15">
      <c r="A10" s="54">
        <v>113728</v>
      </c>
      <c r="B10" s="55" t="s">
        <v>96</v>
      </c>
      <c r="C10" s="56" t="s">
        <v>68</v>
      </c>
      <c r="D10" s="57">
        <v>516.6</v>
      </c>
      <c r="E10" s="117">
        <v>0</v>
      </c>
      <c r="F10" s="58">
        <f t="shared" si="0"/>
        <v>0</v>
      </c>
      <c r="G10" s="59" t="s">
        <v>4</v>
      </c>
      <c r="H10" s="110" t="s">
        <v>4</v>
      </c>
      <c r="I10" s="60"/>
      <c r="J10" s="70"/>
    </row>
    <row r="11" spans="1:10" s="53" customFormat="1" ht="15" x14ac:dyDescent="0.15">
      <c r="A11" s="54">
        <v>919111</v>
      </c>
      <c r="B11" s="55" t="s">
        <v>73</v>
      </c>
      <c r="C11" s="56" t="s">
        <v>16</v>
      </c>
      <c r="D11" s="57">
        <v>130</v>
      </c>
      <c r="E11" s="117">
        <v>0</v>
      </c>
      <c r="F11" s="58">
        <f t="shared" si="0"/>
        <v>0</v>
      </c>
      <c r="G11" s="59"/>
      <c r="H11" s="111"/>
      <c r="I11" s="60"/>
      <c r="J11" s="70" t="s">
        <v>4</v>
      </c>
    </row>
    <row r="12" spans="1:10" s="53" customFormat="1" ht="15" x14ac:dyDescent="0.15">
      <c r="A12" s="54">
        <v>93818</v>
      </c>
      <c r="B12" s="55" t="s">
        <v>72</v>
      </c>
      <c r="C12" s="56" t="s">
        <v>2</v>
      </c>
      <c r="D12" s="57">
        <v>10080</v>
      </c>
      <c r="E12" s="117">
        <v>0</v>
      </c>
      <c r="F12" s="58">
        <f t="shared" si="0"/>
        <v>0</v>
      </c>
      <c r="G12" s="59"/>
      <c r="H12" s="111"/>
      <c r="I12" s="60"/>
      <c r="J12" s="70" t="s">
        <v>4</v>
      </c>
    </row>
    <row r="13" spans="1:10" s="53" customFormat="1" ht="15" x14ac:dyDescent="0.15">
      <c r="A13" s="54">
        <v>572223</v>
      </c>
      <c r="B13" s="55" t="s">
        <v>70</v>
      </c>
      <c r="C13" s="56" t="s">
        <v>2</v>
      </c>
      <c r="D13" s="57">
        <v>20160</v>
      </c>
      <c r="E13" s="117">
        <v>0</v>
      </c>
      <c r="F13" s="58">
        <f t="shared" si="0"/>
        <v>0</v>
      </c>
      <c r="G13" s="59"/>
      <c r="H13" s="111"/>
      <c r="I13" s="60"/>
      <c r="J13" s="70"/>
    </row>
    <row r="14" spans="1:10" s="53" customFormat="1" ht="15" x14ac:dyDescent="0.15">
      <c r="A14" s="54" t="s">
        <v>69</v>
      </c>
      <c r="B14" s="55" t="s">
        <v>83</v>
      </c>
      <c r="C14" s="56" t="s">
        <v>2</v>
      </c>
      <c r="D14" s="57">
        <v>10080</v>
      </c>
      <c r="E14" s="117">
        <v>0</v>
      </c>
      <c r="F14" s="58">
        <f t="shared" si="0"/>
        <v>0</v>
      </c>
      <c r="G14" s="59"/>
      <c r="H14" s="111"/>
      <c r="I14" s="60"/>
      <c r="J14" s="70"/>
    </row>
    <row r="15" spans="1:10" s="72" customFormat="1" ht="15" x14ac:dyDescent="0.15">
      <c r="A15" s="112" t="s">
        <v>92</v>
      </c>
      <c r="B15" s="113" t="s">
        <v>84</v>
      </c>
      <c r="C15" s="56" t="s">
        <v>68</v>
      </c>
      <c r="D15" s="57">
        <v>504</v>
      </c>
      <c r="E15" s="117">
        <v>0</v>
      </c>
      <c r="F15" s="71">
        <f t="shared" si="0"/>
        <v>0</v>
      </c>
      <c r="G15" s="59"/>
      <c r="H15" s="111"/>
      <c r="I15" s="60"/>
      <c r="J15" s="70"/>
    </row>
    <row r="16" spans="1:10" s="53" customFormat="1" ht="15" x14ac:dyDescent="0.15">
      <c r="A16" s="54">
        <v>113761</v>
      </c>
      <c r="B16" s="55" t="s">
        <v>78</v>
      </c>
      <c r="C16" s="56" t="s">
        <v>16</v>
      </c>
      <c r="D16" s="57">
        <v>130</v>
      </c>
      <c r="E16" s="117">
        <v>0</v>
      </c>
      <c r="F16" s="58">
        <f t="shared" si="0"/>
        <v>0</v>
      </c>
      <c r="G16" s="59"/>
      <c r="H16" s="111"/>
      <c r="I16" s="60"/>
      <c r="J16" s="70" t="s">
        <v>4</v>
      </c>
    </row>
    <row r="17" spans="1:10" s="53" customFormat="1" ht="15" x14ac:dyDescent="0.15">
      <c r="A17" s="54">
        <v>931311</v>
      </c>
      <c r="B17" s="55" t="s">
        <v>79</v>
      </c>
      <c r="C17" s="56" t="s">
        <v>16</v>
      </c>
      <c r="D17" s="57">
        <v>130</v>
      </c>
      <c r="E17" s="117">
        <v>0</v>
      </c>
      <c r="F17" s="58">
        <f t="shared" si="0"/>
        <v>0</v>
      </c>
      <c r="G17" s="59"/>
      <c r="H17" s="111"/>
      <c r="I17" s="60"/>
      <c r="J17" s="70" t="s">
        <v>4</v>
      </c>
    </row>
    <row r="18" spans="1:10" s="53" customFormat="1" ht="15" x14ac:dyDescent="0.15">
      <c r="A18" s="54">
        <v>12922</v>
      </c>
      <c r="B18" s="55" t="s">
        <v>76</v>
      </c>
      <c r="C18" s="56" t="s">
        <v>2</v>
      </c>
      <c r="D18" s="57">
        <v>2100</v>
      </c>
      <c r="E18" s="117">
        <v>0</v>
      </c>
      <c r="F18" s="58">
        <f t="shared" si="0"/>
        <v>0</v>
      </c>
      <c r="G18" s="59">
        <v>0.126</v>
      </c>
      <c r="H18" s="110">
        <f>D18*G18</f>
        <v>264.60000000000002</v>
      </c>
      <c r="I18" s="60"/>
      <c r="J18" s="70"/>
    </row>
    <row r="19" spans="1:10" s="53" customFormat="1" ht="15" x14ac:dyDescent="0.15">
      <c r="A19" s="54">
        <v>56962</v>
      </c>
      <c r="B19" s="55" t="s">
        <v>71</v>
      </c>
      <c r="C19" s="56" t="s">
        <v>2</v>
      </c>
      <c r="D19" s="57">
        <v>2100</v>
      </c>
      <c r="E19" s="117">
        <v>0</v>
      </c>
      <c r="F19" s="58">
        <f t="shared" si="0"/>
        <v>0</v>
      </c>
      <c r="G19" s="59"/>
      <c r="H19" s="111"/>
      <c r="I19" s="60"/>
      <c r="J19" s="70"/>
    </row>
    <row r="20" spans="1:10" s="53" customFormat="1" ht="15" x14ac:dyDescent="0.15">
      <c r="A20" s="54">
        <v>122938</v>
      </c>
      <c r="B20" s="74" t="s">
        <v>87</v>
      </c>
      <c r="C20" s="56" t="s">
        <v>68</v>
      </c>
      <c r="D20" s="57">
        <v>600</v>
      </c>
      <c r="E20" s="117">
        <v>0</v>
      </c>
      <c r="F20" s="58">
        <f t="shared" si="0"/>
        <v>0</v>
      </c>
      <c r="G20" s="59"/>
      <c r="H20" s="73"/>
      <c r="I20" s="60"/>
      <c r="J20" s="70"/>
    </row>
    <row r="21" spans="1:10" s="53" customFormat="1" ht="15" x14ac:dyDescent="0.15">
      <c r="A21" s="54">
        <v>56336</v>
      </c>
      <c r="B21" s="74" t="s">
        <v>86</v>
      </c>
      <c r="C21" s="56" t="s">
        <v>2</v>
      </c>
      <c r="D21" s="57">
        <v>1200</v>
      </c>
      <c r="E21" s="117">
        <v>0</v>
      </c>
      <c r="F21" s="58">
        <f t="shared" si="0"/>
        <v>0</v>
      </c>
      <c r="G21" s="59"/>
      <c r="H21" s="73"/>
      <c r="I21" s="60"/>
      <c r="J21" s="70"/>
    </row>
    <row r="22" spans="1:10" s="53" customFormat="1" ht="15" x14ac:dyDescent="0.15">
      <c r="A22" s="54">
        <v>56331</v>
      </c>
      <c r="B22" s="74" t="s">
        <v>94</v>
      </c>
      <c r="C22" s="56" t="s">
        <v>2</v>
      </c>
      <c r="D22" s="57">
        <v>1200</v>
      </c>
      <c r="E22" s="117">
        <v>0</v>
      </c>
      <c r="F22" s="58">
        <f t="shared" si="0"/>
        <v>0</v>
      </c>
      <c r="G22" s="59"/>
      <c r="H22" s="73"/>
      <c r="I22" s="60"/>
      <c r="J22" s="70"/>
    </row>
    <row r="23" spans="1:10" s="53" customFormat="1" ht="15" x14ac:dyDescent="0.15">
      <c r="A23" s="54">
        <v>567104</v>
      </c>
      <c r="B23" s="75" t="s">
        <v>95</v>
      </c>
      <c r="C23" s="56" t="s">
        <v>68</v>
      </c>
      <c r="D23" s="57">
        <v>180</v>
      </c>
      <c r="E23" s="117">
        <v>0</v>
      </c>
      <c r="F23" s="58">
        <f t="shared" si="0"/>
        <v>0</v>
      </c>
      <c r="G23" s="59"/>
      <c r="H23" s="73"/>
      <c r="I23" s="60"/>
      <c r="J23" s="70"/>
    </row>
    <row r="24" spans="1:10" s="53" customFormat="1" ht="15" x14ac:dyDescent="0.15">
      <c r="A24" s="54">
        <v>89923</v>
      </c>
      <c r="B24" s="55" t="s">
        <v>118</v>
      </c>
      <c r="C24" s="56" t="s">
        <v>116</v>
      </c>
      <c r="D24" s="57">
        <v>15</v>
      </c>
      <c r="E24" s="117">
        <v>0</v>
      </c>
      <c r="F24" s="58">
        <f t="shared" si="0"/>
        <v>0</v>
      </c>
      <c r="G24" s="59"/>
      <c r="H24" s="73"/>
      <c r="I24" s="60"/>
      <c r="J24" s="70"/>
    </row>
    <row r="25" spans="1:10" s="53" customFormat="1" ht="15" x14ac:dyDescent="0.15">
      <c r="A25" s="54">
        <v>89921</v>
      </c>
      <c r="B25" s="75" t="s">
        <v>117</v>
      </c>
      <c r="C25" s="56" t="s">
        <v>116</v>
      </c>
      <c r="D25" s="57">
        <v>3</v>
      </c>
      <c r="E25" s="117">
        <v>0</v>
      </c>
      <c r="F25" s="58">
        <f t="shared" si="0"/>
        <v>0</v>
      </c>
      <c r="G25" s="59"/>
      <c r="H25" s="73"/>
      <c r="I25" s="60"/>
      <c r="J25" s="70"/>
    </row>
    <row r="26" spans="1:10" s="72" customFormat="1" ht="15" x14ac:dyDescent="0.15">
      <c r="A26" s="76" t="s">
        <v>80</v>
      </c>
      <c r="B26" s="77" t="s">
        <v>97</v>
      </c>
      <c r="C26" s="56" t="s">
        <v>3</v>
      </c>
      <c r="D26" s="57">
        <v>1677</v>
      </c>
      <c r="E26" s="117">
        <v>0</v>
      </c>
      <c r="F26" s="71">
        <f t="shared" si="0"/>
        <v>0</v>
      </c>
      <c r="G26" s="78"/>
      <c r="H26" s="79"/>
      <c r="I26" s="80"/>
      <c r="J26" s="81"/>
    </row>
    <row r="27" spans="1:10" s="122" customFormat="1" ht="15" x14ac:dyDescent="0.15">
      <c r="A27" s="114">
        <v>915111</v>
      </c>
      <c r="B27" s="115" t="s">
        <v>85</v>
      </c>
      <c r="C27" s="116" t="s">
        <v>2</v>
      </c>
      <c r="D27" s="57">
        <v>525</v>
      </c>
      <c r="E27" s="117">
        <v>0</v>
      </c>
      <c r="F27" s="118">
        <f t="shared" si="0"/>
        <v>0</v>
      </c>
      <c r="G27" s="119"/>
      <c r="H27" s="120"/>
      <c r="I27" s="121"/>
      <c r="J27" s="120"/>
    </row>
    <row r="28" spans="1:10" s="53" customFormat="1" ht="15.75" thickBot="1" x14ac:dyDescent="0.2">
      <c r="A28" s="48"/>
      <c r="B28" s="49"/>
      <c r="C28" s="50"/>
      <c r="D28" s="51"/>
      <c r="E28" s="61"/>
      <c r="F28" s="52"/>
      <c r="G28" s="62"/>
      <c r="H28" s="62"/>
      <c r="I28" s="63"/>
      <c r="J28" s="64"/>
    </row>
    <row r="29" spans="1:10" s="53" customFormat="1" ht="15" x14ac:dyDescent="0.15">
      <c r="A29" s="83"/>
      <c r="B29" s="84" t="s">
        <v>12</v>
      </c>
      <c r="C29" s="84"/>
      <c r="D29" s="84"/>
      <c r="E29" s="85" t="s">
        <v>4</v>
      </c>
      <c r="F29" s="86">
        <f>SUM(F9:F28)</f>
        <v>0</v>
      </c>
      <c r="G29" s="87"/>
      <c r="H29" s="87"/>
      <c r="I29" s="88"/>
    </row>
    <row r="30" spans="1:10" s="53" customFormat="1" ht="15" x14ac:dyDescent="0.15">
      <c r="A30" s="89"/>
      <c r="B30" s="55" t="s">
        <v>5</v>
      </c>
      <c r="C30" s="55"/>
      <c r="D30" s="55"/>
      <c r="E30" s="90" t="s">
        <v>4</v>
      </c>
      <c r="F30" s="91">
        <f>F29*0.21</f>
        <v>0</v>
      </c>
      <c r="G30" s="87"/>
      <c r="H30" s="87"/>
      <c r="I30" s="88"/>
    </row>
    <row r="31" spans="1:10" s="53" customFormat="1" ht="15.75" thickBot="1" x14ac:dyDescent="0.2">
      <c r="A31" s="92"/>
      <c r="B31" s="49" t="s">
        <v>13</v>
      </c>
      <c r="C31" s="49"/>
      <c r="D31" s="49"/>
      <c r="E31" s="93" t="s">
        <v>4</v>
      </c>
      <c r="F31" s="94">
        <f>F30+F29</f>
        <v>0</v>
      </c>
      <c r="G31" s="87"/>
      <c r="H31" s="87"/>
      <c r="I31" s="88"/>
    </row>
    <row r="32" spans="1:10" s="97" customFormat="1" ht="12.75" customHeight="1" x14ac:dyDescent="0.15">
      <c r="A32" s="65" t="s">
        <v>91</v>
      </c>
      <c r="B32" s="65" t="s">
        <v>102</v>
      </c>
      <c r="C32" s="82"/>
      <c r="D32" s="82"/>
      <c r="E32" s="95"/>
      <c r="F32" s="96"/>
      <c r="G32" s="87"/>
      <c r="H32" s="87"/>
      <c r="I32" s="88"/>
      <c r="J32" s="53"/>
    </row>
    <row r="33" spans="1:10" s="97" customFormat="1" ht="12.75" customHeight="1" x14ac:dyDescent="0.15">
      <c r="A33" s="65"/>
      <c r="B33" s="65" t="s">
        <v>103</v>
      </c>
      <c r="C33" s="82"/>
      <c r="D33" s="82"/>
      <c r="E33" s="95"/>
      <c r="F33" s="96"/>
      <c r="G33" s="87"/>
      <c r="H33" s="87"/>
      <c r="I33" s="88"/>
      <c r="J33" s="53"/>
    </row>
    <row r="34" spans="1:10" s="97" customFormat="1" ht="12.75" customHeight="1" x14ac:dyDescent="0.15">
      <c r="A34" s="65"/>
      <c r="B34" s="65" t="s">
        <v>106</v>
      </c>
      <c r="C34" s="82"/>
      <c r="D34" s="82"/>
      <c r="E34" s="95"/>
      <c r="F34" s="96"/>
      <c r="G34" s="87"/>
      <c r="H34" s="87"/>
      <c r="I34" s="88"/>
      <c r="J34" s="53"/>
    </row>
    <row r="35" spans="1:10" s="97" customFormat="1" ht="12" customHeight="1" x14ac:dyDescent="0.15">
      <c r="A35" s="65"/>
      <c r="B35" s="65" t="s">
        <v>104</v>
      </c>
      <c r="C35" s="82"/>
      <c r="D35" s="82"/>
      <c r="E35" s="95"/>
      <c r="F35" s="96"/>
      <c r="G35" s="87"/>
      <c r="H35" s="87"/>
      <c r="I35" s="88"/>
      <c r="J35" s="53"/>
    </row>
    <row r="36" spans="1:10" s="97" customFormat="1" ht="12" customHeight="1" x14ac:dyDescent="0.15">
      <c r="A36" s="65"/>
      <c r="B36" s="65" t="s">
        <v>110</v>
      </c>
      <c r="C36" s="82"/>
      <c r="D36" s="82"/>
      <c r="E36" s="95"/>
      <c r="F36" s="96"/>
      <c r="G36" s="87"/>
      <c r="H36" s="87"/>
      <c r="I36" s="88"/>
      <c r="J36" s="53"/>
    </row>
    <row r="37" spans="1:10" s="97" customFormat="1" ht="12" customHeight="1" x14ac:dyDescent="0.15">
      <c r="A37" s="65"/>
      <c r="B37" s="65" t="s">
        <v>107</v>
      </c>
      <c r="C37" s="82"/>
      <c r="D37" s="82"/>
      <c r="E37" s="95"/>
      <c r="F37" s="96"/>
      <c r="G37" s="87"/>
      <c r="H37" s="87"/>
      <c r="I37" s="53"/>
      <c r="J37" s="53"/>
    </row>
    <row r="38" spans="1:10" s="97" customFormat="1" ht="12" customHeight="1" x14ac:dyDescent="0.15">
      <c r="A38" s="65"/>
      <c r="B38" s="65" t="s">
        <v>109</v>
      </c>
      <c r="C38" s="82"/>
      <c r="D38" s="82"/>
      <c r="E38" s="95"/>
      <c r="F38" s="96"/>
      <c r="G38" s="87"/>
      <c r="H38" s="87"/>
      <c r="I38" s="53"/>
      <c r="J38" s="53"/>
    </row>
    <row r="39" spans="1:10" s="97" customFormat="1" ht="12" customHeight="1" x14ac:dyDescent="0.15">
      <c r="A39" s="65"/>
      <c r="B39" s="65" t="s">
        <v>108</v>
      </c>
      <c r="C39" s="82"/>
      <c r="D39" s="82"/>
      <c r="E39" s="95"/>
      <c r="F39" s="96"/>
      <c r="G39" s="98"/>
      <c r="H39" s="99"/>
    </row>
    <row r="40" spans="1:10" s="97" customFormat="1" ht="11.25" x14ac:dyDescent="0.15">
      <c r="A40" s="65"/>
      <c r="B40" s="65" t="s">
        <v>105</v>
      </c>
      <c r="C40" s="82"/>
      <c r="D40" s="82"/>
      <c r="E40" s="95"/>
      <c r="F40" s="96"/>
      <c r="G40" s="98"/>
      <c r="H40" s="99"/>
    </row>
    <row r="41" spans="1:10" s="97" customFormat="1" x14ac:dyDescent="0.15">
      <c r="A41" s="100"/>
      <c r="B41" s="82" t="s">
        <v>111</v>
      </c>
      <c r="C41" s="82"/>
      <c r="D41" s="82"/>
      <c r="E41" s="95"/>
      <c r="F41" s="96"/>
      <c r="G41" s="98"/>
      <c r="H41" s="99"/>
    </row>
    <row r="42" spans="1:10" s="97" customFormat="1" x14ac:dyDescent="0.15">
      <c r="A42" s="100"/>
      <c r="B42" s="82" t="s">
        <v>112</v>
      </c>
      <c r="C42" s="82"/>
      <c r="D42" s="82"/>
      <c r="E42" s="95"/>
      <c r="F42" s="96"/>
      <c r="G42" s="98"/>
      <c r="H42" s="99"/>
    </row>
  </sheetData>
  <mergeCells count="1">
    <mergeCell ref="D6:E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Lukáš Smolík</cp:lastModifiedBy>
  <cp:lastPrinted>2026-02-18T11:12:48Z</cp:lastPrinted>
  <dcterms:created xsi:type="dcterms:W3CDTF">2014-05-16T09:31:30Z</dcterms:created>
  <dcterms:modified xsi:type="dcterms:W3CDTF">2026-02-19T11:16:20Z</dcterms:modified>
</cp:coreProperties>
</file>