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suscz-my.sharepoint.com/personal/lubos_novotny_ksus_cz/Documents/Plocha/CMS Kolín/ŠPZ 2026/III-12540 Radovesnice I. - Lošany/Rozpočet/"/>
    </mc:Choice>
  </mc:AlternateContent>
  <xr:revisionPtr revIDLastSave="25" documentId="8_{101D3681-8CA2-4E7B-940A-3921F3FB6424}" xr6:coauthVersionLast="47" xr6:coauthVersionMax="47" xr10:uidLastSave="{EB030137-5814-42BF-8C59-1A9AA94E63AE}"/>
  <bookViews>
    <workbookView xWindow="-28920" yWindow="-1305" windowWidth="29040" windowHeight="15720" xr2:uid="{2DBB7052-9737-4D8A-9449-BC5668E0A35C}"/>
  </bookViews>
  <sheets>
    <sheet name="Krycí list rozpočtu" sheetId="3" r:id="rId1"/>
    <sheet name="rozpočet III-12540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4" l="1"/>
  <c r="G20" i="4"/>
  <c r="G16" i="4" l="1"/>
  <c r="G31" i="4" l="1"/>
  <c r="G30" i="4"/>
  <c r="G29" i="4"/>
  <c r="G28" i="4"/>
  <c r="G27" i="4"/>
  <c r="G26" i="4"/>
  <c r="I25" i="4"/>
  <c r="G25" i="4"/>
  <c r="G24" i="4"/>
  <c r="G23" i="4"/>
  <c r="G22" i="4"/>
  <c r="G19" i="4"/>
  <c r="G18" i="4"/>
  <c r="G17" i="4"/>
  <c r="G15" i="4"/>
  <c r="G13" i="4"/>
  <c r="G12" i="4"/>
  <c r="F22" i="3"/>
  <c r="I22" i="3"/>
  <c r="F25" i="3"/>
  <c r="G32" i="4" l="1"/>
  <c r="C14" i="3" s="1"/>
  <c r="G33" i="4" l="1"/>
  <c r="G34" i="4" s="1"/>
  <c r="C22" i="3"/>
  <c r="C26" i="3" s="1"/>
  <c r="F26" i="3" s="1"/>
  <c r="I25" i="3" l="1"/>
  <c r="I26" i="3" s="1"/>
</calcChain>
</file>

<file path=xl/sharedStrings.xml><?xml version="1.0" encoding="utf-8"?>
<sst xmlns="http://schemas.openxmlformats.org/spreadsheetml/2006/main" count="161" uniqueCount="125">
  <si>
    <t>MJ</t>
  </si>
  <si>
    <t xml:space="preserve">Zhotovitel: </t>
  </si>
  <si>
    <t>m2</t>
  </si>
  <si>
    <t>t</t>
  </si>
  <si>
    <t>m</t>
  </si>
  <si>
    <t xml:space="preserve"> </t>
  </si>
  <si>
    <t>DPH 21%</t>
  </si>
  <si>
    <t>Popis položky</t>
  </si>
  <si>
    <t>Výměra</t>
  </si>
  <si>
    <t>Kč/MJ</t>
  </si>
  <si>
    <t>Celkem Kč</t>
  </si>
  <si>
    <t>R položka</t>
  </si>
  <si>
    <t>kpl</t>
  </si>
  <si>
    <t>Celkem bez DPH</t>
  </si>
  <si>
    <t>Celkem vč. DPH</t>
  </si>
  <si>
    <r>
      <t xml:space="preserve">Objednatel:  </t>
    </r>
    <r>
      <rPr>
        <b/>
        <sz val="9"/>
        <rFont val="Arial CE"/>
        <family val="2"/>
        <charset val="238"/>
      </rPr>
      <t xml:space="preserve"> </t>
    </r>
    <r>
      <rPr>
        <b/>
        <sz val="12"/>
        <rFont val="Arial CE"/>
        <family val="2"/>
        <charset val="238"/>
      </rPr>
      <t>Krajská správa a údržba silnic Středočeského kraje, příspěvková organizace</t>
    </r>
  </si>
  <si>
    <t>DIO  vč. zajištění, zjištění a vytyčení inž. sítí , geodetické zaměření stavby</t>
  </si>
  <si>
    <t>bm</t>
  </si>
  <si>
    <t>Krycí list rozpočtu</t>
  </si>
  <si>
    <t>Název stavby:</t>
  </si>
  <si>
    <t>Objednatel:</t>
  </si>
  <si>
    <t>KSÚS Stč kraje přísp. organizace</t>
  </si>
  <si>
    <t>IČ/DIČ:</t>
  </si>
  <si>
    <t>Druh stavby:</t>
  </si>
  <si>
    <t>Projektant:</t>
  </si>
  <si>
    <t>Lokalita:</t>
  </si>
  <si>
    <t>Zhotovitel:</t>
  </si>
  <si>
    <t>Začátek výstavby:</t>
  </si>
  <si>
    <t>Položek:</t>
  </si>
  <si>
    <t>Zpracoval: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</si>
  <si>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</si>
  <si>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</si>
  <si>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</si>
  <si>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</si>
  <si>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</si>
  <si>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</si>
  <si>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</si>
  <si>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</si>
  <si>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</si>
  <si>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</si>
  <si>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Práce přesčas</t>
  </si>
  <si>
    <t>Zařízení staveniště</t>
  </si>
  <si>
    <t>Montáž</t>
  </si>
  <si>
    <t>Bez pevné podl.</t>
  </si>
  <si>
    <t>Mimostav. doprava</t>
  </si>
  <si>
    <t>PSV</t>
  </si>
  <si>
    <t>Kulturní památka</t>
  </si>
  <si>
    <t>Územní vlivy</t>
  </si>
  <si>
    <t>Provozní vlivy</t>
  </si>
  <si>
    <t>"M"</t>
  </si>
  <si>
    <t>Ostatní</t>
  </si>
  <si>
    <t>NUS z rozpočtu</t>
  </si>
  <si>
    <t>Ostatní materiál</t>
  </si>
  <si>
    <t>Přesun hmot a sutí</t>
  </si>
  <si>
    <t>ZRN celkem</t>
  </si>
  <si>
    <t>DN celkem</t>
  </si>
  <si>
    <t>NUS celkem</t>
  </si>
  <si>
    <t>Základ 0%</t>
  </si>
  <si>
    <t>Základ 15%</t>
  </si>
  <si>
    <t>DPH 15%</t>
  </si>
  <si>
    <t>Základ 21%</t>
  </si>
  <si>
    <t>Celkem včetně DPH</t>
  </si>
  <si>
    <t>Projektant</t>
  </si>
  <si>
    <t>Objednatel</t>
  </si>
  <si>
    <t>Zhotovitel</t>
  </si>
  <si>
    <t>Datum, razítko a podpis</t>
  </si>
  <si>
    <t>rozpočet</t>
  </si>
  <si>
    <t xml:space="preserve">Zpracoval:   </t>
  </si>
  <si>
    <t xml:space="preserve">Datum:   </t>
  </si>
  <si>
    <t>poznámky</t>
  </si>
  <si>
    <t>m3</t>
  </si>
  <si>
    <t>574A44</t>
  </si>
  <si>
    <t>hmotnost              t</t>
  </si>
  <si>
    <t>hmotnost  celkem</t>
  </si>
  <si>
    <t>Číslo položky   OTSKP</t>
  </si>
  <si>
    <t xml:space="preserve">Opravy  </t>
  </si>
  <si>
    <t>015111</t>
  </si>
  <si>
    <t>00066001/CZ00066001</t>
  </si>
  <si>
    <t>Zdroj financování:</t>
  </si>
  <si>
    <t>JÚ 10068 Škody po zimě</t>
  </si>
  <si>
    <t>ZO za KSUSSK</t>
  </si>
  <si>
    <t>Sanace vozovky budou provedeny na předem odsouhlasených  místech - zadavatel/zhotovitel .</t>
  </si>
  <si>
    <t>Rok 2026</t>
  </si>
  <si>
    <t>Vladimír Kratochvíl</t>
  </si>
  <si>
    <t>Poznámky:</t>
  </si>
  <si>
    <t>ASFALTOVÝ BETON PRO OBRUSNÉ VRSTVY ACO 11+ TL. 50MM</t>
  </si>
  <si>
    <t>SPOJOVACÍ POSTŘIK Z EMULZE DO 1,0KG/M2</t>
  </si>
  <si>
    <t xml:space="preserve">OČIŠTĚNÍ ASFALT VOZOVEK ZAMETENÍM </t>
  </si>
  <si>
    <t>ŘEZÁNÍ ASFALTOVÉHO KRYTU VOZOVEK TL DO 50MM</t>
  </si>
  <si>
    <t>ASFALTOVÝ BETON PRO LOŽNÍ VRSTVY ACL 16+, 16S</t>
  </si>
  <si>
    <t>574C06</t>
  </si>
  <si>
    <t>ČIŠTĚNÍ KRAJNIC OD NÁNOSU TL. DO 100MM s odvozem na skládku</t>
  </si>
  <si>
    <t>VODOROVNÉ DOPRAVNÍ ZNAČENÍ BARVOU HLADKÉ - DODÁVKA A POKLÁDKA</t>
  </si>
  <si>
    <t>ZPEVNĚNÍ KRAJNIC Z RECYKLOVANÉHO MATERIÁLU TL DO 100MM</t>
  </si>
  <si>
    <t>ODKOPÁVKY A PROKOPÁVKY OBECNÉ TŘ. III, ODVOZ DO 20KM</t>
  </si>
  <si>
    <t>VRSTVY PRO OBNOVU A OPRAVY Z KAMENIVA ZPEV CEMENTEM</t>
  </si>
  <si>
    <t>FRÉZOVÁNÍ ZPEVNĚNÝCH PLOCH ASFALTOVÝCH, ODVOZ DO 20KM REPROFILAČNÍ FRÉZOVÁNÍ VOZOVKY V CELÉ PLOŠE DO 50MM</t>
  </si>
  <si>
    <t>Luboš Novotný</t>
  </si>
  <si>
    <r>
      <t xml:space="preserve">Zpracoval: Luboš Novotný       </t>
    </r>
    <r>
      <rPr>
        <b/>
        <sz val="9"/>
        <rFont val="Arial CE"/>
        <charset val="238"/>
      </rPr>
      <t>OTSKP 2025</t>
    </r>
  </si>
  <si>
    <t>VOZOVKOVÉ VRSTVY ZE ŠTĚRKODRTI TL. DO 150MM</t>
  </si>
  <si>
    <t xml:space="preserve">VOZOVKOVÉ VRSTVY ZE ŠTĚRKODRTI TL. DO 200MM </t>
  </si>
  <si>
    <t xml:space="preserve">               </t>
  </si>
  <si>
    <t>SEPARAČNÍ GEOTEXTILIE</t>
  </si>
  <si>
    <t>FRÉZOVÁNÍ ZPEVNĚNÝCH PLOCH ASFALTOVÝCH, ODVOZ DO 20KM SANACE DO 100MM</t>
  </si>
  <si>
    <t>FRÉZOVÁNÍ DRÁŽKY PRŮŘEZU SPÁR Š. DO 100MM2</t>
  </si>
  <si>
    <t>ZTĚSNĚNÍ DILATIČNÍCH SPAR ASF. ZÁLIVKOU PRŮŘEZU DO 100MM2</t>
  </si>
  <si>
    <t>Stavba:                 III/12540 Radovesnice I. - Lošany</t>
  </si>
  <si>
    <r>
      <t xml:space="preserve">Objekt:                </t>
    </r>
    <r>
      <rPr>
        <sz val="9"/>
        <rFont val="Arial CE"/>
        <charset val="238"/>
      </rPr>
      <t xml:space="preserve"> sil.č.  III/12540        km : 4,374km - 6,059km</t>
    </r>
  </si>
  <si>
    <t>1685m x 6,1m = 10278,5 m2</t>
  </si>
  <si>
    <t>čištění  1685m x 6,1m = 10278,5 m2</t>
  </si>
  <si>
    <t>vyrovnávka ACL 1685m - 160m - 20m = 1505m x 6,1m x 0,05m = 459m3</t>
  </si>
  <si>
    <t>seřezávání krajnic  1685m x 0,5m x 2 = 1685m2</t>
  </si>
  <si>
    <t>poplatek za uložení krajnic 1685m x 2 x  0,5m x 0,1m x1,7 = 286,45t</t>
  </si>
  <si>
    <t>1. vrstva fréza reprofilace 1505m x 6,1m x 0,03m + 160m x 6,1m x 0,05 + 20m x 6,1m x 0,05 = 330,32m3 x 2,5 = 825,8t</t>
  </si>
  <si>
    <t>VDZ 1685m x 2 x 0,125m = 421,25m2</t>
  </si>
  <si>
    <t>Datum:19.02.2026</t>
  </si>
  <si>
    <t>POPLATKY ZA LIKVIDACI ODPADŮ NEKONTAMINOVANÝCH(krajnice, sanace)</t>
  </si>
  <si>
    <t>spojovací postřik 1685m x 6,1m x 2= 20557m2</t>
  </si>
  <si>
    <t>2. vrstva fréza sanace 1000m x 1,3m x 0,1m = 130m3 x 2,5 = 325t</t>
  </si>
  <si>
    <t>beton 1000m x 1,3m x 0,15m = 195m3</t>
  </si>
  <si>
    <t>ODKOPÁVKY A PROKOPÁVKY (sanace) 1000m x 1,3m x 0,35m = 455m3</t>
  </si>
  <si>
    <t>Separační geotextilie 1000m x 1,3m = 1300m2</t>
  </si>
  <si>
    <t>Celková likvidace: krajnice 286,45t + sanace 773,5t = 1059,95t</t>
  </si>
  <si>
    <t xml:space="preserve"> III/12540 Radovesnice I. - Lošany</t>
  </si>
  <si>
    <t>CMS Kolín III/12540 staničení: 4,374 km - 6,059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</si>
</sst>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;\-#,##0.000"/>
  </numFmts>
  <fonts count="27" x14ac:knownFonts="1">
    <font>
      <sz val="8"/>
      <name val="MS Sans Serif"/>
      <charset val="1"/>
    </font>
    <font>
      <b/>
      <sz val="14"/>
      <name val="Arial CE"/>
      <charset val="238"/>
    </font>
    <font>
      <b/>
      <sz val="9"/>
      <name val="Arial CE"/>
      <charset val="238"/>
    </font>
    <font>
      <b/>
      <sz val="8"/>
      <name val="Arial CE"/>
      <charset val="238"/>
    </font>
    <font>
      <sz val="7"/>
      <name val="Arial CE"/>
      <family val="2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 CE"/>
      <family val="2"/>
      <charset val="238"/>
    </font>
    <font>
      <sz val="2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2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8"/>
      <name val="Arial"/>
      <family val="2"/>
      <charset val="238"/>
    </font>
    <font>
      <sz val="16"/>
      <name val="Arial CE"/>
      <family val="2"/>
      <charset val="238"/>
    </font>
    <font>
      <b/>
      <sz val="8"/>
      <name val="MS Sans Serif"/>
      <charset val="238"/>
    </font>
    <font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9"/>
      <name val="Arial CE"/>
      <charset val="238"/>
    </font>
    <font>
      <sz val="8"/>
      <name val="MS Sans Serif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 applyAlignment="0">
      <alignment vertical="top" wrapText="1"/>
      <protection locked="0"/>
    </xf>
    <xf numFmtId="0" fontId="23" fillId="0" borderId="0"/>
  </cellStyleXfs>
  <cellXfs count="205">
    <xf numFmtId="0" fontId="0" fillId="0" borderId="0" xfId="0" applyAlignment="1">
      <alignment vertical="top"/>
      <protection locked="0"/>
    </xf>
    <xf numFmtId="0" fontId="0" fillId="0" borderId="0" xfId="0" applyAlignment="1">
      <alignment horizontal="left" vertical="top"/>
      <protection locked="0"/>
    </xf>
    <xf numFmtId="37" fontId="0" fillId="0" borderId="0" xfId="0" applyNumberFormat="1" applyAlignment="1">
      <alignment horizontal="center" vertical="top"/>
      <protection locked="0"/>
    </xf>
    <xf numFmtId="0" fontId="0" fillId="0" borderId="0" xfId="0" applyAlignment="1">
      <alignment horizontal="left" vertical="top" wrapText="1"/>
      <protection locked="0"/>
    </xf>
    <xf numFmtId="164" fontId="0" fillId="0" borderId="0" xfId="0" applyNumberFormat="1" applyAlignment="1">
      <alignment horizontal="right" vertical="top"/>
      <protection locked="0"/>
    </xf>
    <xf numFmtId="39" fontId="0" fillId="0" borderId="0" xfId="0" applyNumberFormat="1" applyAlignment="1">
      <alignment horizontal="right" vertical="top"/>
      <protection locked="0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37" fontId="3" fillId="0" borderId="0" xfId="0" applyNumberFormat="1" applyFont="1" applyAlignment="1" applyProtection="1">
      <alignment horizontal="center" vertical="top"/>
    </xf>
    <xf numFmtId="0" fontId="4" fillId="0" borderId="0" xfId="0" applyFont="1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164" fontId="5" fillId="0" borderId="0" xfId="0" applyNumberFormat="1" applyFont="1" applyAlignment="1" applyProtection="1">
      <alignment horizontal="right" vertical="top"/>
    </xf>
    <xf numFmtId="39" fontId="4" fillId="0" borderId="0" xfId="0" applyNumberFormat="1" applyFont="1" applyAlignment="1" applyProtection="1">
      <alignment horizontal="right" vertical="top"/>
    </xf>
    <xf numFmtId="0" fontId="6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 vertical="top" wrapText="1"/>
    </xf>
    <xf numFmtId="164" fontId="6" fillId="0" borderId="0" xfId="0" applyNumberFormat="1" applyFont="1" applyAlignment="1" applyProtection="1">
      <alignment horizontal="right" vertical="top"/>
    </xf>
    <xf numFmtId="0" fontId="4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 vertical="top" wrapText="1"/>
    </xf>
    <xf numFmtId="0" fontId="8" fillId="0" borderId="0" xfId="0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0" fillId="0" borderId="0" xfId="0" applyAlignment="1" applyProtection="1">
      <alignment vertical="top"/>
    </xf>
    <xf numFmtId="0" fontId="11" fillId="2" borderId="1" xfId="0" applyFont="1" applyFill="1" applyBorder="1" applyAlignment="1" applyProtection="1">
      <alignment vertical="top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2" xfId="0" applyFont="1" applyFill="1" applyBorder="1" applyAlignment="1" applyProtection="1">
      <alignment vertical="top"/>
    </xf>
    <xf numFmtId="0" fontId="14" fillId="0" borderId="0" xfId="0" applyFont="1" applyAlignment="1" applyProtection="1">
      <alignment vertical="center"/>
    </xf>
    <xf numFmtId="49" fontId="17" fillId="3" borderId="3" xfId="0" applyNumberFormat="1" applyFont="1" applyFill="1" applyBorder="1" applyAlignment="1" applyProtection="1">
      <alignment horizontal="center" vertical="center"/>
    </xf>
    <xf numFmtId="49" fontId="17" fillId="3" borderId="4" xfId="0" applyNumberFormat="1" applyFont="1" applyFill="1" applyBorder="1" applyAlignment="1" applyProtection="1">
      <alignment horizontal="center" vertical="center"/>
    </xf>
    <xf numFmtId="49" fontId="19" fillId="0" borderId="5" xfId="0" applyNumberFormat="1" applyFont="1" applyBorder="1" applyAlignment="1" applyProtection="1">
      <alignment horizontal="left" vertical="center"/>
    </xf>
    <xf numFmtId="49" fontId="10" fillId="0" borderId="6" xfId="0" applyNumberFormat="1" applyFont="1" applyBorder="1" applyAlignment="1" applyProtection="1">
      <alignment horizontal="left" vertical="center"/>
    </xf>
    <xf numFmtId="4" fontId="10" fillId="0" borderId="6" xfId="0" applyNumberFormat="1" applyFont="1" applyBorder="1" applyAlignment="1" applyProtection="1">
      <alignment horizontal="right" vertical="center"/>
    </xf>
    <xf numFmtId="4" fontId="10" fillId="0" borderId="7" xfId="0" applyNumberFormat="1" applyFont="1" applyBorder="1" applyAlignment="1" applyProtection="1">
      <alignment horizontal="right" vertical="center"/>
    </xf>
    <xf numFmtId="4" fontId="14" fillId="0" borderId="0" xfId="0" applyNumberFormat="1" applyFont="1" applyAlignment="1" applyProtection="1">
      <alignment vertical="center"/>
    </xf>
    <xf numFmtId="49" fontId="10" fillId="0" borderId="6" xfId="0" applyNumberFormat="1" applyFont="1" applyBorder="1" applyAlignment="1" applyProtection="1">
      <alignment horizontal="right" vertical="center"/>
    </xf>
    <xf numFmtId="49" fontId="10" fillId="0" borderId="7" xfId="0" applyNumberFormat="1" applyFont="1" applyBorder="1" applyAlignment="1" applyProtection="1">
      <alignment horizontal="right" vertical="center"/>
    </xf>
    <xf numFmtId="0" fontId="14" fillId="0" borderId="12" xfId="0" applyFont="1" applyBorder="1" applyAlignment="1" applyProtection="1">
      <alignment vertical="center"/>
    </xf>
    <xf numFmtId="0" fontId="14" fillId="0" borderId="13" xfId="0" applyFont="1" applyBorder="1" applyAlignment="1" applyProtection="1">
      <alignment vertical="center"/>
    </xf>
    <xf numFmtId="0" fontId="14" fillId="0" borderId="14" xfId="0" applyFont="1" applyBorder="1" applyAlignment="1" applyProtection="1">
      <alignment vertical="center"/>
    </xf>
    <xf numFmtId="4" fontId="19" fillId="3" borderId="6" xfId="0" applyNumberFormat="1" applyFont="1" applyFill="1" applyBorder="1" applyAlignment="1" applyProtection="1">
      <alignment horizontal="right" vertical="center"/>
    </xf>
    <xf numFmtId="0" fontId="14" fillId="0" borderId="15" xfId="0" applyFont="1" applyBorder="1" applyAlignment="1" applyProtection="1">
      <alignment vertical="center"/>
    </xf>
    <xf numFmtId="4" fontId="19" fillId="3" borderId="7" xfId="0" applyNumberFormat="1" applyFont="1" applyFill="1" applyBorder="1" applyAlignment="1" applyProtection="1">
      <alignment horizontal="right" vertical="center"/>
    </xf>
    <xf numFmtId="0" fontId="14" fillId="0" borderId="16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6" xfId="0" applyBorder="1" applyAlignment="1" applyProtection="1">
      <alignment vertical="top"/>
    </xf>
    <xf numFmtId="0" fontId="6" fillId="0" borderId="0" xfId="0" applyFont="1" applyAlignment="1" applyProtection="1"/>
    <xf numFmtId="39" fontId="6" fillId="0" borderId="0" xfId="0" applyNumberFormat="1" applyFont="1" applyAlignment="1" applyProtection="1">
      <alignment vertical="top"/>
    </xf>
    <xf numFmtId="0" fontId="0" fillId="0" borderId="0" xfId="0" applyAlignment="1">
      <alignment horizontal="center" vertical="top"/>
      <protection locked="0"/>
    </xf>
    <xf numFmtId="0" fontId="2" fillId="0" borderId="0" xfId="0" applyFont="1" applyAlignment="1" applyProtection="1">
      <alignment horizontal="center"/>
    </xf>
    <xf numFmtId="39" fontId="4" fillId="0" borderId="0" xfId="0" applyNumberFormat="1" applyFont="1" applyAlignment="1" applyProtection="1">
      <alignment horizontal="center" vertical="top"/>
    </xf>
    <xf numFmtId="0" fontId="6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39" fontId="0" fillId="0" borderId="0" xfId="0" applyNumberFormat="1" applyAlignment="1">
      <alignment horizontal="center" vertical="top"/>
      <protection locked="0"/>
    </xf>
    <xf numFmtId="0" fontId="0" fillId="0" borderId="17" xfId="0" applyBorder="1" applyAlignment="1" applyProtection="1">
      <alignment horizontal="center" vertical="top" wrapText="1"/>
    </xf>
    <xf numFmtId="0" fontId="0" fillId="0" borderId="6" xfId="0" applyBorder="1" applyAlignment="1" applyProtection="1">
      <alignment horizontal="center" vertical="top" wrapText="1"/>
    </xf>
    <xf numFmtId="0" fontId="0" fillId="0" borderId="17" xfId="0" applyBorder="1" applyAlignment="1" applyProtection="1">
      <alignment horizontal="center" vertical="top"/>
    </xf>
    <xf numFmtId="0" fontId="0" fillId="0" borderId="6" xfId="0" applyBorder="1" applyAlignment="1" applyProtection="1">
      <alignment horizontal="center" vertical="top"/>
    </xf>
    <xf numFmtId="3" fontId="0" fillId="0" borderId="6" xfId="0" applyNumberFormat="1" applyBorder="1" applyAlignment="1" applyProtection="1">
      <alignment vertical="top"/>
    </xf>
    <xf numFmtId="0" fontId="20" fillId="0" borderId="17" xfId="0" applyFont="1" applyBorder="1" applyAlignment="1" applyProtection="1">
      <alignment horizontal="center" vertical="top"/>
    </xf>
    <xf numFmtId="2" fontId="20" fillId="0" borderId="6" xfId="0" applyNumberFormat="1" applyFont="1" applyBorder="1" applyAlignment="1" applyProtection="1">
      <alignment horizontal="center" vertical="top"/>
    </xf>
    <xf numFmtId="3" fontId="20" fillId="0" borderId="6" xfId="0" applyNumberFormat="1" applyFont="1" applyBorder="1" applyAlignment="1" applyProtection="1">
      <alignment vertical="top"/>
    </xf>
    <xf numFmtId="0" fontId="20" fillId="0" borderId="6" xfId="0" applyFont="1" applyBorder="1" applyAlignment="1" applyProtection="1">
      <alignment horizontal="center" vertical="top"/>
    </xf>
    <xf numFmtId="0" fontId="0" fillId="0" borderId="0" xfId="0" applyAlignment="1" applyProtection="1">
      <alignment horizontal="center" vertical="top"/>
    </xf>
    <xf numFmtId="3" fontId="0" fillId="0" borderId="0" xfId="0" applyNumberFormat="1" applyAlignment="1" applyProtection="1">
      <alignment vertical="top"/>
    </xf>
    <xf numFmtId="0" fontId="0" fillId="0" borderId="0" xfId="0" applyAlignment="1" applyProtection="1">
      <alignment horizontal="center" vertical="center"/>
    </xf>
    <xf numFmtId="0" fontId="11" fillId="2" borderId="24" xfId="0" applyFont="1" applyFill="1" applyBorder="1" applyAlignment="1" applyProtection="1">
      <alignment vertical="top" wrapText="1"/>
    </xf>
    <xf numFmtId="0" fontId="6" fillId="0" borderId="0" xfId="0" applyFont="1" applyAlignment="1" applyProtection="1">
      <alignment horizontal="center" vertical="top" wrapText="1"/>
    </xf>
    <xf numFmtId="0" fontId="11" fillId="5" borderId="30" xfId="0" applyFont="1" applyFill="1" applyBorder="1" applyAlignment="1" applyProtection="1">
      <alignment horizontal="center" vertical="top" wrapText="1"/>
    </xf>
    <xf numFmtId="0" fontId="21" fillId="0" borderId="0" xfId="0" applyFont="1" applyAlignment="1" applyProtection="1">
      <alignment horizontal="left"/>
    </xf>
    <xf numFmtId="37" fontId="20" fillId="0" borderId="0" xfId="0" applyNumberFormat="1" applyFont="1" applyAlignment="1">
      <alignment horizontal="center" vertical="top"/>
      <protection locked="0"/>
    </xf>
    <xf numFmtId="0" fontId="0" fillId="0" borderId="26" xfId="0" applyBorder="1" applyAlignment="1" applyProtection="1">
      <alignment vertical="top"/>
    </xf>
    <xf numFmtId="0" fontId="20" fillId="0" borderId="26" xfId="0" applyFont="1" applyBorder="1" applyAlignment="1" applyProtection="1">
      <alignment vertical="top"/>
    </xf>
    <xf numFmtId="4" fontId="0" fillId="0" borderId="0" xfId="0" applyNumberFormat="1" applyAlignment="1" applyProtection="1">
      <alignment horizontal="center" vertical="center"/>
    </xf>
    <xf numFmtId="4" fontId="10" fillId="0" borderId="0" xfId="0" applyNumberFormat="1" applyFont="1" applyAlignment="1" applyProtection="1">
      <alignment vertical="top"/>
    </xf>
    <xf numFmtId="0" fontId="11" fillId="0" borderId="0" xfId="0" applyFont="1" applyAlignment="1" applyProtection="1">
      <alignment vertical="top"/>
    </xf>
    <xf numFmtId="4" fontId="10" fillId="0" borderId="0" xfId="0" applyNumberFormat="1" applyFont="1" applyAlignment="1" applyProtection="1">
      <alignment horizontal="right" vertical="top"/>
    </xf>
    <xf numFmtId="4" fontId="11" fillId="0" borderId="0" xfId="0" applyNumberFormat="1" applyFont="1" applyAlignment="1" applyProtection="1">
      <alignment vertical="top"/>
    </xf>
    <xf numFmtId="0" fontId="26" fillId="4" borderId="0" xfId="0" applyFont="1" applyFill="1" applyAlignment="1">
      <alignment horizontal="left" vertical="top" wrapText="1"/>
      <protection locked="0"/>
    </xf>
    <xf numFmtId="0" fontId="0" fillId="4" borderId="0" xfId="0" applyFill="1" applyAlignment="1">
      <alignment horizontal="left" vertical="top" wrapText="1"/>
      <protection locked="0"/>
    </xf>
    <xf numFmtId="0" fontId="11" fillId="0" borderId="6" xfId="0" applyFont="1" applyBorder="1" applyAlignment="1" applyProtection="1">
      <alignment vertical="top"/>
    </xf>
    <xf numFmtId="0" fontId="11" fillId="0" borderId="6" xfId="0" applyFont="1" applyBorder="1" applyAlignment="1" applyProtection="1">
      <alignment horizontal="center" vertical="center"/>
    </xf>
    <xf numFmtId="2" fontId="10" fillId="0" borderId="6" xfId="0" applyNumberFormat="1" applyFont="1" applyBorder="1" applyAlignment="1" applyProtection="1">
      <alignment vertical="top"/>
    </xf>
    <xf numFmtId="0" fontId="11" fillId="0" borderId="3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vertical="top"/>
    </xf>
    <xf numFmtId="0" fontId="11" fillId="0" borderId="4" xfId="0" applyFont="1" applyBorder="1" applyAlignment="1" applyProtection="1">
      <alignment horizontal="center" vertical="center"/>
    </xf>
    <xf numFmtId="2" fontId="10" fillId="0" borderId="4" xfId="0" applyNumberFormat="1" applyFont="1" applyBorder="1" applyAlignment="1" applyProtection="1">
      <alignment horizontal="right" vertical="center"/>
    </xf>
    <xf numFmtId="4" fontId="10" fillId="0" borderId="4" xfId="0" applyNumberFormat="1" applyFont="1" applyBorder="1" applyAlignment="1" applyProtection="1">
      <alignment horizontal="right" vertical="center"/>
    </xf>
    <xf numFmtId="4" fontId="10" fillId="0" borderId="25" xfId="0" applyNumberFormat="1" applyFont="1" applyBorder="1" applyAlignment="1" applyProtection="1">
      <alignment horizontal="right" vertical="center"/>
    </xf>
    <xf numFmtId="4" fontId="10" fillId="0" borderId="19" xfId="0" applyNumberFormat="1" applyFont="1" applyBorder="1" applyAlignment="1" applyProtection="1">
      <alignment horizontal="right" vertical="center"/>
    </xf>
    <xf numFmtId="0" fontId="11" fillId="0" borderId="21" xfId="0" applyFont="1" applyBorder="1" applyAlignment="1" applyProtection="1">
      <alignment horizontal="center" vertical="center"/>
    </xf>
    <xf numFmtId="0" fontId="11" fillId="0" borderId="22" xfId="0" applyFont="1" applyBorder="1" applyAlignment="1" applyProtection="1">
      <alignment horizontal="center" vertical="center"/>
    </xf>
    <xf numFmtId="2" fontId="10" fillId="0" borderId="22" xfId="0" applyNumberFormat="1" applyFont="1" applyBorder="1" applyAlignment="1" applyProtection="1">
      <alignment horizontal="right" vertical="center"/>
    </xf>
    <xf numFmtId="4" fontId="10" fillId="0" borderId="22" xfId="0" applyNumberFormat="1" applyFont="1" applyBorder="1" applyAlignment="1" applyProtection="1">
      <alignment horizontal="right" vertical="center"/>
    </xf>
    <xf numFmtId="4" fontId="10" fillId="0" borderId="31" xfId="0" applyNumberFormat="1" applyFont="1" applyBorder="1" applyAlignment="1" applyProtection="1">
      <alignment horizontal="right" vertical="center"/>
    </xf>
    <xf numFmtId="0" fontId="11" fillId="0" borderId="5" xfId="0" applyFont="1" applyBorder="1" applyAlignment="1" applyProtection="1">
      <alignment horizontal="center" vertical="center"/>
    </xf>
    <xf numFmtId="0" fontId="11" fillId="0" borderId="6" xfId="0" applyFont="1" applyBorder="1" applyAlignment="1" applyProtection="1">
      <alignment vertical="center" wrapText="1"/>
    </xf>
    <xf numFmtId="2" fontId="10" fillId="0" borderId="6" xfId="0" applyNumberFormat="1" applyFont="1" applyBorder="1" applyAlignment="1" applyProtection="1">
      <alignment vertical="center"/>
    </xf>
    <xf numFmtId="4" fontId="10" fillId="0" borderId="6" xfId="0" applyNumberFormat="1" applyFont="1" applyBorder="1" applyAlignment="1" applyProtection="1">
      <alignment vertical="center"/>
    </xf>
    <xf numFmtId="4" fontId="10" fillId="0" borderId="7" xfId="0" applyNumberFormat="1" applyFont="1" applyBorder="1" applyAlignment="1" applyProtection="1">
      <alignment vertical="center"/>
    </xf>
    <xf numFmtId="0" fontId="11" fillId="0" borderId="22" xfId="0" applyFont="1" applyBorder="1" applyAlignment="1" applyProtection="1">
      <alignment horizontal="left" vertical="center" wrapText="1"/>
    </xf>
    <xf numFmtId="4" fontId="10" fillId="0" borderId="27" xfId="0" applyNumberFormat="1" applyFont="1" applyBorder="1" applyAlignment="1" applyProtection="1">
      <alignment horizontal="right" vertical="center"/>
    </xf>
    <xf numFmtId="4" fontId="10" fillId="0" borderId="6" xfId="0" applyNumberFormat="1" applyFont="1" applyBorder="1" applyAlignment="1" applyProtection="1">
      <alignment vertical="top"/>
    </xf>
    <xf numFmtId="4" fontId="10" fillId="0" borderId="26" xfId="0" applyNumberFormat="1" applyFont="1" applyBorder="1" applyAlignment="1" applyProtection="1">
      <alignment vertical="top"/>
    </xf>
    <xf numFmtId="4" fontId="10" fillId="0" borderId="7" xfId="0" applyNumberFormat="1" applyFont="1" applyBorder="1" applyAlignment="1" applyProtection="1">
      <alignment vertical="top"/>
    </xf>
    <xf numFmtId="49" fontId="11" fillId="0" borderId="5" xfId="0" applyNumberFormat="1" applyFont="1" applyBorder="1" applyAlignment="1" applyProtection="1">
      <alignment horizontal="center" vertical="center"/>
    </xf>
    <xf numFmtId="0" fontId="11" fillId="0" borderId="6" xfId="0" applyFont="1" applyBorder="1" applyAlignment="1" applyProtection="1">
      <alignment vertical="center"/>
    </xf>
    <xf numFmtId="4" fontId="10" fillId="0" borderId="26" xfId="0" applyNumberFormat="1" applyFont="1" applyBorder="1" applyAlignment="1" applyProtection="1">
      <alignment vertical="center"/>
    </xf>
    <xf numFmtId="39" fontId="10" fillId="0" borderId="6" xfId="0" applyNumberFormat="1" applyFont="1" applyBorder="1" applyAlignment="1" applyProtection="1">
      <alignment vertical="top"/>
    </xf>
    <xf numFmtId="39" fontId="10" fillId="0" borderId="26" xfId="0" applyNumberFormat="1" applyFont="1" applyBorder="1" applyAlignment="1" applyProtection="1">
      <alignment vertical="top"/>
    </xf>
    <xf numFmtId="2" fontId="10" fillId="0" borderId="6" xfId="0" applyNumberFormat="1" applyFont="1" applyBorder="1" applyAlignment="1" applyProtection="1">
      <alignment horizontal="right" vertical="center"/>
    </xf>
    <xf numFmtId="0" fontId="11" fillId="0" borderId="8" xfId="0" applyFont="1" applyBorder="1" applyAlignment="1" applyProtection="1">
      <alignment horizontal="center" vertical="center"/>
    </xf>
    <xf numFmtId="0" fontId="11" fillId="0" borderId="9" xfId="0" applyFont="1" applyBorder="1" applyAlignment="1" applyProtection="1">
      <alignment vertical="top"/>
    </xf>
    <xf numFmtId="0" fontId="11" fillId="0" borderId="9" xfId="0" applyFont="1" applyBorder="1" applyAlignment="1" applyProtection="1">
      <alignment horizontal="center" vertical="center"/>
    </xf>
    <xf numFmtId="2" fontId="10" fillId="0" borderId="9" xfId="0" applyNumberFormat="1" applyFont="1" applyBorder="1" applyAlignment="1" applyProtection="1">
      <alignment vertical="top"/>
    </xf>
    <xf numFmtId="39" fontId="10" fillId="0" borderId="9" xfId="0" applyNumberFormat="1" applyFont="1" applyBorder="1" applyAlignment="1" applyProtection="1">
      <alignment vertical="top"/>
    </xf>
    <xf numFmtId="39" fontId="10" fillId="0" borderId="28" xfId="0" applyNumberFormat="1" applyFont="1" applyBorder="1" applyAlignment="1" applyProtection="1">
      <alignment vertical="top"/>
    </xf>
    <xf numFmtId="4" fontId="10" fillId="0" borderId="10" xfId="0" applyNumberFormat="1" applyFont="1" applyBorder="1" applyAlignment="1" applyProtection="1">
      <alignment vertical="top"/>
    </xf>
    <xf numFmtId="4" fontId="10" fillId="0" borderId="3" xfId="0" applyNumberFormat="1" applyFont="1" applyBorder="1" applyAlignment="1" applyProtection="1">
      <alignment vertical="top"/>
    </xf>
    <xf numFmtId="4" fontId="10" fillId="0" borderId="4" xfId="0" applyNumberFormat="1" applyFont="1" applyBorder="1" applyAlignment="1" applyProtection="1">
      <alignment horizontal="right" vertical="top"/>
    </xf>
    <xf numFmtId="4" fontId="10" fillId="0" borderId="25" xfId="0" applyNumberFormat="1" applyFont="1" applyBorder="1" applyAlignment="1" applyProtection="1">
      <alignment horizontal="right" vertical="top"/>
    </xf>
    <xf numFmtId="4" fontId="11" fillId="0" borderId="19" xfId="0" applyNumberFormat="1" applyFont="1" applyBorder="1" applyAlignment="1" applyProtection="1">
      <alignment vertical="top"/>
    </xf>
    <xf numFmtId="4" fontId="10" fillId="0" borderId="5" xfId="0" applyNumberFormat="1" applyFont="1" applyBorder="1" applyAlignment="1" applyProtection="1">
      <alignment vertical="top"/>
    </xf>
    <xf numFmtId="4" fontId="10" fillId="0" borderId="6" xfId="0" applyNumberFormat="1" applyFont="1" applyBorder="1" applyAlignment="1" applyProtection="1">
      <alignment horizontal="right" vertical="top"/>
    </xf>
    <xf numFmtId="4" fontId="10" fillId="0" borderId="26" xfId="0" applyNumberFormat="1" applyFont="1" applyBorder="1" applyAlignment="1" applyProtection="1">
      <alignment horizontal="right" vertical="top"/>
    </xf>
    <xf numFmtId="4" fontId="11" fillId="0" borderId="7" xfId="0" applyNumberFormat="1" applyFont="1" applyBorder="1" applyAlignment="1" applyProtection="1">
      <alignment vertical="top"/>
    </xf>
    <xf numFmtId="4" fontId="10" fillId="0" borderId="8" xfId="0" applyNumberFormat="1" applyFont="1" applyBorder="1" applyAlignment="1" applyProtection="1">
      <alignment vertical="top"/>
    </xf>
    <xf numFmtId="4" fontId="10" fillId="0" borderId="9" xfId="0" applyNumberFormat="1" applyFont="1" applyBorder="1" applyAlignment="1" applyProtection="1">
      <alignment horizontal="right" vertical="top"/>
    </xf>
    <xf numFmtId="4" fontId="10" fillId="0" borderId="28" xfId="0" applyNumberFormat="1" applyFont="1" applyBorder="1" applyAlignment="1" applyProtection="1">
      <alignment horizontal="right" vertical="top"/>
    </xf>
    <xf numFmtId="4" fontId="11" fillId="0" borderId="10" xfId="0" applyNumberFormat="1" applyFont="1" applyBorder="1" applyAlignment="1" applyProtection="1">
      <alignment vertical="top"/>
    </xf>
    <xf numFmtId="0" fontId="26" fillId="0" borderId="0" xfId="0" applyFont="1" applyAlignment="1">
      <alignment horizontal="left" vertical="top" wrapText="1"/>
      <protection locked="0"/>
    </xf>
    <xf numFmtId="0" fontId="22" fillId="0" borderId="0" xfId="0" applyFont="1" applyAlignment="1">
      <alignment horizontal="left" vertical="top" wrapText="1"/>
      <protection locked="0"/>
    </xf>
    <xf numFmtId="49" fontId="10" fillId="0" borderId="38" xfId="0" applyNumberFormat="1" applyFont="1" applyBorder="1" applyAlignment="1" applyProtection="1">
      <alignment horizontal="left" vertical="center"/>
    </xf>
    <xf numFmtId="0" fontId="10" fillId="0" borderId="39" xfId="0" applyFont="1" applyBorder="1" applyAlignment="1" applyProtection="1">
      <alignment horizontal="left" vertical="center"/>
    </xf>
    <xf numFmtId="0" fontId="10" fillId="0" borderId="40" xfId="0" applyFont="1" applyBorder="1" applyAlignment="1" applyProtection="1">
      <alignment horizontal="left" vertical="center"/>
    </xf>
    <xf numFmtId="49" fontId="10" fillId="0" borderId="41" xfId="0" applyNumberFormat="1" applyFont="1" applyBorder="1" applyAlignment="1" applyProtection="1">
      <alignment horizontal="left" vertical="center"/>
    </xf>
    <xf numFmtId="0" fontId="10" fillId="0" borderId="42" xfId="0" applyFont="1" applyBorder="1" applyAlignment="1" applyProtection="1">
      <alignment horizontal="left" vertical="center"/>
    </xf>
    <xf numFmtId="49" fontId="10" fillId="0" borderId="16" xfId="0" applyNumberFormat="1" applyFont="1" applyBorder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/>
    </xf>
    <xf numFmtId="0" fontId="10" fillId="0" borderId="36" xfId="0" applyFont="1" applyBorder="1" applyAlignment="1" applyProtection="1">
      <alignment horizontal="left" vertical="center"/>
    </xf>
    <xf numFmtId="49" fontId="10" fillId="0" borderId="37" xfId="0" applyNumberFormat="1" applyFont="1" applyBorder="1" applyAlignment="1" applyProtection="1">
      <alignment horizontal="left" vertical="center"/>
    </xf>
    <xf numFmtId="0" fontId="10" fillId="0" borderId="15" xfId="0" applyFont="1" applyBorder="1" applyAlignment="1" applyProtection="1">
      <alignment horizontal="left" vertical="center"/>
    </xf>
    <xf numFmtId="49" fontId="10" fillId="0" borderId="34" xfId="0" applyNumberFormat="1" applyFont="1" applyBorder="1" applyAlignment="1" applyProtection="1">
      <alignment horizontal="left" vertical="center"/>
    </xf>
    <xf numFmtId="0" fontId="10" fillId="0" borderId="18" xfId="0" applyFont="1" applyBorder="1" applyAlignment="1" applyProtection="1">
      <alignment horizontal="left" vertical="center"/>
    </xf>
    <xf numFmtId="0" fontId="10" fillId="0" borderId="32" xfId="0" applyFont="1" applyBorder="1" applyAlignment="1" applyProtection="1">
      <alignment horizontal="left" vertical="center"/>
    </xf>
    <xf numFmtId="49" fontId="10" fillId="0" borderId="29" xfId="0" applyNumberFormat="1" applyFont="1" applyBorder="1" applyAlignment="1" applyProtection="1">
      <alignment horizontal="left" vertical="center"/>
    </xf>
    <xf numFmtId="0" fontId="10" fillId="0" borderId="35" xfId="0" applyFont="1" applyBorder="1" applyAlignment="1" applyProtection="1">
      <alignment horizontal="left" vertical="center"/>
    </xf>
    <xf numFmtId="49" fontId="19" fillId="3" borderId="5" xfId="0" applyNumberFormat="1" applyFont="1" applyFill="1" applyBorder="1" applyAlignment="1" applyProtection="1">
      <alignment horizontal="left" vertical="center"/>
    </xf>
    <xf numFmtId="0" fontId="19" fillId="3" borderId="6" xfId="0" applyFont="1" applyFill="1" applyBorder="1" applyAlignment="1" applyProtection="1">
      <alignment horizontal="left" vertical="center"/>
    </xf>
    <xf numFmtId="49" fontId="19" fillId="3" borderId="6" xfId="0" applyNumberFormat="1" applyFont="1" applyFill="1" applyBorder="1" applyAlignment="1" applyProtection="1">
      <alignment horizontal="left" vertical="center"/>
    </xf>
    <xf numFmtId="49" fontId="19" fillId="0" borderId="5" xfId="0" applyNumberFormat="1" applyFont="1" applyBorder="1" applyAlignment="1" applyProtection="1">
      <alignment horizontal="left" vertical="center"/>
    </xf>
    <xf numFmtId="0" fontId="19" fillId="0" borderId="6" xfId="0" applyFont="1" applyBorder="1" applyAlignment="1" applyProtection="1">
      <alignment horizontal="left" vertical="center"/>
    </xf>
    <xf numFmtId="49" fontId="10" fillId="0" borderId="6" xfId="0" applyNumberFormat="1" applyFont="1" applyBorder="1" applyAlignment="1" applyProtection="1">
      <alignment horizontal="left" vertical="center"/>
    </xf>
    <xf numFmtId="0" fontId="10" fillId="0" borderId="6" xfId="0" applyFont="1" applyBorder="1" applyAlignment="1" applyProtection="1">
      <alignment horizontal="left" vertical="center"/>
    </xf>
    <xf numFmtId="49" fontId="19" fillId="0" borderId="6" xfId="0" applyNumberFormat="1" applyFont="1" applyBorder="1" applyAlignment="1" applyProtection="1">
      <alignment horizontal="left" vertical="center"/>
    </xf>
    <xf numFmtId="49" fontId="16" fillId="0" borderId="16" xfId="0" applyNumberFormat="1" applyFont="1" applyBorder="1" applyAlignment="1" applyProtection="1">
      <alignment horizontal="center" vertical="center"/>
    </xf>
    <xf numFmtId="0" fontId="16" fillId="0" borderId="0" xfId="0" applyFont="1" applyAlignment="1" applyProtection="1">
      <alignment horizontal="center" vertical="center"/>
    </xf>
    <xf numFmtId="0" fontId="16" fillId="0" borderId="15" xfId="0" applyFont="1" applyBorder="1" applyAlignment="1" applyProtection="1">
      <alignment horizontal="center" vertical="center"/>
    </xf>
    <xf numFmtId="49" fontId="18" fillId="0" borderId="4" xfId="0" applyNumberFormat="1" applyFont="1" applyBorder="1" applyAlignment="1" applyProtection="1">
      <alignment horizontal="left" vertical="center"/>
    </xf>
    <xf numFmtId="0" fontId="18" fillId="0" borderId="4" xfId="0" applyFont="1" applyBorder="1" applyAlignment="1" applyProtection="1">
      <alignment horizontal="left" vertical="center"/>
    </xf>
    <xf numFmtId="0" fontId="18" fillId="0" borderId="19" xfId="0" applyFont="1" applyBorder="1" applyAlignment="1" applyProtection="1">
      <alignment horizontal="left" vertical="center"/>
    </xf>
    <xf numFmtId="49" fontId="14" fillId="0" borderId="7" xfId="0" applyNumberFormat="1" applyFont="1" applyBorder="1" applyAlignment="1" applyProtection="1">
      <alignment horizontal="left" vertical="center"/>
    </xf>
    <xf numFmtId="0" fontId="14" fillId="0" borderId="7" xfId="0" applyFont="1" applyBorder="1" applyAlignment="1" applyProtection="1">
      <alignment horizontal="left" vertical="center"/>
    </xf>
    <xf numFmtId="49" fontId="14" fillId="0" borderId="5" xfId="0" applyNumberFormat="1" applyFont="1" applyBorder="1" applyAlignment="1" applyProtection="1">
      <alignment horizontal="left" vertical="center"/>
    </xf>
    <xf numFmtId="0" fontId="14" fillId="0" borderId="6" xfId="0" applyFont="1" applyBorder="1" applyAlignment="1" applyProtection="1">
      <alignment horizontal="left" vertical="center"/>
    </xf>
    <xf numFmtId="0" fontId="14" fillId="0" borderId="5" xfId="0" applyFont="1" applyBorder="1" applyAlignment="1" applyProtection="1">
      <alignment horizontal="left" vertical="center"/>
    </xf>
    <xf numFmtId="49" fontId="14" fillId="0" borderId="6" xfId="0" applyNumberFormat="1" applyFont="1" applyBorder="1" applyAlignment="1" applyProtection="1">
      <alignment horizontal="left" vertical="center"/>
    </xf>
    <xf numFmtId="49" fontId="14" fillId="0" borderId="29" xfId="0" applyNumberFormat="1" applyFont="1" applyBorder="1" applyAlignment="1" applyProtection="1">
      <alignment horizontal="center" vertical="center"/>
    </xf>
    <xf numFmtId="49" fontId="14" fillId="0" borderId="32" xfId="0" applyNumberFormat="1" applyFont="1" applyBorder="1" applyAlignment="1" applyProtection="1">
      <alignment horizontal="center" vertical="center"/>
    </xf>
    <xf numFmtId="49" fontId="14" fillId="0" borderId="27" xfId="0" applyNumberFormat="1" applyFont="1" applyBorder="1" applyAlignment="1" applyProtection="1">
      <alignment horizontal="center" vertical="center"/>
    </xf>
    <xf numFmtId="49" fontId="14" fillId="0" borderId="33" xfId="0" applyNumberFormat="1" applyFont="1" applyBorder="1" applyAlignment="1" applyProtection="1">
      <alignment horizontal="center" vertical="center"/>
    </xf>
    <xf numFmtId="14" fontId="15" fillId="0" borderId="7" xfId="0" applyNumberFormat="1" applyFont="1" applyBorder="1" applyAlignment="1" applyProtection="1">
      <alignment horizontal="left" vertical="center"/>
    </xf>
    <xf numFmtId="0" fontId="15" fillId="0" borderId="7" xfId="0" applyFont="1" applyBorder="1" applyAlignment="1" applyProtection="1">
      <alignment horizontal="left" vertical="center"/>
    </xf>
    <xf numFmtId="14" fontId="24" fillId="0" borderId="6" xfId="0" applyNumberFormat="1" applyFont="1" applyBorder="1" applyAlignment="1" applyProtection="1">
      <alignment horizontal="left" vertical="center"/>
    </xf>
    <xf numFmtId="49" fontId="14" fillId="0" borderId="6" xfId="1" applyNumberFormat="1" applyFont="1" applyBorder="1" applyAlignment="1">
      <alignment horizontal="left" vertical="center"/>
    </xf>
    <xf numFmtId="0" fontId="14" fillId="0" borderId="6" xfId="1" applyFont="1" applyBorder="1" applyAlignment="1">
      <alignment horizontal="left" vertical="center"/>
    </xf>
    <xf numFmtId="14" fontId="14" fillId="0" borderId="6" xfId="1" applyNumberFormat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49" fontId="15" fillId="0" borderId="29" xfId="0" applyNumberFormat="1" applyFont="1" applyBorder="1" applyAlignment="1" applyProtection="1">
      <alignment horizontal="left" vertical="center" wrapText="1"/>
    </xf>
    <xf numFmtId="0" fontId="15" fillId="0" borderId="32" xfId="0" applyFont="1" applyBorder="1" applyAlignment="1" applyProtection="1">
      <alignment vertical="center" wrapText="1"/>
    </xf>
    <xf numFmtId="0" fontId="15" fillId="0" borderId="27" xfId="0" applyFont="1" applyBorder="1" applyAlignment="1" applyProtection="1">
      <alignment vertical="center" wrapText="1"/>
    </xf>
    <xf numFmtId="0" fontId="15" fillId="0" borderId="33" xfId="0" applyFont="1" applyBorder="1" applyAlignment="1" applyProtection="1">
      <alignment vertical="center" wrapText="1"/>
    </xf>
    <xf numFmtId="49" fontId="15" fillId="0" borderId="6" xfId="0" applyNumberFormat="1" applyFont="1" applyBorder="1" applyAlignment="1" applyProtection="1">
      <alignment horizontal="left" vertical="center"/>
    </xf>
    <xf numFmtId="0" fontId="15" fillId="0" borderId="6" xfId="0" applyFont="1" applyBorder="1" applyAlignment="1" applyProtection="1">
      <alignment horizontal="left" vertical="center"/>
    </xf>
    <xf numFmtId="49" fontId="13" fillId="0" borderId="0" xfId="0" applyNumberFormat="1" applyFont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49" fontId="14" fillId="0" borderId="3" xfId="0" applyNumberFormat="1" applyFont="1" applyBorder="1" applyAlignment="1" applyProtection="1">
      <alignment horizontal="left" vertical="center"/>
    </xf>
    <xf numFmtId="0" fontId="14" fillId="0" borderId="4" xfId="0" applyFont="1" applyBorder="1" applyAlignment="1" applyProtection="1">
      <alignment horizontal="left" vertical="center"/>
    </xf>
    <xf numFmtId="49" fontId="15" fillId="0" borderId="4" xfId="0" applyNumberFormat="1" applyFont="1" applyBorder="1" applyAlignment="1" applyProtection="1">
      <alignment horizontal="left" vertical="center" wrapText="1"/>
    </xf>
    <xf numFmtId="49" fontId="15" fillId="0" borderId="6" xfId="0" applyNumberFormat="1" applyFont="1" applyBorder="1" applyAlignment="1" applyProtection="1">
      <alignment horizontal="left" vertical="center" wrapText="1"/>
    </xf>
    <xf numFmtId="49" fontId="14" fillId="0" borderId="4" xfId="0" applyNumberFormat="1" applyFont="1" applyBorder="1" applyAlignment="1" applyProtection="1">
      <alignment horizontal="left" vertical="center"/>
    </xf>
    <xf numFmtId="49" fontId="15" fillId="0" borderId="4" xfId="0" applyNumberFormat="1" applyFont="1" applyBorder="1" applyAlignment="1" applyProtection="1">
      <alignment horizontal="left" vertical="center"/>
    </xf>
    <xf numFmtId="0" fontId="15" fillId="0" borderId="4" xfId="0" applyFont="1" applyBorder="1" applyAlignment="1" applyProtection="1">
      <alignment horizontal="left" vertical="center"/>
    </xf>
    <xf numFmtId="49" fontId="14" fillId="0" borderId="19" xfId="0" applyNumberFormat="1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11" fillId="0" borderId="20" xfId="0" applyFont="1" applyBorder="1" applyAlignment="1" applyProtection="1">
      <alignment horizontal="center" vertical="center"/>
    </xf>
    <xf numFmtId="0" fontId="11" fillId="0" borderId="21" xfId="0" applyFont="1" applyBorder="1" applyAlignment="1" applyProtection="1">
      <alignment horizontal="center" vertical="center"/>
    </xf>
    <xf numFmtId="0" fontId="11" fillId="0" borderId="11" xfId="0" applyFont="1" applyBorder="1" applyAlignment="1" applyProtection="1">
      <alignment horizontal="left" vertical="top" wrapText="1"/>
    </xf>
    <xf numFmtId="0" fontId="11" fillId="0" borderId="22" xfId="0" applyFont="1" applyBorder="1" applyAlignment="1" applyProtection="1">
      <alignment horizontal="left" vertical="top" wrapText="1"/>
    </xf>
    <xf numFmtId="0" fontId="11" fillId="0" borderId="11" xfId="0" applyFont="1" applyBorder="1" applyAlignment="1" applyProtection="1">
      <alignment horizontal="center" vertical="center"/>
    </xf>
    <xf numFmtId="0" fontId="11" fillId="0" borderId="22" xfId="0" applyFont="1" applyBorder="1" applyAlignment="1" applyProtection="1">
      <alignment horizontal="center" vertical="center"/>
    </xf>
    <xf numFmtId="2" fontId="10" fillId="0" borderId="11" xfId="0" applyNumberFormat="1" applyFont="1" applyBorder="1" applyAlignment="1" applyProtection="1">
      <alignment horizontal="right" vertical="center"/>
    </xf>
    <xf numFmtId="2" fontId="10" fillId="0" borderId="22" xfId="0" applyNumberFormat="1" applyFont="1" applyBorder="1" applyAlignment="1" applyProtection="1">
      <alignment horizontal="right" vertical="center"/>
    </xf>
    <xf numFmtId="4" fontId="10" fillId="0" borderId="11" xfId="0" applyNumberFormat="1" applyFont="1" applyBorder="1" applyAlignment="1" applyProtection="1">
      <alignment horizontal="right" vertical="center"/>
    </xf>
    <xf numFmtId="4" fontId="10" fillId="0" borderId="22" xfId="0" applyNumberFormat="1" applyFont="1" applyBorder="1" applyAlignment="1" applyProtection="1">
      <alignment horizontal="right" vertical="center"/>
    </xf>
    <xf numFmtId="4" fontId="10" fillId="0" borderId="23" xfId="0" applyNumberFormat="1" applyFont="1" applyBorder="1" applyAlignment="1" applyProtection="1">
      <alignment horizontal="right" vertical="center"/>
    </xf>
    <xf numFmtId="4" fontId="10" fillId="0" borderId="31" xfId="0" applyNumberFormat="1" applyFont="1" applyBorder="1" applyAlignment="1" applyProtection="1">
      <alignment horizontal="right" vertical="center"/>
    </xf>
  </cellXfs>
  <cellStyles count="2">
    <cellStyle name="Normální" xfId="0" builtinId="0"/>
    <cellStyle name="normální 2" xfId="1" xr:uid="{F879C12C-8B41-4470-943C-2A581906D2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13F27-C20B-4B66-A470-D1D9F4C69756}">
  <dimension ref="A1:L32"/>
  <sheetViews>
    <sheetView tabSelected="1" workbookViewId="0">
      <selection activeCell="C6" sqref="C6:D7"/>
    </sheetView>
  </sheetViews>
  <sheetFormatPr defaultColWidth="13.33203125" defaultRowHeight="12.75" x14ac:dyDescent="0.15"/>
  <cols>
    <col min="1" max="1" width="13.33203125" style="25" customWidth="1"/>
    <col min="2" max="2" width="11.83203125" style="25" customWidth="1"/>
    <col min="3" max="3" width="25.33203125" style="25" customWidth="1"/>
    <col min="4" max="4" width="11.83203125" style="25" customWidth="1"/>
    <col min="5" max="5" width="16.33203125" style="25" customWidth="1"/>
    <col min="6" max="6" width="26.33203125" style="25" customWidth="1"/>
    <col min="7" max="7" width="13.33203125" style="25" customWidth="1"/>
    <col min="8" max="8" width="13.83203125" style="25" customWidth="1"/>
    <col min="9" max="9" width="26.1640625" style="25" customWidth="1"/>
    <col min="10" max="10" width="13.33203125" style="25"/>
    <col min="11" max="11" width="13.6640625" style="25" bestFit="1" customWidth="1"/>
    <col min="12" max="16384" width="13.33203125" style="25"/>
  </cols>
  <sheetData>
    <row r="1" spans="1:12" ht="28.7" customHeight="1" thickBot="1" x14ac:dyDescent="0.2">
      <c r="A1" s="182" t="s">
        <v>18</v>
      </c>
      <c r="B1" s="183"/>
      <c r="C1" s="183"/>
      <c r="D1" s="183"/>
      <c r="E1" s="183"/>
      <c r="F1" s="183"/>
      <c r="G1" s="183"/>
      <c r="H1" s="183"/>
      <c r="I1" s="183"/>
    </row>
    <row r="2" spans="1:12" ht="12.75" customHeight="1" x14ac:dyDescent="0.15">
      <c r="A2" s="184" t="s">
        <v>19</v>
      </c>
      <c r="B2" s="185"/>
      <c r="C2" s="186" t="s">
        <v>123</v>
      </c>
      <c r="D2" s="186"/>
      <c r="E2" s="188" t="s">
        <v>20</v>
      </c>
      <c r="F2" s="189" t="s">
        <v>21</v>
      </c>
      <c r="G2" s="190"/>
      <c r="H2" s="188" t="s">
        <v>22</v>
      </c>
      <c r="I2" s="191" t="s">
        <v>77</v>
      </c>
    </row>
    <row r="3" spans="1:12" x14ac:dyDescent="0.15">
      <c r="A3" s="163"/>
      <c r="B3" s="162"/>
      <c r="C3" s="187"/>
      <c r="D3" s="187"/>
      <c r="E3" s="162"/>
      <c r="F3" s="181"/>
      <c r="G3" s="181"/>
      <c r="H3" s="162"/>
      <c r="I3" s="160"/>
    </row>
    <row r="4" spans="1:12" x14ac:dyDescent="0.15">
      <c r="A4" s="161" t="s">
        <v>23</v>
      </c>
      <c r="B4" s="162"/>
      <c r="C4" s="180" t="s">
        <v>75</v>
      </c>
      <c r="D4" s="181"/>
      <c r="E4" s="164" t="s">
        <v>24</v>
      </c>
      <c r="F4" s="164"/>
      <c r="G4" s="162"/>
      <c r="H4" s="164" t="s">
        <v>22</v>
      </c>
      <c r="I4" s="159"/>
    </row>
    <row r="5" spans="1:12" x14ac:dyDescent="0.15">
      <c r="A5" s="163"/>
      <c r="B5" s="162"/>
      <c r="C5" s="181"/>
      <c r="D5" s="181"/>
      <c r="E5" s="162"/>
      <c r="F5" s="162"/>
      <c r="G5" s="162"/>
      <c r="H5" s="162"/>
      <c r="I5" s="160"/>
    </row>
    <row r="6" spans="1:12" ht="13.15" customHeight="1" x14ac:dyDescent="0.15">
      <c r="A6" s="161" t="s">
        <v>25</v>
      </c>
      <c r="B6" s="162"/>
      <c r="C6" s="176" t="s">
        <v>124</v>
      </c>
      <c r="D6" s="177"/>
      <c r="E6" s="164" t="s">
        <v>26</v>
      </c>
      <c r="F6" s="164"/>
      <c r="G6" s="162"/>
      <c r="H6" s="164" t="s">
        <v>22</v>
      </c>
      <c r="I6" s="159"/>
    </row>
    <row r="7" spans="1:12" x14ac:dyDescent="0.15">
      <c r="A7" s="163"/>
      <c r="B7" s="162"/>
      <c r="C7" s="178"/>
      <c r="D7" s="179"/>
      <c r="E7" s="162"/>
      <c r="F7" s="162"/>
      <c r="G7" s="162"/>
      <c r="H7" s="162"/>
      <c r="I7" s="160"/>
    </row>
    <row r="8" spans="1:12" x14ac:dyDescent="0.15">
      <c r="A8" s="161" t="s">
        <v>27</v>
      </c>
      <c r="B8" s="162"/>
      <c r="C8" s="171" t="s">
        <v>82</v>
      </c>
      <c r="D8" s="162"/>
      <c r="E8" s="172" t="s">
        <v>80</v>
      </c>
      <c r="F8" s="174" t="s">
        <v>83</v>
      </c>
      <c r="G8" s="175"/>
      <c r="H8" s="164" t="s">
        <v>28</v>
      </c>
      <c r="I8" s="159"/>
    </row>
    <row r="9" spans="1:12" x14ac:dyDescent="0.15">
      <c r="A9" s="163"/>
      <c r="B9" s="162"/>
      <c r="C9" s="162"/>
      <c r="D9" s="162"/>
      <c r="E9" s="173"/>
      <c r="F9" s="175"/>
      <c r="G9" s="175"/>
      <c r="H9" s="162"/>
      <c r="I9" s="160"/>
    </row>
    <row r="10" spans="1:12" x14ac:dyDescent="0.15">
      <c r="A10" s="161" t="s">
        <v>78</v>
      </c>
      <c r="B10" s="162"/>
      <c r="C10" s="164" t="s">
        <v>79</v>
      </c>
      <c r="D10" s="162"/>
      <c r="E10" s="164" t="s">
        <v>29</v>
      </c>
      <c r="F10" s="165" t="s">
        <v>97</v>
      </c>
      <c r="G10" s="166"/>
      <c r="H10" s="164" t="s">
        <v>30</v>
      </c>
      <c r="I10" s="169">
        <v>46072</v>
      </c>
    </row>
    <row r="11" spans="1:12" x14ac:dyDescent="0.15">
      <c r="A11" s="163"/>
      <c r="B11" s="162"/>
      <c r="C11" s="162"/>
      <c r="D11" s="162"/>
      <c r="E11" s="162"/>
      <c r="F11" s="167"/>
      <c r="G11" s="168"/>
      <c r="H11" s="162"/>
      <c r="I11" s="170"/>
    </row>
    <row r="12" spans="1:12" ht="23.45" customHeight="1" thickBot="1" x14ac:dyDescent="0.2">
      <c r="A12" s="153" t="s">
        <v>31</v>
      </c>
      <c r="B12" s="154"/>
      <c r="C12" s="154"/>
      <c r="D12" s="154"/>
      <c r="E12" s="154"/>
      <c r="F12" s="154"/>
      <c r="G12" s="154"/>
      <c r="H12" s="154"/>
      <c r="I12" s="155"/>
    </row>
    <row r="13" spans="1:12" ht="26.45" customHeight="1" x14ac:dyDescent="0.15">
      <c r="A13" s="26" t="s">
        <v>32</v>
      </c>
      <c r="B13" s="156" t="s">
        <v>33</v>
      </c>
      <c r="C13" s="157"/>
      <c r="D13" s="27" t="s">
        <v>34</v>
      </c>
      <c r="E13" s="156" t="s">
        <v>35</v>
      </c>
      <c r="F13" s="157"/>
      <c r="G13" s="27" t="s">
        <v>36</v>
      </c>
      <c r="H13" s="156" t="s">
        <v>37</v>
      </c>
      <c r="I13" s="158"/>
    </row>
    <row r="14" spans="1:12" ht="15.2" customHeight="1" x14ac:dyDescent="0.2">
      <c r="A14" s="28" t="s">
        <v>38</v>
      </c>
      <c r="B14" s="29" t="s">
        <v>39</v>
      </c>
      <c r="C14" s="30">
        <f>'rozpočet III-12540'!G32</f>
        <v>0</v>
      </c>
      <c r="D14" s="150" t="s">
        <v>40</v>
      </c>
      <c r="E14" s="151"/>
      <c r="F14" s="30">
        <v>0</v>
      </c>
      <c r="G14" s="150" t="s">
        <v>41</v>
      </c>
      <c r="H14" s="151"/>
      <c r="I14" s="31">
        <v>0</v>
      </c>
      <c r="L14" s="19"/>
    </row>
    <row r="15" spans="1:12" ht="15.2" customHeight="1" x14ac:dyDescent="0.15">
      <c r="A15" s="28"/>
      <c r="B15" s="29" t="s">
        <v>42</v>
      </c>
      <c r="C15" s="30">
        <v>0</v>
      </c>
      <c r="D15" s="150" t="s">
        <v>43</v>
      </c>
      <c r="E15" s="151"/>
      <c r="F15" s="30">
        <v>0</v>
      </c>
      <c r="G15" s="150" t="s">
        <v>44</v>
      </c>
      <c r="H15" s="151"/>
      <c r="I15" s="31">
        <v>0</v>
      </c>
      <c r="K15" s="32"/>
    </row>
    <row r="16" spans="1:12" ht="15.2" customHeight="1" x14ac:dyDescent="0.15">
      <c r="A16" s="28" t="s">
        <v>45</v>
      </c>
      <c r="B16" s="29" t="s">
        <v>39</v>
      </c>
      <c r="C16" s="30">
        <v>0</v>
      </c>
      <c r="D16" s="150" t="s">
        <v>46</v>
      </c>
      <c r="E16" s="151"/>
      <c r="F16" s="30">
        <v>0</v>
      </c>
      <c r="G16" s="150" t="s">
        <v>47</v>
      </c>
      <c r="H16" s="151"/>
      <c r="I16" s="31">
        <v>0</v>
      </c>
    </row>
    <row r="17" spans="1:9" ht="15.2" customHeight="1" x14ac:dyDescent="0.15">
      <c r="A17" s="28"/>
      <c r="B17" s="29" t="s">
        <v>42</v>
      </c>
      <c r="C17" s="30">
        <v>0</v>
      </c>
      <c r="D17" s="150"/>
      <c r="E17" s="151"/>
      <c r="F17" s="33"/>
      <c r="G17" s="150" t="s">
        <v>48</v>
      </c>
      <c r="H17" s="151"/>
      <c r="I17" s="31">
        <v>0</v>
      </c>
    </row>
    <row r="18" spans="1:9" ht="15.2" customHeight="1" x14ac:dyDescent="0.15">
      <c r="A18" s="28" t="s">
        <v>49</v>
      </c>
      <c r="B18" s="29" t="s">
        <v>39</v>
      </c>
      <c r="C18" s="30">
        <v>0</v>
      </c>
      <c r="D18" s="150"/>
      <c r="E18" s="151"/>
      <c r="F18" s="33"/>
      <c r="G18" s="150" t="s">
        <v>50</v>
      </c>
      <c r="H18" s="151"/>
      <c r="I18" s="31">
        <v>0</v>
      </c>
    </row>
    <row r="19" spans="1:9" ht="15.2" customHeight="1" x14ac:dyDescent="0.15">
      <c r="A19" s="28"/>
      <c r="B19" s="29" t="s">
        <v>42</v>
      </c>
      <c r="C19" s="30">
        <v>0</v>
      </c>
      <c r="D19" s="150"/>
      <c r="E19" s="151"/>
      <c r="F19" s="33"/>
      <c r="G19" s="150" t="s">
        <v>51</v>
      </c>
      <c r="H19" s="151"/>
      <c r="I19" s="31">
        <v>0</v>
      </c>
    </row>
    <row r="20" spans="1:9" ht="15.2" customHeight="1" x14ac:dyDescent="0.15">
      <c r="A20" s="148" t="s">
        <v>52</v>
      </c>
      <c r="B20" s="149"/>
      <c r="C20" s="30">
        <v>0</v>
      </c>
      <c r="D20" s="150"/>
      <c r="E20" s="151"/>
      <c r="F20" s="33"/>
      <c r="G20" s="150"/>
      <c r="H20" s="151"/>
      <c r="I20" s="34"/>
    </row>
    <row r="21" spans="1:9" ht="15.2" customHeight="1" x14ac:dyDescent="0.15">
      <c r="A21" s="148" t="s">
        <v>53</v>
      </c>
      <c r="B21" s="149"/>
      <c r="C21" s="30">
        <v>0</v>
      </c>
      <c r="D21" s="150"/>
      <c r="E21" s="151"/>
      <c r="F21" s="33"/>
      <c r="G21" s="150"/>
      <c r="H21" s="151"/>
      <c r="I21" s="34"/>
    </row>
    <row r="22" spans="1:9" ht="16.7" customHeight="1" x14ac:dyDescent="0.15">
      <c r="A22" s="148" t="s">
        <v>54</v>
      </c>
      <c r="B22" s="149"/>
      <c r="C22" s="30">
        <f>SUM(C14:C21)</f>
        <v>0</v>
      </c>
      <c r="D22" s="152" t="s">
        <v>55</v>
      </c>
      <c r="E22" s="149"/>
      <c r="F22" s="30">
        <f>SUM(F14:F21)</f>
        <v>0</v>
      </c>
      <c r="G22" s="152" t="s">
        <v>56</v>
      </c>
      <c r="H22" s="149"/>
      <c r="I22" s="31">
        <f>SUM(I14:I21)</f>
        <v>0</v>
      </c>
    </row>
    <row r="23" spans="1:9" x14ac:dyDescent="0.15">
      <c r="A23" s="35"/>
      <c r="B23" s="36"/>
      <c r="C23" s="36"/>
      <c r="D23" s="36"/>
      <c r="E23" s="36"/>
      <c r="F23" s="36"/>
      <c r="G23" s="36"/>
      <c r="H23" s="36"/>
      <c r="I23" s="37"/>
    </row>
    <row r="24" spans="1:9" ht="15.2" customHeight="1" x14ac:dyDescent="0.15">
      <c r="A24" s="145" t="s">
        <v>57</v>
      </c>
      <c r="B24" s="146"/>
      <c r="C24" s="38">
        <v>0</v>
      </c>
      <c r="I24" s="39"/>
    </row>
    <row r="25" spans="1:9" ht="15.2" customHeight="1" x14ac:dyDescent="0.15">
      <c r="A25" s="145" t="s">
        <v>58</v>
      </c>
      <c r="B25" s="146"/>
      <c r="C25" s="38">
        <v>0</v>
      </c>
      <c r="D25" s="147" t="s">
        <v>59</v>
      </c>
      <c r="E25" s="146"/>
      <c r="F25" s="38">
        <f>ROUND(C25*(14/100),2)</f>
        <v>0</v>
      </c>
      <c r="G25" s="147" t="s">
        <v>13</v>
      </c>
      <c r="H25" s="146"/>
      <c r="I25" s="40">
        <f>SUM(C24:C26)</f>
        <v>0</v>
      </c>
    </row>
    <row r="26" spans="1:9" ht="15.2" customHeight="1" x14ac:dyDescent="0.15">
      <c r="A26" s="145" t="s">
        <v>60</v>
      </c>
      <c r="B26" s="146"/>
      <c r="C26" s="38">
        <f>C22+F22*I22</f>
        <v>0</v>
      </c>
      <c r="D26" s="147" t="s">
        <v>6</v>
      </c>
      <c r="E26" s="146"/>
      <c r="F26" s="38">
        <f>ROUND(C26*(21/100),2)</f>
        <v>0</v>
      </c>
      <c r="G26" s="147" t="s">
        <v>61</v>
      </c>
      <c r="H26" s="146"/>
      <c r="I26" s="40">
        <f>SUM(F25:F26)+I25</f>
        <v>0</v>
      </c>
    </row>
    <row r="27" spans="1:9" x14ac:dyDescent="0.15">
      <c r="A27" s="41"/>
      <c r="I27" s="39"/>
    </row>
    <row r="28" spans="1:9" ht="14.45" customHeight="1" x14ac:dyDescent="0.15">
      <c r="A28" s="140" t="s">
        <v>62</v>
      </c>
      <c r="B28" s="141"/>
      <c r="C28" s="142"/>
      <c r="D28" s="143" t="s">
        <v>63</v>
      </c>
      <c r="E28" s="141"/>
      <c r="F28" s="142"/>
      <c r="G28" s="143" t="s">
        <v>64</v>
      </c>
      <c r="H28" s="141"/>
      <c r="I28" s="144"/>
    </row>
    <row r="29" spans="1:9" ht="14.45" customHeight="1" x14ac:dyDescent="0.15">
      <c r="A29" s="135"/>
      <c r="B29" s="136"/>
      <c r="C29" s="137"/>
      <c r="D29" s="138"/>
      <c r="E29" s="136"/>
      <c r="F29" s="137"/>
      <c r="G29" s="138"/>
      <c r="H29" s="136"/>
      <c r="I29" s="139"/>
    </row>
    <row r="30" spans="1:9" ht="14.45" customHeight="1" x14ac:dyDescent="0.15">
      <c r="A30" s="135"/>
      <c r="B30" s="136"/>
      <c r="C30" s="137"/>
      <c r="D30" s="138"/>
      <c r="E30" s="136"/>
      <c r="F30" s="137"/>
      <c r="G30" s="138"/>
      <c r="H30" s="136"/>
      <c r="I30" s="139"/>
    </row>
    <row r="31" spans="1:9" ht="14.45" customHeight="1" x14ac:dyDescent="0.15">
      <c r="A31" s="135"/>
      <c r="B31" s="136"/>
      <c r="C31" s="137"/>
      <c r="D31" s="138"/>
      <c r="E31" s="136"/>
      <c r="F31" s="137"/>
      <c r="G31" s="138"/>
      <c r="H31" s="136"/>
      <c r="I31" s="139"/>
    </row>
    <row r="32" spans="1:9" ht="14.45" customHeight="1" thickBot="1" x14ac:dyDescent="0.2">
      <c r="A32" s="130" t="s">
        <v>65</v>
      </c>
      <c r="B32" s="131"/>
      <c r="C32" s="132"/>
      <c r="D32" s="133" t="s">
        <v>65</v>
      </c>
      <c r="E32" s="131"/>
      <c r="F32" s="132"/>
      <c r="G32" s="133" t="s">
        <v>65</v>
      </c>
      <c r="H32" s="131"/>
      <c r="I32" s="134"/>
    </row>
  </sheetData>
  <mergeCells count="78">
    <mergeCell ref="A1:I1"/>
    <mergeCell ref="A2:B3"/>
    <mergeCell ref="C2:D3"/>
    <mergeCell ref="E2:E3"/>
    <mergeCell ref="F2:G3"/>
    <mergeCell ref="H2:H3"/>
    <mergeCell ref="I2:I3"/>
    <mergeCell ref="I4:I5"/>
    <mergeCell ref="A6:B7"/>
    <mergeCell ref="C6:D7"/>
    <mergeCell ref="E6:E7"/>
    <mergeCell ref="F6:G7"/>
    <mergeCell ref="H6:H7"/>
    <mergeCell ref="I6:I7"/>
    <mergeCell ref="A4:B5"/>
    <mergeCell ref="C4:D5"/>
    <mergeCell ref="E4:E5"/>
    <mergeCell ref="F4:G5"/>
    <mergeCell ref="H4:H5"/>
    <mergeCell ref="I8:I9"/>
    <mergeCell ref="A10:B11"/>
    <mergeCell ref="C10:D11"/>
    <mergeCell ref="E10:E11"/>
    <mergeCell ref="F10:G11"/>
    <mergeCell ref="H10:H11"/>
    <mergeCell ref="I10:I11"/>
    <mergeCell ref="A8:B9"/>
    <mergeCell ref="C8:D9"/>
    <mergeCell ref="E8:E9"/>
    <mergeCell ref="F8:G9"/>
    <mergeCell ref="H8:H9"/>
    <mergeCell ref="A12:I12"/>
    <mergeCell ref="B13:C13"/>
    <mergeCell ref="E13:F13"/>
    <mergeCell ref="H13:I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A20:B20"/>
    <mergeCell ref="D20:E20"/>
    <mergeCell ref="G20:H20"/>
    <mergeCell ref="A21:B21"/>
    <mergeCell ref="D21:E21"/>
    <mergeCell ref="G21:H21"/>
    <mergeCell ref="A22:B22"/>
    <mergeCell ref="D22:E22"/>
    <mergeCell ref="G22:H22"/>
    <mergeCell ref="A24:B24"/>
    <mergeCell ref="A25:B25"/>
    <mergeCell ref="D25:E25"/>
    <mergeCell ref="G25:H25"/>
    <mergeCell ref="A26:B26"/>
    <mergeCell ref="D26:E26"/>
    <mergeCell ref="G26:H26"/>
    <mergeCell ref="A28:C28"/>
    <mergeCell ref="D28:F28"/>
    <mergeCell ref="G28:I28"/>
    <mergeCell ref="A29:C29"/>
    <mergeCell ref="D29:F29"/>
    <mergeCell ref="G29:I29"/>
    <mergeCell ref="A32:C32"/>
    <mergeCell ref="D32:F32"/>
    <mergeCell ref="G32:I32"/>
    <mergeCell ref="A30:C30"/>
    <mergeCell ref="D30:F30"/>
    <mergeCell ref="G30:I30"/>
    <mergeCell ref="A31:C31"/>
    <mergeCell ref="D31:F31"/>
    <mergeCell ref="G31:I3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3BB39-516F-4356-B24A-2AFA8B83F59F}">
  <sheetPr>
    <pageSetUpPr fitToPage="1"/>
  </sheetPr>
  <dimension ref="A1:S64"/>
  <sheetViews>
    <sheetView topLeftCell="A2" zoomScaleNormal="100" workbookViewId="0">
      <selection activeCell="A3" sqref="A3"/>
    </sheetView>
  </sheetViews>
  <sheetFormatPr defaultColWidth="10.5" defaultRowHeight="10.5" x14ac:dyDescent="0.15"/>
  <cols>
    <col min="1" max="1" width="16.33203125" style="2" customWidth="1"/>
    <col min="2" max="2" width="122.1640625" style="3" customWidth="1"/>
    <col min="3" max="3" width="10.1640625" style="3" customWidth="1"/>
    <col min="4" max="4" width="18.5" style="3" customWidth="1"/>
    <col min="5" max="5" width="17.1640625" style="4" customWidth="1"/>
    <col min="6" max="6" width="9.33203125" style="4" customWidth="1"/>
    <col min="7" max="7" width="21.1640625" style="5" customWidth="1"/>
    <col min="8" max="8" width="14.33203125" style="51" hidden="1" customWidth="1"/>
    <col min="9" max="9" width="10.5" style="46" hidden="1" customWidth="1"/>
    <col min="10" max="10" width="2.33203125" style="1" hidden="1" customWidth="1"/>
    <col min="11" max="11" width="9.1640625" style="1" hidden="1" customWidth="1"/>
    <col min="12" max="12" width="10.5" style="1"/>
    <col min="13" max="13" width="11.6640625" style="1" bestFit="1" customWidth="1"/>
    <col min="14" max="14" width="10.5" style="1"/>
    <col min="15" max="15" width="11.83203125" style="1" bestFit="1" customWidth="1"/>
    <col min="16" max="16384" width="10.5" style="1"/>
  </cols>
  <sheetData>
    <row r="1" spans="1:18" ht="27.75" customHeight="1" x14ac:dyDescent="0.15">
      <c r="A1" s="192" t="s">
        <v>5</v>
      </c>
      <c r="B1" s="192"/>
      <c r="C1" s="192"/>
      <c r="D1" s="192"/>
      <c r="E1" s="192"/>
      <c r="F1" s="192"/>
      <c r="G1" s="192"/>
      <c r="H1" s="1"/>
    </row>
    <row r="2" spans="1:18" ht="12.75" customHeight="1" x14ac:dyDescent="0.2">
      <c r="A2" s="19" t="s">
        <v>106</v>
      </c>
      <c r="B2" s="6"/>
      <c r="C2" s="20" t="s">
        <v>5</v>
      </c>
      <c r="D2" s="6"/>
      <c r="E2" s="6"/>
      <c r="F2" s="6"/>
      <c r="G2" s="6"/>
      <c r="H2" s="47"/>
    </row>
    <row r="3" spans="1:18" ht="12.75" customHeight="1" x14ac:dyDescent="0.2">
      <c r="A3" s="19" t="s">
        <v>107</v>
      </c>
      <c r="B3" s="6"/>
      <c r="C3" s="6"/>
      <c r="D3" s="6"/>
      <c r="E3" s="13"/>
      <c r="F3" s="13"/>
      <c r="G3" s="6"/>
      <c r="H3" s="47"/>
    </row>
    <row r="4" spans="1:18" ht="13.5" customHeight="1" x14ac:dyDescent="0.2">
      <c r="A4" s="19" t="s">
        <v>101</v>
      </c>
      <c r="B4" s="6"/>
      <c r="C4" s="7"/>
      <c r="D4" s="6"/>
      <c r="E4" s="6"/>
      <c r="F4" s="6"/>
      <c r="G4" s="6"/>
      <c r="H4" s="47"/>
    </row>
    <row r="5" spans="1:18" ht="1.5" customHeight="1" x14ac:dyDescent="0.15">
      <c r="A5" s="8"/>
      <c r="B5" s="9"/>
      <c r="C5" s="10"/>
      <c r="D5" s="9"/>
      <c r="E5" s="11"/>
      <c r="F5" s="11"/>
      <c r="G5" s="12"/>
      <c r="H5" s="48"/>
    </row>
    <row r="6" spans="1:18" ht="20.25" customHeight="1" x14ac:dyDescent="0.25">
      <c r="A6" s="13" t="s">
        <v>15</v>
      </c>
      <c r="B6" s="13"/>
      <c r="C6" s="17"/>
      <c r="D6" s="13"/>
      <c r="E6" s="13"/>
      <c r="F6" s="13"/>
      <c r="G6" s="13"/>
      <c r="H6" s="49"/>
    </row>
    <row r="7" spans="1:18" ht="12.75" customHeight="1" x14ac:dyDescent="0.3">
      <c r="A7" s="13" t="s">
        <v>1</v>
      </c>
      <c r="B7" s="13"/>
      <c r="C7" s="17"/>
      <c r="D7" s="13" t="s">
        <v>98</v>
      </c>
      <c r="E7" s="13"/>
      <c r="F7" s="67"/>
      <c r="G7" s="44" t="s">
        <v>5</v>
      </c>
      <c r="H7" s="49" t="s">
        <v>67</v>
      </c>
    </row>
    <row r="8" spans="1:18" ht="12.75" customHeight="1" x14ac:dyDescent="0.2">
      <c r="A8" s="13" t="s">
        <v>66</v>
      </c>
      <c r="B8" s="14"/>
      <c r="C8" s="18"/>
      <c r="D8" s="65" t="s">
        <v>115</v>
      </c>
      <c r="E8" s="15" t="s">
        <v>5</v>
      </c>
      <c r="F8" s="15"/>
      <c r="G8" s="45" t="s">
        <v>5</v>
      </c>
      <c r="H8" s="49" t="s">
        <v>68</v>
      </c>
    </row>
    <row r="9" spans="1:18" ht="6.75" customHeight="1" x14ac:dyDescent="0.2">
      <c r="A9" s="16"/>
      <c r="B9" s="16"/>
      <c r="C9" s="16"/>
      <c r="D9" s="16"/>
      <c r="E9" s="16" t="s">
        <v>5</v>
      </c>
      <c r="F9" s="16"/>
      <c r="G9" s="16"/>
      <c r="H9" s="50"/>
    </row>
    <row r="10" spans="1:18" ht="24" customHeight="1" thickBot="1" x14ac:dyDescent="0.2">
      <c r="B10" s="3">
        <v>1</v>
      </c>
    </row>
    <row r="11" spans="1:18" s="21" customFormat="1" ht="57.75" customHeight="1" thickBot="1" x14ac:dyDescent="0.2">
      <c r="A11" s="64" t="s">
        <v>74</v>
      </c>
      <c r="B11" s="22" t="s">
        <v>7</v>
      </c>
      <c r="C11" s="23" t="s">
        <v>0</v>
      </c>
      <c r="D11" s="22" t="s">
        <v>8</v>
      </c>
      <c r="E11" s="22" t="s">
        <v>9</v>
      </c>
      <c r="F11" s="66"/>
      <c r="G11" s="24" t="s">
        <v>10</v>
      </c>
      <c r="H11" s="52" t="s">
        <v>72</v>
      </c>
      <c r="I11" s="53" t="s">
        <v>73</v>
      </c>
      <c r="J11" s="43"/>
      <c r="K11" s="43" t="s">
        <v>69</v>
      </c>
    </row>
    <row r="12" spans="1:18" s="21" customFormat="1" ht="15" x14ac:dyDescent="0.15">
      <c r="A12" s="81" t="s">
        <v>11</v>
      </c>
      <c r="B12" s="82" t="s">
        <v>16</v>
      </c>
      <c r="C12" s="83" t="s">
        <v>12</v>
      </c>
      <c r="D12" s="84">
        <v>1</v>
      </c>
      <c r="E12" s="85">
        <v>0</v>
      </c>
      <c r="F12" s="86"/>
      <c r="G12" s="87">
        <f t="shared" ref="G12:G31" si="0">E12*D12</f>
        <v>0</v>
      </c>
      <c r="H12" s="54"/>
      <c r="I12" s="55"/>
      <c r="J12" s="56"/>
      <c r="K12" s="43"/>
    </row>
    <row r="13" spans="1:18" s="21" customFormat="1" ht="15.75" customHeight="1" x14ac:dyDescent="0.15">
      <c r="A13" s="193">
        <v>113728</v>
      </c>
      <c r="B13" s="195" t="s">
        <v>96</v>
      </c>
      <c r="C13" s="197" t="s">
        <v>70</v>
      </c>
      <c r="D13" s="199">
        <v>330.32</v>
      </c>
      <c r="E13" s="201">
        <v>0</v>
      </c>
      <c r="F13" s="201"/>
      <c r="G13" s="203">
        <f t="shared" si="0"/>
        <v>0</v>
      </c>
      <c r="H13" s="57" t="s">
        <v>5</v>
      </c>
      <c r="I13" s="58" t="s">
        <v>5</v>
      </c>
      <c r="J13" s="59"/>
      <c r="K13" s="70"/>
      <c r="L13" s="63"/>
      <c r="M13" s="63"/>
      <c r="N13" s="63"/>
      <c r="P13" s="63"/>
      <c r="R13" s="63"/>
    </row>
    <row r="14" spans="1:18" s="21" customFormat="1" ht="15" customHeight="1" x14ac:dyDescent="0.15">
      <c r="A14" s="194"/>
      <c r="B14" s="196"/>
      <c r="C14" s="198"/>
      <c r="D14" s="200"/>
      <c r="E14" s="202"/>
      <c r="F14" s="202"/>
      <c r="G14" s="204"/>
      <c r="H14" s="57"/>
      <c r="I14" s="58"/>
      <c r="J14" s="59"/>
      <c r="K14" s="70"/>
      <c r="L14" s="63"/>
      <c r="M14" s="63"/>
      <c r="N14" s="63"/>
      <c r="P14" s="63"/>
      <c r="R14" s="63"/>
    </row>
    <row r="15" spans="1:18" s="21" customFormat="1" ht="15" customHeight="1" x14ac:dyDescent="0.15">
      <c r="A15" s="93">
        <v>113728</v>
      </c>
      <c r="B15" s="94" t="s">
        <v>103</v>
      </c>
      <c r="C15" s="79" t="s">
        <v>70</v>
      </c>
      <c r="D15" s="95">
        <v>130</v>
      </c>
      <c r="E15" s="96">
        <v>0</v>
      </c>
      <c r="F15" s="96"/>
      <c r="G15" s="97">
        <f>D15*E15</f>
        <v>0</v>
      </c>
      <c r="H15" s="57"/>
      <c r="I15" s="58"/>
      <c r="J15" s="59"/>
      <c r="K15" s="70"/>
      <c r="L15" s="63"/>
      <c r="M15" s="63"/>
      <c r="N15" s="63"/>
      <c r="P15" s="63"/>
      <c r="R15" s="63"/>
    </row>
    <row r="16" spans="1:18" s="21" customFormat="1" ht="15" customHeight="1" x14ac:dyDescent="0.15">
      <c r="A16" s="88">
        <v>21461</v>
      </c>
      <c r="B16" s="98" t="s">
        <v>102</v>
      </c>
      <c r="C16" s="89" t="s">
        <v>2</v>
      </c>
      <c r="D16" s="90">
        <v>1300</v>
      </c>
      <c r="E16" s="91">
        <v>0</v>
      </c>
      <c r="F16" s="99"/>
      <c r="G16" s="92">
        <f>D16*E16</f>
        <v>0</v>
      </c>
      <c r="H16" s="57"/>
      <c r="I16" s="58"/>
      <c r="J16" s="59"/>
      <c r="K16" s="70"/>
      <c r="L16" s="63"/>
      <c r="M16" s="63"/>
      <c r="N16" s="63"/>
      <c r="P16" s="63"/>
      <c r="R16" s="63"/>
    </row>
    <row r="17" spans="1:19" s="21" customFormat="1" ht="15" x14ac:dyDescent="0.15">
      <c r="A17" s="93">
        <v>919111</v>
      </c>
      <c r="B17" s="78" t="s">
        <v>88</v>
      </c>
      <c r="C17" s="79" t="s">
        <v>17</v>
      </c>
      <c r="D17" s="80">
        <v>24</v>
      </c>
      <c r="E17" s="100">
        <v>0</v>
      </c>
      <c r="F17" s="101"/>
      <c r="G17" s="102">
        <f t="shared" si="0"/>
        <v>0</v>
      </c>
      <c r="H17" s="57"/>
      <c r="I17" s="60"/>
      <c r="J17" s="59"/>
      <c r="K17" s="70" t="s">
        <v>5</v>
      </c>
      <c r="L17" s="63"/>
      <c r="M17" s="63"/>
      <c r="N17" s="63"/>
      <c r="O17" s="63"/>
      <c r="P17" s="63"/>
      <c r="Q17" s="63"/>
      <c r="R17" s="63"/>
      <c r="S17" s="63"/>
    </row>
    <row r="18" spans="1:19" s="21" customFormat="1" ht="15" x14ac:dyDescent="0.15">
      <c r="A18" s="93">
        <v>93818</v>
      </c>
      <c r="B18" s="78" t="s">
        <v>87</v>
      </c>
      <c r="C18" s="79" t="s">
        <v>2</v>
      </c>
      <c r="D18" s="80">
        <v>10278.5</v>
      </c>
      <c r="E18" s="100">
        <v>0</v>
      </c>
      <c r="F18" s="101"/>
      <c r="G18" s="102">
        <f>E18*D18</f>
        <v>0</v>
      </c>
      <c r="H18" s="57"/>
      <c r="I18" s="60"/>
      <c r="J18" s="59"/>
      <c r="K18" s="70" t="s">
        <v>5</v>
      </c>
      <c r="L18" s="63"/>
      <c r="M18" s="63"/>
      <c r="N18" s="63"/>
      <c r="P18" s="63"/>
      <c r="Q18" s="63"/>
      <c r="R18" s="63"/>
      <c r="S18" s="63"/>
    </row>
    <row r="19" spans="1:19" s="21" customFormat="1" ht="15" x14ac:dyDescent="0.15">
      <c r="A19" s="93">
        <v>572223</v>
      </c>
      <c r="B19" s="78" t="s">
        <v>86</v>
      </c>
      <c r="C19" s="79" t="s">
        <v>2</v>
      </c>
      <c r="D19" s="80">
        <v>20557</v>
      </c>
      <c r="E19" s="100">
        <v>0</v>
      </c>
      <c r="F19" s="101"/>
      <c r="G19" s="102">
        <f t="shared" si="0"/>
        <v>0</v>
      </c>
      <c r="H19" s="57"/>
      <c r="I19" s="60"/>
      <c r="J19" s="59"/>
      <c r="K19" s="70"/>
      <c r="L19" s="63"/>
      <c r="M19" s="63"/>
      <c r="N19" s="63"/>
      <c r="P19" s="63"/>
      <c r="Q19" s="63"/>
      <c r="R19" s="63"/>
      <c r="S19" s="63"/>
    </row>
    <row r="20" spans="1:19" s="21" customFormat="1" ht="15" x14ac:dyDescent="0.15">
      <c r="A20" s="93">
        <v>113761</v>
      </c>
      <c r="B20" s="78" t="s">
        <v>104</v>
      </c>
      <c r="C20" s="79" t="s">
        <v>4</v>
      </c>
      <c r="D20" s="80">
        <v>24</v>
      </c>
      <c r="E20" s="100">
        <v>0</v>
      </c>
      <c r="F20" s="101"/>
      <c r="G20" s="102">
        <f>D20*E20</f>
        <v>0</v>
      </c>
      <c r="H20" s="57"/>
      <c r="I20" s="60"/>
      <c r="J20" s="59"/>
      <c r="K20" s="70"/>
      <c r="L20" s="63"/>
      <c r="M20" s="63"/>
      <c r="N20" s="63"/>
      <c r="P20" s="63"/>
      <c r="Q20" s="63"/>
      <c r="R20" s="63"/>
      <c r="S20" s="63"/>
    </row>
    <row r="21" spans="1:19" s="21" customFormat="1" ht="15" x14ac:dyDescent="0.15">
      <c r="A21" s="93">
        <v>931311</v>
      </c>
      <c r="B21" s="78" t="s">
        <v>105</v>
      </c>
      <c r="C21" s="79" t="s">
        <v>4</v>
      </c>
      <c r="D21" s="80">
        <v>24</v>
      </c>
      <c r="E21" s="100">
        <v>0</v>
      </c>
      <c r="F21" s="101"/>
      <c r="G21" s="102">
        <f>D21*E21</f>
        <v>0</v>
      </c>
      <c r="H21" s="57"/>
      <c r="I21" s="60"/>
      <c r="J21" s="59"/>
      <c r="K21" s="70"/>
      <c r="L21" s="63"/>
      <c r="M21" s="63"/>
      <c r="N21" s="63"/>
      <c r="P21" s="63"/>
      <c r="Q21" s="63"/>
      <c r="R21" s="63"/>
      <c r="S21" s="63"/>
    </row>
    <row r="22" spans="1:19" s="21" customFormat="1" ht="15" x14ac:dyDescent="0.15">
      <c r="A22" s="93" t="s">
        <v>71</v>
      </c>
      <c r="B22" s="78" t="s">
        <v>85</v>
      </c>
      <c r="C22" s="79" t="s">
        <v>2</v>
      </c>
      <c r="D22" s="80">
        <v>10278.5</v>
      </c>
      <c r="E22" s="100">
        <v>0</v>
      </c>
      <c r="F22" s="101"/>
      <c r="G22" s="102">
        <f t="shared" si="0"/>
        <v>0</v>
      </c>
      <c r="H22" s="57"/>
      <c r="I22" s="60"/>
      <c r="J22" s="59"/>
      <c r="K22" s="70"/>
      <c r="L22" s="63"/>
      <c r="M22" s="63"/>
      <c r="N22" s="63"/>
      <c r="O22" s="63"/>
      <c r="P22" s="63"/>
      <c r="R22" s="63"/>
      <c r="S22" s="63"/>
    </row>
    <row r="23" spans="1:19" s="42" customFormat="1" ht="15" x14ac:dyDescent="0.15">
      <c r="A23" s="103" t="s">
        <v>90</v>
      </c>
      <c r="B23" s="104" t="s">
        <v>89</v>
      </c>
      <c r="C23" s="79" t="s">
        <v>70</v>
      </c>
      <c r="D23" s="80">
        <v>459</v>
      </c>
      <c r="E23" s="96">
        <v>0</v>
      </c>
      <c r="F23" s="105"/>
      <c r="G23" s="97">
        <f t="shared" si="0"/>
        <v>0</v>
      </c>
      <c r="H23" s="57"/>
      <c r="I23" s="60"/>
      <c r="J23" s="59"/>
      <c r="K23" s="70"/>
      <c r="L23" s="63"/>
      <c r="M23" s="63"/>
      <c r="N23" s="63"/>
      <c r="P23" s="63"/>
      <c r="R23" s="63"/>
      <c r="S23" s="63"/>
    </row>
    <row r="24" spans="1:19" s="21" customFormat="1" ht="15" x14ac:dyDescent="0.15">
      <c r="A24" s="93">
        <v>12922</v>
      </c>
      <c r="B24" s="78" t="s">
        <v>91</v>
      </c>
      <c r="C24" s="79" t="s">
        <v>2</v>
      </c>
      <c r="D24" s="80">
        <v>1685</v>
      </c>
      <c r="E24" s="100">
        <v>0</v>
      </c>
      <c r="F24" s="101"/>
      <c r="G24" s="102">
        <f t="shared" si="0"/>
        <v>0</v>
      </c>
      <c r="H24" s="57"/>
      <c r="I24" s="60"/>
      <c r="J24" s="59"/>
      <c r="K24" s="70" t="s">
        <v>5</v>
      </c>
      <c r="L24" s="63"/>
      <c r="M24" s="63"/>
      <c r="N24" s="63"/>
      <c r="O24" s="63"/>
      <c r="P24" s="63"/>
      <c r="Q24" s="63"/>
      <c r="R24" s="63"/>
      <c r="S24" s="63"/>
    </row>
    <row r="25" spans="1:19" s="21" customFormat="1" ht="15" x14ac:dyDescent="0.15">
      <c r="A25" s="93">
        <v>56962</v>
      </c>
      <c r="B25" s="78" t="s">
        <v>93</v>
      </c>
      <c r="C25" s="79" t="s">
        <v>2</v>
      </c>
      <c r="D25" s="80">
        <v>1685</v>
      </c>
      <c r="E25" s="106">
        <v>0</v>
      </c>
      <c r="F25" s="107"/>
      <c r="G25" s="102">
        <f t="shared" si="0"/>
        <v>0</v>
      </c>
      <c r="H25" s="57">
        <v>0.126</v>
      </c>
      <c r="I25" s="58">
        <f>D25*H25</f>
        <v>212.31</v>
      </c>
      <c r="J25" s="59"/>
      <c r="K25" s="70"/>
      <c r="L25" s="63"/>
      <c r="M25" s="63"/>
      <c r="N25" s="63"/>
      <c r="O25" s="63"/>
      <c r="P25" s="63"/>
      <c r="Q25" s="63"/>
      <c r="R25" s="63"/>
      <c r="S25" s="63"/>
    </row>
    <row r="26" spans="1:19" s="21" customFormat="1" ht="15" x14ac:dyDescent="0.15">
      <c r="A26" s="93">
        <v>122938</v>
      </c>
      <c r="B26" s="78" t="s">
        <v>94</v>
      </c>
      <c r="C26" s="79" t="s">
        <v>70</v>
      </c>
      <c r="D26" s="80">
        <v>455</v>
      </c>
      <c r="E26" s="106">
        <v>0</v>
      </c>
      <c r="F26" s="107"/>
      <c r="G26" s="102">
        <f>E26*D26</f>
        <v>0</v>
      </c>
      <c r="H26" s="57"/>
      <c r="I26" s="58"/>
      <c r="J26" s="59"/>
      <c r="K26" s="70"/>
      <c r="L26" s="63"/>
      <c r="M26" s="71"/>
      <c r="N26" s="63"/>
      <c r="O26" s="63"/>
      <c r="P26" s="63"/>
      <c r="Q26" s="63"/>
      <c r="R26" s="63"/>
      <c r="S26" s="63"/>
    </row>
    <row r="27" spans="1:19" s="21" customFormat="1" ht="15" x14ac:dyDescent="0.15">
      <c r="A27" s="93">
        <v>56334</v>
      </c>
      <c r="B27" s="78" t="s">
        <v>100</v>
      </c>
      <c r="C27" s="79" t="s">
        <v>2</v>
      </c>
      <c r="D27" s="108">
        <v>1300</v>
      </c>
      <c r="E27" s="106">
        <v>0</v>
      </c>
      <c r="F27" s="107"/>
      <c r="G27" s="102">
        <f>E27*D27</f>
        <v>0</v>
      </c>
      <c r="H27" s="57"/>
      <c r="I27" s="58"/>
      <c r="J27" s="59"/>
      <c r="K27" s="70"/>
      <c r="L27" s="63"/>
      <c r="M27" s="63"/>
      <c r="N27" s="63"/>
      <c r="O27" s="63"/>
      <c r="P27" s="63"/>
      <c r="Q27" s="63"/>
      <c r="R27" s="63"/>
      <c r="S27" s="63"/>
    </row>
    <row r="28" spans="1:19" s="21" customFormat="1" ht="15" x14ac:dyDescent="0.15">
      <c r="A28" s="93">
        <v>56333</v>
      </c>
      <c r="B28" s="78" t="s">
        <v>99</v>
      </c>
      <c r="C28" s="79" t="s">
        <v>2</v>
      </c>
      <c r="D28" s="108">
        <v>1300</v>
      </c>
      <c r="E28" s="106">
        <v>0</v>
      </c>
      <c r="F28" s="107"/>
      <c r="G28" s="102">
        <f>E28*D28</f>
        <v>0</v>
      </c>
      <c r="H28" s="57"/>
      <c r="I28" s="58"/>
      <c r="J28" s="59"/>
      <c r="K28" s="70"/>
      <c r="L28" s="63"/>
      <c r="M28" s="63"/>
      <c r="N28" s="63"/>
      <c r="O28" s="63"/>
      <c r="P28" s="63"/>
      <c r="Q28" s="63"/>
      <c r="R28" s="63"/>
      <c r="S28" s="63"/>
    </row>
    <row r="29" spans="1:19" s="21" customFormat="1" ht="15" x14ac:dyDescent="0.15">
      <c r="A29" s="93">
        <v>567104</v>
      </c>
      <c r="B29" s="78" t="s">
        <v>95</v>
      </c>
      <c r="C29" s="79" t="s">
        <v>70</v>
      </c>
      <c r="D29" s="80">
        <v>195</v>
      </c>
      <c r="E29" s="106">
        <v>0</v>
      </c>
      <c r="F29" s="107"/>
      <c r="G29" s="102">
        <f>D29*E29</f>
        <v>0</v>
      </c>
      <c r="H29" s="57"/>
      <c r="I29" s="60"/>
      <c r="J29" s="59"/>
      <c r="K29" s="70"/>
      <c r="L29" s="63"/>
      <c r="M29" s="63"/>
      <c r="N29" s="63"/>
      <c r="O29" s="63"/>
      <c r="P29" s="63"/>
      <c r="Q29" s="63"/>
      <c r="R29" s="63"/>
      <c r="S29" s="63"/>
    </row>
    <row r="30" spans="1:19" s="21" customFormat="1" ht="15" x14ac:dyDescent="0.15">
      <c r="A30" s="103" t="s">
        <v>76</v>
      </c>
      <c r="B30" s="78" t="s">
        <v>116</v>
      </c>
      <c r="C30" s="79" t="s">
        <v>3</v>
      </c>
      <c r="D30" s="80">
        <v>1059.95</v>
      </c>
      <c r="E30" s="106">
        <v>0</v>
      </c>
      <c r="F30" s="107"/>
      <c r="G30" s="102">
        <f t="shared" si="0"/>
        <v>0</v>
      </c>
      <c r="H30" s="57"/>
      <c r="I30" s="60"/>
      <c r="J30" s="59"/>
      <c r="K30" s="70"/>
      <c r="L30" s="63"/>
      <c r="M30" s="63"/>
      <c r="O30" s="63"/>
      <c r="P30" s="63"/>
      <c r="Q30" s="63"/>
      <c r="R30" s="63"/>
      <c r="S30" s="63"/>
    </row>
    <row r="31" spans="1:19" s="21" customFormat="1" ht="15.75" thickBot="1" x14ac:dyDescent="0.2">
      <c r="A31" s="109">
        <v>915111</v>
      </c>
      <c r="B31" s="110" t="s">
        <v>92</v>
      </c>
      <c r="C31" s="111" t="s">
        <v>2</v>
      </c>
      <c r="D31" s="112">
        <v>421.25</v>
      </c>
      <c r="E31" s="113">
        <v>0</v>
      </c>
      <c r="F31" s="114"/>
      <c r="G31" s="115">
        <f t="shared" si="0"/>
        <v>0</v>
      </c>
      <c r="H31" s="54"/>
      <c r="I31" s="55"/>
      <c r="J31" s="56"/>
      <c r="K31" s="69"/>
      <c r="L31" s="63"/>
      <c r="M31" s="63"/>
      <c r="O31" s="63"/>
      <c r="P31" s="63"/>
      <c r="Q31" s="63"/>
      <c r="R31" s="63"/>
      <c r="S31" s="63"/>
    </row>
    <row r="32" spans="1:19" s="21" customFormat="1" ht="15" x14ac:dyDescent="0.15">
      <c r="A32" s="116"/>
      <c r="B32" s="82" t="s">
        <v>13</v>
      </c>
      <c r="C32" s="82"/>
      <c r="D32" s="82"/>
      <c r="E32" s="117" t="s">
        <v>5</v>
      </c>
      <c r="F32" s="118"/>
      <c r="G32" s="119">
        <f>SUM(G12:G31)</f>
        <v>0</v>
      </c>
      <c r="H32" s="61"/>
      <c r="I32" s="61"/>
      <c r="J32" s="62"/>
      <c r="L32" s="63"/>
      <c r="M32" s="63"/>
      <c r="O32" s="63"/>
      <c r="P32" s="63"/>
      <c r="Q32" s="63"/>
      <c r="R32" s="63"/>
      <c r="S32" s="63"/>
    </row>
    <row r="33" spans="1:19" s="21" customFormat="1" ht="15" x14ac:dyDescent="0.15">
      <c r="A33" s="120"/>
      <c r="B33" s="78" t="s">
        <v>6</v>
      </c>
      <c r="C33" s="78"/>
      <c r="D33" s="78"/>
      <c r="E33" s="121" t="s">
        <v>5</v>
      </c>
      <c r="F33" s="122"/>
      <c r="G33" s="123">
        <f>G32*0.21</f>
        <v>0</v>
      </c>
      <c r="H33" s="61"/>
      <c r="I33" s="61"/>
      <c r="J33" s="62"/>
      <c r="L33" s="63"/>
      <c r="M33" s="63"/>
      <c r="O33" s="63"/>
      <c r="P33" s="63"/>
      <c r="Q33" s="63"/>
      <c r="R33" s="63"/>
      <c r="S33" s="63"/>
    </row>
    <row r="34" spans="1:19" s="21" customFormat="1" ht="15.75" thickBot="1" x14ac:dyDescent="0.2">
      <c r="A34" s="124"/>
      <c r="B34" s="110" t="s">
        <v>14</v>
      </c>
      <c r="C34" s="110"/>
      <c r="D34" s="110"/>
      <c r="E34" s="125" t="s">
        <v>5</v>
      </c>
      <c r="F34" s="126"/>
      <c r="G34" s="127">
        <f>G33+G32</f>
        <v>0</v>
      </c>
      <c r="H34" s="61"/>
      <c r="I34" s="61"/>
      <c r="J34" s="62"/>
      <c r="L34" s="63"/>
      <c r="M34" s="63"/>
      <c r="O34" s="63"/>
      <c r="P34" s="63"/>
      <c r="Q34" s="63"/>
      <c r="R34" s="63"/>
      <c r="S34" s="63"/>
    </row>
    <row r="35" spans="1:19" s="21" customFormat="1" ht="15" x14ac:dyDescent="0.15">
      <c r="A35" s="72"/>
      <c r="B35" s="73"/>
      <c r="C35" s="73"/>
      <c r="D35" s="73"/>
      <c r="E35" s="74"/>
      <c r="F35" s="74"/>
      <c r="G35" s="75"/>
      <c r="H35" s="61"/>
      <c r="I35" s="61"/>
      <c r="J35" s="62"/>
      <c r="L35" s="63"/>
      <c r="M35" s="63"/>
      <c r="O35" s="63"/>
      <c r="P35" s="63"/>
      <c r="Q35" s="63"/>
      <c r="R35" s="63"/>
      <c r="S35" s="63"/>
    </row>
    <row r="36" spans="1:19" ht="12" customHeight="1" x14ac:dyDescent="0.15">
      <c r="A36" s="68" t="s">
        <v>84</v>
      </c>
      <c r="B36" s="128" t="s">
        <v>108</v>
      </c>
      <c r="H36" s="61"/>
      <c r="I36" s="61"/>
      <c r="J36" s="62"/>
      <c r="K36" s="21"/>
    </row>
    <row r="37" spans="1:19" ht="12" customHeight="1" x14ac:dyDescent="0.15">
      <c r="B37" s="3" t="s">
        <v>109</v>
      </c>
      <c r="H37" s="61"/>
      <c r="I37" s="61"/>
      <c r="J37" s="62"/>
      <c r="K37" s="21"/>
    </row>
    <row r="38" spans="1:19" ht="12" customHeight="1" x14ac:dyDescent="0.15">
      <c r="B38" s="3" t="s">
        <v>117</v>
      </c>
      <c r="H38" s="61"/>
      <c r="I38" s="61"/>
      <c r="J38" s="21"/>
      <c r="K38" s="21"/>
    </row>
    <row r="39" spans="1:19" ht="12" customHeight="1" x14ac:dyDescent="0.15">
      <c r="B39" s="3" t="s">
        <v>110</v>
      </c>
      <c r="H39" s="61"/>
      <c r="I39" s="61"/>
      <c r="J39" s="21"/>
      <c r="K39" s="21"/>
    </row>
    <row r="40" spans="1:19" ht="12" customHeight="1" x14ac:dyDescent="0.15">
      <c r="B40" s="3" t="s">
        <v>111</v>
      </c>
      <c r="H40" s="61"/>
      <c r="I40" s="61"/>
      <c r="J40" s="21"/>
      <c r="K40" s="21"/>
    </row>
    <row r="41" spans="1:19" ht="12" customHeight="1" x14ac:dyDescent="0.15">
      <c r="B41" s="3" t="s">
        <v>112</v>
      </c>
    </row>
    <row r="42" spans="1:19" ht="12" customHeight="1" x14ac:dyDescent="0.15">
      <c r="B42" s="3" t="s">
        <v>113</v>
      </c>
    </row>
    <row r="43" spans="1:19" ht="12" customHeight="1" x14ac:dyDescent="0.15">
      <c r="B43" s="3" t="s">
        <v>118</v>
      </c>
    </row>
    <row r="44" spans="1:19" ht="12" customHeight="1" x14ac:dyDescent="0.15">
      <c r="B44" s="3" t="s">
        <v>119</v>
      </c>
    </row>
    <row r="45" spans="1:19" ht="12" customHeight="1" x14ac:dyDescent="0.15">
      <c r="B45" s="3" t="s">
        <v>120</v>
      </c>
    </row>
    <row r="46" spans="1:19" ht="12" customHeight="1" x14ac:dyDescent="0.15">
      <c r="B46" s="3" t="s">
        <v>114</v>
      </c>
    </row>
    <row r="47" spans="1:19" ht="12" customHeight="1" x14ac:dyDescent="0.15">
      <c r="B47" s="3" t="s">
        <v>121</v>
      </c>
    </row>
    <row r="48" spans="1:19" ht="12" customHeight="1" x14ac:dyDescent="0.15">
      <c r="B48" s="3" t="s">
        <v>122</v>
      </c>
    </row>
    <row r="49" spans="2:2" ht="12" customHeight="1" x14ac:dyDescent="0.15">
      <c r="B49" s="129" t="s">
        <v>81</v>
      </c>
    </row>
    <row r="50" spans="2:2" x14ac:dyDescent="0.15">
      <c r="B50" s="76"/>
    </row>
    <row r="51" spans="2:2" x14ac:dyDescent="0.15">
      <c r="B51" s="77"/>
    </row>
    <row r="52" spans="2:2" x14ac:dyDescent="0.15">
      <c r="B52" s="77"/>
    </row>
    <row r="53" spans="2:2" x14ac:dyDescent="0.15">
      <c r="B53" s="77"/>
    </row>
    <row r="54" spans="2:2" x14ac:dyDescent="0.15">
      <c r="B54" s="77"/>
    </row>
    <row r="55" spans="2:2" x14ac:dyDescent="0.15">
      <c r="B55" s="77"/>
    </row>
    <row r="56" spans="2:2" x14ac:dyDescent="0.15">
      <c r="B56" s="77"/>
    </row>
    <row r="57" spans="2:2" x14ac:dyDescent="0.15">
      <c r="B57" s="77"/>
    </row>
    <row r="58" spans="2:2" x14ac:dyDescent="0.15">
      <c r="B58" s="77"/>
    </row>
    <row r="59" spans="2:2" x14ac:dyDescent="0.15">
      <c r="B59" s="77"/>
    </row>
    <row r="60" spans="2:2" x14ac:dyDescent="0.15">
      <c r="B60" s="77"/>
    </row>
    <row r="61" spans="2:2" x14ac:dyDescent="0.15">
      <c r="B61" s="77"/>
    </row>
    <row r="62" spans="2:2" x14ac:dyDescent="0.15">
      <c r="B62" s="77"/>
    </row>
    <row r="63" spans="2:2" x14ac:dyDescent="0.15">
      <c r="B63" s="77"/>
    </row>
    <row r="64" spans="2:2" x14ac:dyDescent="0.15">
      <c r="B64" s="77"/>
    </row>
  </sheetData>
  <mergeCells count="8">
    <mergeCell ref="A1:G1"/>
    <mergeCell ref="A13:A14"/>
    <mergeCell ref="B13:B14"/>
    <mergeCell ref="C13:C14"/>
    <mergeCell ref="D13:D14"/>
    <mergeCell ref="E13:E14"/>
    <mergeCell ref="F13:F14"/>
    <mergeCell ref="G13:G14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6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Krycí list rozpočtu</vt:lpstr>
      <vt:lpstr>rozpočet III-12540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Stransky Miloslav</dc:creator>
  <cp:lastModifiedBy>Novotný Luboš</cp:lastModifiedBy>
  <cp:lastPrinted>2026-02-09T12:40:46Z</cp:lastPrinted>
  <dcterms:created xsi:type="dcterms:W3CDTF">2014-05-16T09:31:30Z</dcterms:created>
  <dcterms:modified xsi:type="dcterms:W3CDTF">2026-02-19T19:55:06Z</dcterms:modified>
</cp:coreProperties>
</file>