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jan_kukura_ksus_cz/Documents/Dokumenty/Desktop/Moja zložka/Rozpočty/Velkoplošky 2025/II-113 Mrzky - Doubravčice/"/>
    </mc:Choice>
  </mc:AlternateContent>
  <xr:revisionPtr revIDLastSave="933" documentId="14_{CFB4A560-ECA7-401C-ACDA-278F9250B76F}" xr6:coauthVersionLast="47" xr6:coauthVersionMax="47" xr10:uidLastSave="{8F857299-9A71-4E59-82C0-1E6988A4ED89}"/>
  <bookViews>
    <workbookView xWindow="-120" yWindow="-120" windowWidth="29040" windowHeight="15720" xr2:uid="{A2E92E6D-9B4E-435C-A153-1938AB34A858}"/>
  </bookViews>
  <sheets>
    <sheet name="Krycí list rozpočtu" sheetId="3" r:id="rId1"/>
    <sheet name="VRN" sheetId="5" r:id="rId2"/>
    <sheet name="rozpočet" sheetId="1" r:id="rId3"/>
    <sheet name="Propustek č.1" sheetId="7" r:id="rId4"/>
    <sheet name="Propustek č.2" sheetId="8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8" l="1"/>
  <c r="F12" i="8"/>
  <c r="F36" i="8" s="1"/>
  <c r="F14" i="5"/>
  <c r="F12" i="5"/>
  <c r="F24" i="1"/>
  <c r="F34" i="8"/>
  <c r="F32" i="8"/>
  <c r="F30" i="8"/>
  <c r="F28" i="8"/>
  <c r="F26" i="8"/>
  <c r="F24" i="8"/>
  <c r="F22" i="8"/>
  <c r="F20" i="8"/>
  <c r="F18" i="8"/>
  <c r="F16" i="8"/>
  <c r="F90" i="1"/>
  <c r="F92" i="1"/>
  <c r="F86" i="1"/>
  <c r="F88" i="1"/>
  <c r="F29" i="3" l="1"/>
  <c r="F84" i="1"/>
  <c r="F82" i="1"/>
  <c r="F80" i="1"/>
  <c r="F78" i="1"/>
  <c r="F76" i="1" l="1"/>
  <c r="F72" i="1" l="1"/>
  <c r="F74" i="1"/>
  <c r="F70" i="1"/>
  <c r="F14" i="1" l="1"/>
  <c r="F12" i="1"/>
  <c r="F68" i="1" l="1"/>
  <c r="F58" i="7"/>
  <c r="F56" i="7"/>
  <c r="F54" i="7"/>
  <c r="F52" i="7"/>
  <c r="F50" i="7"/>
  <c r="F48" i="7"/>
  <c r="F46" i="7"/>
  <c r="F44" i="7"/>
  <c r="F42" i="7"/>
  <c r="F40" i="7"/>
  <c r="F38" i="7"/>
  <c r="F36" i="7"/>
  <c r="F34" i="7"/>
  <c r="F32" i="7"/>
  <c r="F30" i="7"/>
  <c r="F28" i="7"/>
  <c r="F26" i="7"/>
  <c r="F24" i="7"/>
  <c r="F22" i="7"/>
  <c r="F20" i="7"/>
  <c r="F18" i="7"/>
  <c r="F16" i="7"/>
  <c r="F14" i="7"/>
  <c r="F12" i="7"/>
  <c r="F60" i="7" l="1"/>
  <c r="C29" i="3" s="1"/>
  <c r="F46" i="1"/>
  <c r="F44" i="1"/>
  <c r="F42" i="1"/>
  <c r="F40" i="1"/>
  <c r="F38" i="1"/>
  <c r="F37" i="1"/>
  <c r="F35" i="1"/>
  <c r="F33" i="1"/>
  <c r="F48" i="1"/>
  <c r="F50" i="1"/>
  <c r="F52" i="1"/>
  <c r="F54" i="1"/>
  <c r="F56" i="1"/>
  <c r="F20" i="1"/>
  <c r="F66" i="1"/>
  <c r="F64" i="1"/>
  <c r="F62" i="1"/>
  <c r="F60" i="1"/>
  <c r="F58" i="1"/>
  <c r="F30" i="1"/>
  <c r="F28" i="1"/>
  <c r="F26" i="1"/>
  <c r="F22" i="1"/>
  <c r="F18" i="1"/>
  <c r="F16" i="1"/>
  <c r="F16" i="5"/>
  <c r="F27" i="3" s="1"/>
  <c r="F94" i="1" l="1"/>
  <c r="C27" i="3" s="1"/>
  <c r="F34" i="3" l="1"/>
  <c r="F35" i="3" s="1"/>
  <c r="F36" i="3" s="1"/>
</calcChain>
</file>

<file path=xl/sharedStrings.xml><?xml version="1.0" encoding="utf-8"?>
<sst xmlns="http://schemas.openxmlformats.org/spreadsheetml/2006/main" count="463" uniqueCount="232">
  <si>
    <t>MJ</t>
  </si>
  <si>
    <t xml:space="preserve">Zhotovitel: </t>
  </si>
  <si>
    <t>m2</t>
  </si>
  <si>
    <t xml:space="preserve"> </t>
  </si>
  <si>
    <t>DPH 21%</t>
  </si>
  <si>
    <t>Popis položky</t>
  </si>
  <si>
    <t>Celkem Kč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</si>
  <si>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</si>
  <si>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</si>
  <si>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</si>
  <si>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Krycí list rozpočtu</t>
  </si>
  <si>
    <t>Název stavby:</t>
  </si>
  <si>
    <t>Objednatel:</t>
  </si>
  <si>
    <t>KSÚS Stč kraje přísp. organizace</t>
  </si>
  <si>
    <t>IČ/DIČ:</t>
  </si>
  <si>
    <t>Druh stavby:</t>
  </si>
  <si>
    <t>Lokalita:</t>
  </si>
  <si>
    <t>Zhotovitel:</t>
  </si>
  <si>
    <t>Rozpočtové náklady v Kč</t>
  </si>
  <si>
    <t>A</t>
  </si>
  <si>
    <t>B</t>
  </si>
  <si>
    <t>Datum, razítko a podpis</t>
  </si>
  <si>
    <t>rozpočet</t>
  </si>
  <si>
    <t xml:space="preserve">Stavba:    </t>
  </si>
  <si>
    <t xml:space="preserve">Zpracoval:   </t>
  </si>
  <si>
    <t xml:space="preserve">Datum:   </t>
  </si>
  <si>
    <t xml:space="preserve">Objekt:    sil.                     km  </t>
  </si>
  <si>
    <t>m3</t>
  </si>
  <si>
    <t>ČIŠTĚNÍ KRAJNIC OD NÁNOSU TL. DO 100MM</t>
  </si>
  <si>
    <t>ULOŽENÍ ODPADU ZE STAVBY NA SKLÁDKU S OPRÁVNĚNÍM K OPĚTOVNÉMU VYUŽITÍ - RECYKLAČNÍ STŘEDISKO</t>
  </si>
  <si>
    <t>T</t>
  </si>
  <si>
    <t>014103.R</t>
  </si>
  <si>
    <t>00066001</t>
  </si>
  <si>
    <t>m</t>
  </si>
  <si>
    <t>ZPEVNĚNÍ KRAJNIC Z RECYKLOVANÉHO MATERIÁLU TL DO 100MM</t>
  </si>
  <si>
    <t>FRÉZOVÁNÍ DRÁŽKY PRŮŘEZU DO 400MM2 V ASFALTOVÉ VOZOVCE</t>
  </si>
  <si>
    <t>TĚSNĚNÍ DILATAČ SPAR ASF ZÁLIVKOU PRŮŘ DO 400MM2</t>
  </si>
  <si>
    <t>M</t>
  </si>
  <si>
    <t>ŘEZÁNÍ ASFALTOVÉHO KRYTU VOZOVEK TL DO 50MM</t>
  </si>
  <si>
    <t>VODOROVNÉ DOPRAVNÍ ZNAČENÍ BARVOU HLADKÉ - DODÁVKA A POKLÁDKA</t>
  </si>
  <si>
    <t>DOPRAVNÍ ZNAČKY ZÁKLADNÍ VELIKOSTI OCELOVÉ FÓLIE TŘ 2 - DEMONTÁŽ</t>
  </si>
  <si>
    <t>kus</t>
  </si>
  <si>
    <t>SLOUPKY A STOJKY DZ Z OCEL TRUBEK DO PATKY DEMONTÁŽ</t>
  </si>
  <si>
    <t>DOPRAVNÍ ZNAČKY ZÁKLADNÍ VELIKOSTI OCELOVÉ TŘ RA2 - DODÁVKA A MONTÁŽ</t>
  </si>
  <si>
    <t>SLOUPKY A STOJKY DOPRAVNÍCH ZNAČEK Z OCEL TRUBEK DO PATKY - DODÁVKA A MONTÁŽ</t>
  </si>
  <si>
    <t>Cenová soustava</t>
  </si>
  <si>
    <t>OTSKP 2025</t>
  </si>
  <si>
    <t>02710</t>
  </si>
  <si>
    <t>POMOC PRÁCE ZŘÍZ NEBO ZAJIŠŤ OBJÍŽĎKY A PŘÍSTUP CESTY</t>
  </si>
  <si>
    <t>KPL</t>
  </si>
  <si>
    <t>029113</t>
  </si>
  <si>
    <t>OSTATNÍ POŽADAVKY - GEODETICKÉ ZAMĚŘENÍ - CELKY</t>
  </si>
  <si>
    <t>Geodetické práce při výstavbě a zaměření skutečného provedení</t>
  </si>
  <si>
    <t>VODOR DOPRAV ZNAČ PLASTEM STRUKTURÁLNÍ NEHLUČNÉ - DOD A POKLÁDKA</t>
  </si>
  <si>
    <t>DIO - vyznačení uzavírky ( montáž, provoz, údržba a odstranění provizorního DZ), vyznačení objízdné trasy vč. vypracování podrobného projektu DIO, jeho projednání a získání DIR</t>
  </si>
  <si>
    <t>Ján Kukura</t>
  </si>
  <si>
    <t xml:space="preserve">ODKOPÁVKY A PROKOPÁVKY OBECNÉ TŘ. I </t>
  </si>
  <si>
    <t>Oprava povrchu vozovky</t>
  </si>
  <si>
    <t>ZO za KSÚS SK</t>
  </si>
  <si>
    <t>Rozpočet zpracoval za KSÚS:</t>
  </si>
  <si>
    <t>Termín výstavby:</t>
  </si>
  <si>
    <t>2026</t>
  </si>
  <si>
    <t>Zdroj financování:</t>
  </si>
  <si>
    <t xml:space="preserve">Škody po zimě 2026  </t>
  </si>
  <si>
    <t>Stavební objekty</t>
  </si>
  <si>
    <t>Vedlejší rozpočtové náklady stavby</t>
  </si>
  <si>
    <t xml:space="preserve">Ostatní </t>
  </si>
  <si>
    <t>---</t>
  </si>
  <si>
    <t xml:space="preserve">Objednatel : </t>
  </si>
  <si>
    <t>Zhotovitel :</t>
  </si>
  <si>
    <t>M2</t>
  </si>
  <si>
    <t>VOZOVKOVÉ VÝZTUŽNÉ VRSTVY Z GEOMŘÍŽOVINY</t>
  </si>
  <si>
    <t xml:space="preserve">Číslo pol.  </t>
  </si>
  <si>
    <t>Množství</t>
  </si>
  <si>
    <t>Jedn.cena</t>
  </si>
  <si>
    <t>SPOJOVACÍ POSTŘIK Z MODIFIK EMULZE DO 1,0KG/M2</t>
  </si>
  <si>
    <t>Položka zahrnuje:
- odstranění, demontáž a odklizení materiálu s odvozem na předepsané místo příp. zabetonovaných (bez hl.patky) vč. odvozu kovového materiálu do zařízení určeného pro nakládání s odpady (výkupna surovin) dle dispozic zhotovitele, kde tento odpad uloží na jméno KSUS jako objednatele/investora stavby, příp. vč. předání objednateli - dle stavu po demontáži.
vč. odvozu a uložení bet. patek na recyklační středisko dle dispozic zhotovitele</t>
  </si>
  <si>
    <t>Vladimír Kratochvíl
Ing. Lenka Netáhlová</t>
  </si>
  <si>
    <t>Sanace konstrukčních vrstev vozovky:</t>
  </si>
  <si>
    <t>M3</t>
  </si>
  <si>
    <t>ODKOPÁVKY A PROKOPÁVKY OBECNÉ TŘ. I</t>
  </si>
  <si>
    <t>ÚPRAVA PLÁNĚ SE ZHUTNĚNÍM V HORNINĚ TŘ. I</t>
  </si>
  <si>
    <t>21461E</t>
  </si>
  <si>
    <t>SEPARAČNÍ GEOTEXTILIE DO 500G/M2 (MIN. 300G/M2)</t>
  </si>
  <si>
    <t>VRSTVY PRO OBNOVU A OPRAVY Z KAMENIVA ZPEV CEMENTEM - TL. 150 MM</t>
  </si>
  <si>
    <t>574E07</t>
  </si>
  <si>
    <t>ASFALTOVÝ BETON PRO PODKLADNÍ VRSTVY ACP 22+ , TL. 80MM</t>
  </si>
  <si>
    <t>Geomříž bude kotvená k podkladu. Geomříž bude svou plochou přeložena přes pracovní spáru, do spojovacího postřiku, který bude následně ošetřen proti lepivosti vápenným mlíkem, vč.nutných přesahů pro napojení, 900 m2</t>
  </si>
  <si>
    <t>PODKLADNÍ A VÝPLŇOVÉ VRSTVY Z PROSTÉHO BETONU C25/30</t>
  </si>
  <si>
    <t>VOZOVKOVÉ VRSTVY ZE ŠTĚRKODRTI TL. DO 200MM, ŠDA 0-32</t>
  </si>
  <si>
    <t>II/113 Mrzky - Doubravčice</t>
  </si>
  <si>
    <t xml:space="preserve">silnice II/113 mezi obcemi Mrzky a Doubravčice, okres Kolín, st. km cca 6,340 - 8,100 </t>
  </si>
  <si>
    <t>II/113 staničení cca km 6,340 - 8,100</t>
  </si>
  <si>
    <t>Položka zahrnuje:
- vodorovnou a svislou dopravu, přemístění, přeložení, manipulace s materiálem a uložení na skládku.                       1760 x 2 x 0,75m  = 2640 m2</t>
  </si>
  <si>
    <t>ČIŠTĚNÍ PŘÍKOPŮ OD NÁNOSU DO 0,5M3/M</t>
  </si>
  <si>
    <t>574D66</t>
  </si>
  <si>
    <t>ASFALTOVÝ BETON PRO LOŽNÍ VRSTVY MODIFIK ACL 16+, 16S TL. 70MM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</si>
  <si>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                                                                                                                                                                    PmB 25/55-60      1760 x 6,73 + 2% = 12 081,7 m2     </t>
  </si>
  <si>
    <t xml:space="preserve">Položka zahrnuje:
- dodání všech předepsaných materiálů pro postřiky v předepsaném množství
- provedení dle předepsaného technologického předpisu
- zřízení vrstvy bez rozlišení šířky, pokládání vrstvy po etapách
- úpravu napojení, ukončení                                                                                                                                                (1760 x 6,73 + 2%) + 1760 x 6,73 = 23 926,5 m2                          </t>
  </si>
  <si>
    <t>574B44</t>
  </si>
  <si>
    <t>ASFALTOVÝ BETON PRO OBRUSNÉ VRSTVY MODIFIK ACO 11+ TL. 50MM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</si>
  <si>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                                                                                                                            V místě napojení nové části vozovky a MK je nutné provést pokládku obrusné vrstvy s dostatečným přesahem zajišťujícím vyrovnání nivelit původní a opravované vozovky.                                                                                                                                                                PmB 25/55-60               1760 x 6,73 = 11 844,8 m2   </t>
  </si>
  <si>
    <t>Položka zahrnuje:
- dodání recyklátu předepsané kvality a zrnitosti, fr. 0-22
- očištění podkladu
- uložení recyklátu dle předepsaného technologického předpisu, zhutnění vrstvy v předepsané tloušťce
- zřízení vrstvy bez rozlišení šířky, pokládání vrstvy po etapách                                                                                       1760 x 2 x 0,5 = 1760 m2</t>
  </si>
  <si>
    <t>Položka zahrnuje:
- odstranění, demontáž a odklizení materiálu s odvozem na předepsané místo                                                           vč. odvozu kovového materiálu do zařízení určeného pro nakládání s odpady (výkupna surovin) dle dispozic zhotovitele, kde tento odpad uloží na jméno KSUS jako objednatele/investora stavby, příp. vč. předání objednateli - dle stavu po demontáži.  20 x Z3, B4+E13+E7b, A2b, P1+E2b</t>
  </si>
  <si>
    <t>Položka zahrnuje:
- dodávku a montáž značek v požadovaném provedení
20 x Z3, B4+E13+E7b, A2b, P1+E2b</t>
  </si>
  <si>
    <t>Položka zahrnuje:
- dodání a pokládku nátěrového materiálu
- předznačení a reflexní úpravu                                                                                                                                      vodící čáry 0,125 x 1760 m x 2 = 440  m2</t>
  </si>
  <si>
    <t>Položka zahrnuje:
- dodání a pokládku nátěrového materiálu
- předznačení a reflexní úpravu                                                                                                                                      vodící čáry 0,125 x 1760 m x 2 = 440  m2             Fakturováno bude až po provedení!</t>
  </si>
  <si>
    <t xml:space="preserve">Položka zahrnuje:
- řezání vozovkové vrstvy v předepsané tloušťce
- spotřeba vody                                                                                                                                                           Napojení na stávající kryt - zaříznutí hrany stávajícího asfaltu pro dobalení každé vrstvy (vč. dobourání a likvidace hrany po frézování)     </t>
  </si>
  <si>
    <t>vč.nutných přesahů pro napojení, 1500 x 1 = 900 m2</t>
  </si>
  <si>
    <t>ŠDA 0-32, tl 200mm, 1500 x 1 = 1500 m2</t>
  </si>
  <si>
    <t>SC C8/10, 1500 x 1 x 0,15 = 225 m3</t>
  </si>
  <si>
    <t>Vyfrézovaný materiál podléhá povinnému odkupu dle směrnice zadavatele - č. R-Sm -16 v platném znění, frézování do hloubky 8 cm, 1500 x 1 x 0,08 = 120 m3</t>
  </si>
  <si>
    <t>včetně dopravy,nutných přesunů atd., odtěžení vrstvy 35 cm,   1500 x 1 x 0,35 = 525 m3</t>
  </si>
  <si>
    <t>položka zahrnuje nezbytné přesahy, ACP 22+, tl. 80mm, 1500 x 1 x 0,08 = 120m3</t>
  </si>
  <si>
    <t xml:space="preserve">Položka zahrnuje:
- veškerou manipulaci s vybouranou sutí a s vybouranými hmotami vč. odvozu a uskladnění dle dispozic zhotovitele
POZN.: Povinný odkup frézované zhotovitelem!
Materiál není odpadem!                                                                                                                                 Frézování prům. tloušťka 50 mm (reprofilace, lokální nerovnosti od výsprav, a zápichy v místě napojední na stávající stav): 1760 x 6,73 x 0,05 + zápichy 2 x 20 x 6,73 x 0,07 (o ložnou vrstvu) = 611,08 m3 </t>
  </si>
  <si>
    <t>FRÉZOVÁNÍ ZPEVNĚNÝCH PLOCH ASFALTOVÝCH vč. dopravy</t>
  </si>
  <si>
    <t>ODSTRANĚNÍ PODKLADŮ ZPEVNĚNÝCH PLOCH Z KAMENIVA NESTMELENÉHO</t>
  </si>
  <si>
    <t xml:space="preserve">Položka zahrnuje:
- veškerou manipulaci s vybouranou sutí a s vybouranými hmotami vč. uložení na skládku                                        odstranění stávající konstrukce vozovky:   2x (10m x 1 x 0,3) =  6m3                                                                                                         </t>
  </si>
  <si>
    <t>HLOUBENÍ JAM ZAPAŽ I NEPAŽ TŘ II</t>
  </si>
  <si>
    <t>PŘEVEDENÍ VODY POTRUBÍM DN 300 NEBO ŽLABY R.O. DO 1,0M</t>
  </si>
  <si>
    <t>ZEMNÍ HRÁZKY ZE ZEMIN NEPROPUSTNÝCH</t>
  </si>
  <si>
    <t>Položka zahrnuje:
- kompletní provedení zemní konstrukce vč. výběru vhodného materiálu
- úprava ukládaného materiálu vlhčením, tříděním, promícháním nebo vysoušením, příp. jiné úpravy za účelem zlepšení jeho mech. vlastností
- hutnění i různé míry hutnění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pomocné konstrukce umožňující provedení zemní konstrukce (příjezdy, sjezdy, nájezdy, lešení, podpěrné konstrukce, přemostění, zpevněné
plochy, zakrytí a pod.)                                                                                                                                               hrázky na návodní a povodní straně pro dočasné zatrubnění     1 x 4 x 2 x 2 = 16 m3</t>
  </si>
  <si>
    <t>451573</t>
  </si>
  <si>
    <t>VÝPLŇ VRSTVY Z KAMENIVA TĚŽENÉHO, INDEX ZHUTNĚNÍ ID DO 0,9</t>
  </si>
  <si>
    <t>PODKLADNÍ A VÝPLŇOVÉ VRSTVY Z PROSTÉHO BETONU C12/15</t>
  </si>
  <si>
    <t>272325</t>
  </si>
  <si>
    <t>ZÁKLADY ZE ŽELEZOBETONU DO C30/37</t>
  </si>
  <si>
    <t>272365</t>
  </si>
  <si>
    <t>VÝZTUŽ ZÁKLADŮ Z OCELI 10505, B500B</t>
  </si>
  <si>
    <t>t</t>
  </si>
  <si>
    <t>333325</t>
  </si>
  <si>
    <t>MOSTNÍ OPĚRY A KŘÍDLA ZE ŽELEZOVÉHO BETONU DO C30/37</t>
  </si>
  <si>
    <t>VÝZTUŽ MOSTNÍCH OPĚR A KŘÍDEL Z OCELI 10505, B500B</t>
  </si>
  <si>
    <t>ŘÍMSY ZE ŽELEZOBETONU DO C30/37</t>
  </si>
  <si>
    <t>VÝZTUŽ ŘÍMS Z OCELI 10505, B500B</t>
  </si>
  <si>
    <t>KOVOVÉ KONSTRUKCE PRO KOTVENÍ RÍMSY</t>
  </si>
  <si>
    <t>kg</t>
  </si>
  <si>
    <t>IZOLACE BEŽNÝCH KONSTRUKCÍ PROTI ZEMNÍ VLHKOSTI ASFALTOVÝMI NÁTERY</t>
  </si>
  <si>
    <t>VÝPLŇ VRSTVY Z KAMENIVA DRCENÉHO, INDEX ZHUTNĚNÍ ID DO 0,9</t>
  </si>
  <si>
    <t xml:space="preserve">  </t>
  </si>
  <si>
    <t>PODKLADNÍ A VÝPLŇOVÉ VRSTVY Z KAMENIVA TĚŽENÉHO</t>
  </si>
  <si>
    <t>PODKLADNÍ A VÝPLŇOVÉ VRSTVY Z PROSTÉHO BETONU C20/25</t>
  </si>
  <si>
    <t>DLAŽBY Z LOMOVÉHO KAMENE NA MC</t>
  </si>
  <si>
    <t>STUPNĚ A PRAHY VODNÍCH KORYT Z PROSTÉHO BETONU C30/37</t>
  </si>
  <si>
    <t>BOURÁNÍ KONSTRUKCÍ ZE ŽELEZOBETONU</t>
  </si>
  <si>
    <t>9111A3</t>
  </si>
  <si>
    <t>ZÁBRADLÍ SILNIČNÍ S VODOR MADLY - DEMONTÁŽ S PŘESUNEM</t>
  </si>
  <si>
    <t>9111A1</t>
  </si>
  <si>
    <t>ZÁBRADLÍ SILNIČNÍ S VODOR MADLY - DODÁVKA A MONTÁŽ</t>
  </si>
  <si>
    <t xml:space="preserve">Položka zahrnuje:
- veškerou manipulaci s vybouranou sutí a s vybouranými hmotami vč. odvozu a uskladnění dle dispozic zhotovitele                     Propustek č.1: 2 x (10m x 1m x 0,1) = 2 m3
                                                                                                              </t>
  </si>
  <si>
    <t>Položka zahrnuje:
- převedení vody na povrchu
- zřízení, udržování a odstranění příslušného zařízení                                                                                                MIN. DN300, komplet včetně pomocné podpůrné kce apod. a odstranění, délka úpravy 20 m</t>
  </si>
  <si>
    <t>Položka zahrnuje:
- dodávku předepsaného kameniva
- mimostaveništní a vnitrostaveništní dopravu a jeho uložení
- není-li v zadávací dokumentaci uvedeno jinak, jedná se o nakupovaný materiál                                                Podklad pod základem propustku, ŠP 0/16, hutnění na Id=0,80, D=95%, tl. 0,10 m.                                                                      2 x 10 x 2 x 0,1 = 4 m3</t>
  </si>
  <si>
    <t>Položka zahrnuje:
- dodání čerstvého betonu (betonové směsi) požadované kvality, jeho uložení do požadovaného tvaru při jakékoliv hustotě výztuže, konzistenci čerstvého
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požadovaných konstr. (i ztracené) s úpravou dle požadované kvality povrchu betonu, včetně odbedňovacích a odskružovacích prostředků, nátěrů
zabraňujících soudržnosti betonu a bednění,
- podpěrné konstr. (skruže) a lešení všech druhů pro bednění, vč. ochranných a bezpečnostních opatření a základů těchto konstrukcí a lešení,
- vytvoření kotevních čel, kapes, nálitků a sedel, zřízení všech požadovaných otvorů, výklenků, prostupů, dutin, drážek a pod., vč. ztížení práce a úprav
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                                                             Podkladní beton pod betonové konstrukce, C12/15nXF3 tl. 0,10 m.  2 x (10 x 2 x 0,1) = 4 m3</t>
  </si>
  <si>
    <t xml:space="preserve">Položka zahrnuje:
- dodání čerstvého betonu (betonové směsi) požadované kvality, jeho uložení do požadovaného tvaru při jakékoliv hustotě výztuže, konzistenci čerstvého
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požadovaných konstr. (i ztracené) s úpravou dle požadované kvality povrchu betonu, včetně odbedňovacích a odskružovacích prostředků, nátěrů
zabraňujících soudržnosti betonu a bednění,
- podpěrné konstr. (skruže) a lešení všech druhů pro bednění, vč. ochranných a bezpečnostních opatření a základů těchto konstrukcí a lešení,
- vytvoření kotevních čel, kapes, nálitků a sedel, zřízení všech požadovaných otvorů, výklenků, prostupů, dutin, drážek a pod., vč. ztížení práce a úprav
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proudů,                                                       C30/37 XC4 XF2 XD1, 2 x (8 x 1 x 2) - 2x 3m3 (rám) = 26 m3   </t>
  </si>
  <si>
    <t xml:space="preserve"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
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
proudů (vlastní měřící skříně se uvádějí položkami SD 74),
- povrchovou antikorozní úpravu výztuže,
- separaci výztuže,
- osazení měřících zařízení a úpravy pro ně,
- osazení měřících skříní nebo míst pro měření bludných proudů.                                                                             uvažováno 180kg/m3, p.333325 x 0,18 = 4,68 t        </t>
  </si>
  <si>
    <t>Položka zahrnuje:
- dodání čerstvého betonu (betonové směsi) požadované kvality, jeho uložení do požadovaného tvaru při jakékoliv hustotě výztuže, konzistenci čerstvého
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požadovaných konstr. (i ztracené) s úpravou dle požadované kvality povrchu betonu, včetně odbedňovacích a odskružovacích prostředků, nátěrů
zabraňujících soudržnosti betonu a bednění,
- podpěrné konstr. (skruže) a lešení všech druhů pro bednění, vč. ochranných a bezpečnostních opatření a základů těchto konstrukcí a lešení,
- vytvoření kotevních čel, kapes, nálitků a sedel, zřízení všech požadovaných otvorů, výklenků, prostupů, dutin, drážek a pod., vč. ztížení práce a úprav
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                                                       C30/37 XC4 XF4 XD3, 2 x ( 8 x 0,3 x 0,5) = 2,4 m3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</si>
  <si>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
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
proudů (vlastní měřící skříně se uvádějí položkami SD 74),
- povrchovou antikorozní úpravu výztuže,
- separaci výztuže,
- osazení měřících zařízení a úpravy pro ně,
- osazení měřících skříní nebo míst pro měření bludných proudů.                                                                    uvažováno 180kg/m3, p. 317325 x 0,18 =  0,432 t</t>
  </si>
  <si>
    <t>Položka zahrnuje:
- dodávku (výrobu) kotevního prvku předepsaného tvaru
- jeho osazení do předepsané polohy včetně nezbytných prací (vrty, zálivky apod.)                                                     8 kg/kotvu      2 x 6 = 12 ks x 8 kg = 96 kg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</si>
  <si>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                                                                                                               2x (10 x 1 x 2m hloubka) po dno rámu - 2 x 3 m3 (rám) + založení 2x (10 x 2 x 1,2m hloubka) = 82 m3</t>
  </si>
  <si>
    <t>Položka zahrnuje:
- dodání čerstvého betonu (betonové směsi) požadované kvality, jeho uložení do požadovaného tvaru při jakékoliv hustotě výztuže, konzistenci čerstvého
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požadovaných konstr. (i ztracené) s úpravou dle požadované kvality povrchu betonu, včetně odbedňovacích a odskružovacích prostředků, nátěrů
zabraňujících soudržnosti betonu a bednění,
- podpěrné konstr. (skruže) a lešení všech druhů pro bednění, vč. ochranných a bezpečnostních opatření a základů těchto konstrukcí a lešení,
- vytvoření kotevních čel, kapes, nálitků a sedel, zřízení všech požadovaných otvorů, výklenků, prostupů, dutin, drážek a pod., vč. ztížení práce a úprav
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proudů,                                                        C30/37 XC2 XA1   2 x (8 x 1,5 x 1) = 24 m3</t>
  </si>
  <si>
    <t>Položka:
- zahrnuje veškerý materiál, výrobky a polotovary, včetně mimostaveništní a vnitrostaveništní dopravy (rovněž přesuny), včetně naložení a složení, případně s
uložením
- dodání betonářské výztuže v požadované kvalitě, stříhání, řezání, ohýbání a spojování do všech požadovaných tvarů (vč. armakošů) a uložení s
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
proudů (vlastní měřící skříně se uvádějí položkami SD 74),
- povrchovou antikorozní úpravu výztuže,
- separaci výztuže,
- osazení měřících zařízení a úpravy pro ně,
- osazení měřících skříní nebo míst pro měření bludných proudů                                                                      uvažováno 150kg/m3   pol. 272325   24 x 0,15 = 3,6 t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</si>
  <si>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                                                                                                                               nátěr 2xALN+ALP, základy: 2 x (2 x 8 x 1 + 2 x 1,5 x 1) + dříky: 2 x (8 x 2 + 2 x 2 x 1) - 2 x 3m2 (rám) = 69 m2</t>
  </si>
  <si>
    <t>Položka zahrnuje:
- dodávku předepsaného kameniva
- mimostaveništní a vnitrostaveništní dopravu a jeho uložení
- není-li v zadávací dokumentaci uvedeno jinak, jedná se o nakupovaný materiál                                                       zásyp za rubem vč. AZ, ŠDa 0-63, hutnění po vrstvách max 30cm,    2 x (10 x 1,5 x 1) - 2 x 3 m3 (rám) = 24 m3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</si>
  <si>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                                                                                                             Nátok a výtok - 2 x (12m2 x 0,5) = 12 m3 + 16 m3 hrázky = 28 m3</t>
  </si>
  <si>
    <t xml:space="preserve">Položka zahrnuje:
- dodání čerstvého betonu (betonové směsi) požadované kvality, jeho uložení do požadovaného tvaru při jakékoliv hustotě výztuže, konzistenci čerstvého
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požadovaných konstr. (i ztracené) s úpravou dle požadované kvality povrchu betonu, včetně odbedňovacích a odskružovacích prostředků, nátěrů
zabraňujících soudržnosti betonu a bednění,
- podpěrné konstr. (skruže) a lešení všech druhů pro bednění, vč. ochranných a bezpečnostních opatření a základů těchto konstrukcí a lešení,
- vytvoření kotevních čel, kapes, nálitků a sedel, zřízení všech požadovaných otvorů, výklenků, prostupů, dutin, drážek a pod., vč. ztížení práce a úprav
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                                                      Nátok + výtok: 2 x 12 x 0,2 = 4,8 m3                   </t>
  </si>
  <si>
    <t>Položka zahrnuje:
- dodávku předepsaného kameniva
- mimostaveništní a vnitrostaveništní dopravu a jeho uložení
- není-li v zadávací dokumentaci uvedeno jinak, jedná se o nakupovaný materiál                                                      Štěrkopískové lože tl. 0,15m v místě nátoku a výtoku z propustku: 2 x 12 m2 x 0,15 =  3,6 m3</t>
  </si>
  <si>
    <t xml:space="preserve"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                                                                                                       Nátok + výtok:  2 x 12 x 0,15 =  3,6 m3     vč. vyspárování cementovou maltou odolnou vůči Chlr                                                              </t>
  </si>
  <si>
    <t>Položka zahrnuje:
- nutné zemní práce (hloubení rýh apod.)
- dodání čerstvého betonu (betonové směsi) požadované kvality, jeho uložení do požadovaného tvaru při jakékoliv konzistenci čerstvého betonu a
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dle požadované kvality povrchu betonu, včetně odbedňovacích a odskružovacích prostředků,
- podpěrné konstr. (skruže) a lešení všech druhů pro bednění, uložení čerstvého betonu, výztuže a doplňkových konstr., vč. požadovaných otvorů, ochranných
a bezpečnostních opatření a základů těchto konstrukcí a lešení,
- vytvoření kotevních čel, kapes, nálitků, a sedel,
- zřízení všech požadovaných otvorů, kapes, výklenků, prostupů, dutin, drážek a pod., vč. ztížení práce a úprav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                                                                                            beton C30/37 XC4 SF3 XM1 – 2x (0,8 x 0,6 x 5) = 4,8 m3</t>
  </si>
  <si>
    <t>Položka zahrnuje:
- demontáž a odstranění zařízení
- jeho odvoz na předepsané místo                                                                                                                                  V souladu se směrnicí objednatele bude uloženo do sběrny surovin na jméno objednatele nebo na středisko KSUS.      Propustek:  5 + 5 = 10m</t>
  </si>
  <si>
    <t xml:space="preserve">Položka zahrnuje:
- dodání zábradlí včetně předepsané povrchové úpravy
- osazení sloupků zaberaněním nebo osazením do betonových bloků (včetně betonových bloků a nutných zemních prací)
- případné bednění ( trubku) betonové patky v gabionové zdi                                                                                       vč. kotevních patek, chemické kotvy a povrchové úpravy žárové pozinkování ponorem +  RAL 5015                                                                Propustek: 8 + 8 = 16 m  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</si>
  <si>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                                          Propustek: vybourání stávajících čel propustku vč. základů: 2 x (5 x 1 x 3) - 2 x 3 m3 (rám)) = 24 m3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</si>
  <si>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                                                                                                                                                                                                         Nátok a výtok - 2 x (24 m2 x 0,5) = 24 m3 </t>
  </si>
  <si>
    <t>Položka zahrnuje:
- dodávku předepsaného kameniva
- mimostaveništní a vnitrostaveništní dopravu a jeho uložení
- není-li v zadávací dokumentaci uvedeno jinak, jedná se o nakupovaný materiál                                                      Štěrkopískové lože tl. 0,15m v místě nátoku a výtoku z propustku: 2 x 24 m2 x 0,15 =  7,2 m3</t>
  </si>
  <si>
    <t xml:space="preserve">Položka zahrnuje:
- dodání čerstvého betonu (betonové směsi) požadované kvality, jeho uložení do požadovaného tvaru při jakékoliv hustotě výztuže, konzistenci čerstvého
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požadovaných konstr. (i ztracené) s úpravou dle požadované kvality povrchu betonu, včetně odbedňovacích a odskružovacích prostředků, nátěrů
zabraňujících soudržnosti betonu a bednění,
- podpěrné konstr. (skruže) a lešení všech druhů pro bednění, vč. ochranných a bezpečnostních opatření a základů těchto konstrukcí a lešení,
- vytvoření kotevních čel, kapes, nálitků a sedel, zřízení všech požadovaných otvorů, výklenků, prostupů, dutin, drážek a pod., vč. ztížení práce a úprav
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proudů,                                                  Podkladní beton pod dlažbu z LK: C 25/30 v tl. 0,15m           2 x 24 m2 x 0,15m = 7,2 m3                        </t>
  </si>
  <si>
    <t xml:space="preserve"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                                                                                                       Nátok + výtok:  2 x 24 x 0,15 =  7,2 m3     vč. vyspárování cementovou maltou odolnou vůči Chlr                                                              </t>
  </si>
  <si>
    <t>OČIŠTĚNÍ BETON KONSTR OTRYSKÁNÍM TLAK VODOU DO 1000 BARŮ</t>
  </si>
  <si>
    <t>SPOJOVACÍ MŮSTEK MEZI STARÝM A NOVÝM BETONEM</t>
  </si>
  <si>
    <t>REPROFILACE PODHLEDŮ, SVISLÝCH PLOCH SANAČNÍ MALTOU JEDNOVRST TL 20MM</t>
  </si>
  <si>
    <t>SJEDNOCUJÍCÍ STĚRKA JEMNOU MALTOU TL CCA 2MM</t>
  </si>
  <si>
    <t>NÁTĚRY BETON KONSTR TYP S4 (OS-C)</t>
  </si>
  <si>
    <t xml:space="preserve">Položka zahrnuje:
- očištění předepsaným způsobem
- odklizení vzniklého odpadu                                                                                                                                          Propustek: 75 m2 čelo a římsa nátok + 75 m2 čelo a římsa výtok      </t>
  </si>
  <si>
    <t xml:space="preserve">Položka zahrnuje:
- dodávku veškerého materiálu potřebného pro předepsanou úpravu v předepsané kvalitě
- nutné vyspravení podkladu, případně zatření spar zdiva
- položení vrstvy v předepsané tloušťce
- potřebná lešení a podpěrné konstrukce                                                                                                   Propustek: 75 m2 čelo a římsa nátok + 75 m2 čelo a římsa výtok    </t>
  </si>
  <si>
    <t xml:space="preserve">Položka zahrnuje:
- dodávku veškerého materiálu potřebného pro předepsanou úpravu v předepsané kvalitě
- nutné vyspravení podkladu, případně zatření spar zdiva
- položení vrstvy v předepsané tloušťce
- potřebná lešení a podpěrné konstrukce                                                                                                                         Propustek: 75 m2 čelo a římsa nátok + 75 m2 čelo a římsa výtok     </t>
  </si>
  <si>
    <t xml:space="preserve">Položka zahrnuje:
- dodávku veškerého materiálu potřebného pro předepsanou úpravu v předepsané kvalitě
- nutné vyspravení podkladu, případně zatření spar zdiva
- položení vrstvy v předepsané tloušťce
- potřebná lešení a podpěrné konstrukce                                                                                                                   Propustek: 75 m2 čelo a římsa nátok + 75 m2 čelo a římsa výtok </t>
  </si>
  <si>
    <t xml:space="preserve">Položka zahrnuje:
- kompletní povlaky (i různobarevné)
- úprava podkladu (odmaštění, odstranění starých nátěrů a nečistot) a jeho vyspravení
- provedení nátěru předepsaným postupem a splnění všech požadavků daných technologickým předpisem               Propustek: 75 m2 čelo a římsa nátok + 75 m2 čelo a římsa výtok    </t>
  </si>
  <si>
    <t>PROVIZORNÍ PŘÍSTUPOVÉ CESTY - ZŘÍZENÍ</t>
  </si>
  <si>
    <t>PROVIZORNÍ PŘÍSTUPOVÉ CESTY - ZRUŠENÍ</t>
  </si>
  <si>
    <t>Propustek č.1</t>
  </si>
  <si>
    <t>Silnice a propustek č.2</t>
  </si>
  <si>
    <t>27121.R</t>
  </si>
  <si>
    <t>27123.R</t>
  </si>
  <si>
    <t>Položka zahrnuje:
- veškeré náklady spojené se zřízením přístupové cesty pro přístup k čelům propustku č. 2 v km cca 7,498 pro provedení opravy čel a odláždění nátoku a výtoku</t>
  </si>
  <si>
    <t>Položka zahrnuje:
- veškeré náklady spojené se zrušením přístupové cesty pro přístup k čelům propustku č. 2 v km cca 7,498 pro provedení opravy čel a odláždění nátoku a výtoku</t>
  </si>
  <si>
    <t>Položka zahrnuje:
- vodorovnou a svislou dopravu, přemístění, přeložení, manipulace s materiálem a uložení na skládku.                       270 + 1100 x 2 + 220 + 280 = 2970 m, v části úseku se jedná o čištění zpevněných příkopů</t>
  </si>
  <si>
    <t>PŘEDLÁŽDĚNÍ ŽLABŮ Z TVÁRNIC ŠÍŘ DO 900MM</t>
  </si>
  <si>
    <t>SANAČNÍ VRSTVY Z KAMENIVA</t>
  </si>
  <si>
    <t>PODKLADNÍ A VÝPLŇOVÉ VRSTVY Z KAMENIVA DRCENÉHO</t>
  </si>
  <si>
    <t>PŘÍKOPOVÉ ŽLABY Z BETON TVÁRNIC ŠÍŘ DO 900MM DO ŠTĚRKOPÍSKU TL 100MM</t>
  </si>
  <si>
    <t>ZÁHOZ Z LOMOVÉHO KAMENE</t>
  </si>
  <si>
    <t>Položka zahrnuje:
- dodávku předepsaného kameniva
- mimostaveništní a vnitrostaveništní dopravu a jeho uložení
- není-li v zadávací dokumentaci uvedeno jinak, jedná se o nakupovaný materiál                                         ŠDA 0/32 v tl. 0,2m    20 m x 1,5 x 0,2 + doplnění žlabu 125 m x 1,5 x 0,2 = 43,5 m3</t>
  </si>
  <si>
    <t>ODSTRANĚNÍ CHODNÍKOVÝCH A SILNIČNÍCH OBRUBNÍKŮ BETONOVÝCH</t>
  </si>
  <si>
    <t xml:space="preserve">Položka zahrnuje:
- dodávku a zához lomového kamene předepsané frakce
- včetně mimostaveništní a vnitrostaveništní dopravy
- není-li v zadávací dokumentaci uvedeno jinak, jedná se o nakupovaný materiál                                  Lomový kámen velikost min 50kg pro zpomalení vody na výtoku ze zpevněného příkopu     </t>
  </si>
  <si>
    <t>TRATIVODY KOMPL Z TRUB Z PLAST HMOT DN DO 200MM</t>
  </si>
  <si>
    <t>OPLÁŠTĚNÍ ODVODŇOVACÍCH ŽEBER Z GEOTEXTILIE</t>
  </si>
  <si>
    <t xml:space="preserve">Položka zahrnuje:
- dodávku a uložení předepsané fólie včetně potřebných přesahů
- mimostaveništní a vnitrostaveništní dopravu                         Geotextílie pro opláštění trativodu min 400g/m2, 100 bm x 1,3 = 130 m2 </t>
  </si>
  <si>
    <t xml:space="preserve">Položka zahrnuje:
- platí pro kompletní konstrukce trativodů:
- výkop rýhy předepsaného tvaru v dané třídě těžitelnosti, výplň, zásyp trativodu včetně dopravy, uložení přebytečného materiálu, dodávky předepsaného
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               Trativod DN 200 délka 100 bm pod čtyřlinku do štěrkopísku tl. 100mm, zásyp ŠDA 0/32       </t>
  </si>
  <si>
    <t>DLÁŽDĚNÉ KRYTY Z DROBNÝCH KOSTEK DO LOŽE Z MC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</si>
  <si>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
- úpravu napojení, ukončení podél obrubníků, dilatačních zařízení, odvodňovacích proužků, odvodňovačů, vpustí, šachet a pod., nestanoví-li zadávací
dokumentace jinak                                                                                                                          Dlažební kostky 120 x 120 mm (čtyřlinka) do betonového lože C 25/30 XF3 tl. 200 mm, vyspárování cementovou maltou odolnou vůči Chlr (XF4)     100 bm x 0,5 = 50 m2</t>
  </si>
  <si>
    <t>SILNIČNÍ A CHODNÍKOVÉ OBRUBY Z BETONOVÝCH OBRUBNÍKŮ ŠÍŘ 150MM</t>
  </si>
  <si>
    <t>Položka zahrnuje:
- dodání a pokládku betonových obrubníků o rozměrech předepsaných zadávací dokumentací
- betonové lože i boční betonovou opěrku                                                                                         Osazení silničních betonových obrub šířky 150mm do betonového lože C25/30 XF3 tl. 200 mm, 215 m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</si>
  <si>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                                                                                                                                                                                                         Úprava svahu za příkopem pro následné pročištění silničního příkopu - 150 m3 a odtěžení stávajícího materiálu pro opravu a doplnění žlabů v délce cca 20 bm (20 x 1,5 x 1) + doplnění žlabů 125 m x 1,5 x 0,5 + = 273,75 m3  </t>
  </si>
  <si>
    <t>ROZPROSTŘENÍ ORNICE VE SVAHU</t>
  </si>
  <si>
    <t>ZALOŽENÍ TRÁVNÍKU HYDROOSEVEM NA ORNICI</t>
  </si>
  <si>
    <t>Položka zahrnuje:
- dodání předepsané travní směsi, hydroosev na ornici, zalévání, první pokosení, to vše bez ohledu na sklon terénu                 (215 + 145) x 1,5 = 540 m2</t>
  </si>
  <si>
    <t>Položka zahrnuje:
- nutné přemístění ornice z dočasných skládek vzdálených do 50m
- rozprostření ornice v předepsané tloušťce ve svahu přes 1:5                                                                Materiál pro ohumusování z výzisku, tl. 0,15m, (215 m + 145 m) x 1,5 x 0,15 = 81 m3</t>
  </si>
  <si>
    <t xml:space="preserve">Položka zahrnuje:
- pod pojmem *předláždění* se rozumí rozebrání stávající dlažby a pokládka dlažby ze stávajícího dlažebního materiálu (bez dodávky nového)
- zahrnuje nezbytnou manipulaci s tímto materiálem (nakládání, doprava, složení, očištění)
- dodání a rozprostření materiálu pro lože a jeho tloušťku předepsanou dokumentací a pro předepsanou výplň spar                 Předpoklad lokální opravy stávajícího žlabu - 60 bm </t>
  </si>
  <si>
    <t>Položka zahrnuje
- dodávku předepsaného kameniva
- mimostaveništní a vnitrostaveništní dopravu a jeho uložení
- není-li v zadávací dokumentaci uvedeno jinak, jedná se o nakupovaný materiál   ŠDA fr. 0/125, hutnění po vrstvách max 30 cm pro sanaci výkopu pro doplnění žlabů</t>
  </si>
  <si>
    <t xml:space="preserve"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                                                                                                                   Příložné desky o rozměrech  330 x 500 x 80 - jednu na dno a dvě po stranách příkopu v návaznosti na předešlou zpevněnou část příkopu 20 + 125 m = 145m </t>
  </si>
  <si>
    <t xml:space="preserve">Položka zahrnuje:
- dodávku a osazení předepsaného materiálu
- očištění ploch spáry před úpravou
- očištění okolí spáry po úpravě                                                                                                                                Napojení na stávající kryt a podél obrub.   </t>
  </si>
  <si>
    <t>Položka zahrnuje:
- nutné zemní práce (hloubení rýh apod.)
- dodání čerstvého betonu (betonové směsi) požadované kvality, jeho uložení do požadovaného tvaru při jakékoliv konzistenci čerstvého betonu a
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dle požadované kvality povrchu betonu, včetně odbedňovacích a odskružovacích prostředků,
- podpěrné konstr. (skruže) a lešení všech druhů pro bednění, uložení čerstvého betonu, výztuže a doplňkových konstr., vč. požadovaných otvorů, ochranných
a bezpečnostních opatření a základů těchto konstrukcí a lešení,
- vytvoření kotevních čel, kapes, nálitků, a sedel,
- zřízení všech požadovaných otvorů, kapes, výklenků, prostupů, dutin, drážek a pod., vč. ztížení práce a úprav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                                                                                            beton C30/37 XC4 SF3 XM1 – 2x (0,8 x 0,6 x 8) = 7,68 m3</t>
  </si>
  <si>
    <t>FRÉZOVÁNÍ ZPEVNĚNÝCH PLOCH ASFALTOVÝCH</t>
  </si>
  <si>
    <t>Propustek č.2</t>
  </si>
  <si>
    <t xml:space="preserve">FRÉZOVÁNÍ ZPEVNĚNÝCH PLOCH ASFALTOVÝCH </t>
  </si>
  <si>
    <t xml:space="preserve">Položka zahrnuje:
- veškerou manipulaci s vybouranou sutí a s vybouranými hmotami vč. uložení na skládku.                                         Napojení na stávající kryt a podél čtyřlinky                     </t>
  </si>
  <si>
    <t xml:space="preserve">Položka zahrnuje:
- sloupky
- upevňovací zařízení
- osazení (betonová patka, zemní práce)  minimální rozměry patky:  0,4 x 0,4 x 0,7 (d x š x h). </t>
  </si>
  <si>
    <t>17 05 04 - Zemina a kamení neuvedené pod číslem 17 05 03                                                                    nepotřebný výkopek - zemina, drny, kamení - nevhodný materiál pro další použí na této stavbě                   Položka zahrnuje:  Náklad na uložení do recyklačního střediska či na skládku s oprávněním k opětovnému využítí dodaného typu odpadu.                                                                                                                Zhotovitel doloží  platné oprávnění opravňující ho k nakládání s odpady a  dále doloží evidenci odvezeného množství tzv.Průvodku odpadu (s uvedením datumu odvozu, množství-váhy, názvu stavby). Tuto průvodku si odsouhlasí zástupci smluvních stran.                                                                                                          (p. 12922 - 264 m3 + p.12932 - 1345 m3 + p. 12273 - 525 + 273 + 28 + 24 m3 + p.11332 - 6 m3) + p. 13183 - 82 m3  x 2 (koef.) = 5 094 t</t>
  </si>
  <si>
    <t>014102.R</t>
  </si>
  <si>
    <t>Položka zahrnuje:
- veškerou manipulaci s vybouranou sutí a s vybouranými hmotami vč. uložení na recyklační středisko.                    Vybourání stávajících silničních obrub v délce cca 215 m</t>
  </si>
  <si>
    <r>
      <rPr>
        <sz val="8"/>
        <color indexed="8"/>
        <rFont val="Arial"/>
        <family val="2"/>
        <charset val="238"/>
      </rPr>
      <t>17 01 01 - BETON z vybouraných konstrukcí (obrubníky, propusty, panely a jiné)                                        17 09 04 - Směsné stavební a demoliční odpady neuvedené pod čísly 17 09 01, 17 09 02 a 17 09 03             Položka zahrnuje: Náklad na uložení do recyklačního střediska či na skládku s oprávněním k opětovnému využítí dodaného typu odpadu. Zhotovitel doloží  platné oprávnění opravňující ho k nakládání s odpady a  dále doloží evidenci odvezeného množství tzv.Průvodku odpadu (s uvedením datumu odvozu, množství-váhy, názvu stavby). Tuto průvodku si odsouhlasí zástupci smluvních stran.                                                                                                                         p. 96616 - 24 m3 + p. 11352 - 8,06 m3 x 2,3 (koef.) = 73,74 t</t>
    </r>
    <r>
      <rPr>
        <sz val="12"/>
        <color indexed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</t>
    </r>
  </si>
  <si>
    <t>PŘEVEDENÍ VODY POTRUBÍM DN 600 NEBO ŽLABY R.O. DO 2,0M</t>
  </si>
  <si>
    <t>Položka zahrnuje:
- převedení vody na povrchu
- zřízení, udržování a odstranění příslušného zařízení                                                                                                MIN. DN600, komplet včetně pomocné podpůrné kce apod. a odstranění, délka úpravy 40 m</t>
  </si>
  <si>
    <t>Položka zahrnuje:
- kompletní provedení zemní konstrukce vč. výběru vhodného materiálu
- úprava ukládaného materiálu vlhčením, tříděním, promícháním nebo vysoušením, příp. jiné úpravy za účelem zlepšení jeho mech. vlastností
- hutnění i různé míry hutnění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pomocné konstrukce umožňující provedení zemní konstrukce (příjezdy, sjezdy, nájezdy, lešení, podpěrné konstrukce, přemostění, zpevněné
plochy, zakrytí a pod.)                                                                                                                                               hrázky na návodní a povodní straně pro dočasné zatrubnění     1 x 8 x 2 x 2 = 32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</si>
</sst>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0;\-#,##0.000"/>
    <numFmt numFmtId="165" formatCode="#,##0.00_ ;\-#,##0.00\ "/>
  </numFmts>
  <fonts count="39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MS Sans Serif"/>
      <charset val="1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MS Sans Serif"/>
      <charset val="1"/>
    </font>
    <font>
      <sz val="11"/>
      <name val="MS Sans Serif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color rgb="FFFF0000"/>
      <name val="MS Sans Serif"/>
      <charset val="1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0" tint="-0.34998626667073579"/>
      <name val="MS Sans Serif"/>
      <charset val="1"/>
    </font>
    <font>
      <sz val="12"/>
      <color rgb="FF000000"/>
      <name val="Arial CE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8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 applyAlignment="0">
      <alignment vertical="top" wrapText="1"/>
      <protection locked="0"/>
    </xf>
    <xf numFmtId="44" fontId="7" fillId="0" borderId="0" applyFont="0" applyFill="0" applyBorder="0" applyAlignment="0" applyProtection="0">
      <alignment vertical="top" wrapText="1"/>
      <protection locked="0"/>
    </xf>
    <xf numFmtId="44" fontId="7" fillId="0" borderId="0" applyFont="0" applyFill="0" applyBorder="0" applyAlignment="0" applyProtection="0">
      <alignment vertical="top" wrapText="1"/>
      <protection locked="0"/>
    </xf>
    <xf numFmtId="0" fontId="24" fillId="0" borderId="0" applyAlignment="0">
      <alignment vertical="top" wrapText="1"/>
      <protection locked="0"/>
    </xf>
  </cellStyleXfs>
  <cellXfs count="338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2" fontId="11" fillId="0" borderId="1" xfId="0" applyNumberFormat="1" applyFont="1" applyBorder="1" applyAlignment="1" applyProtection="1">
      <alignment vertical="top"/>
    </xf>
    <xf numFmtId="49" fontId="16" fillId="2" borderId="2" xfId="0" applyNumberFormat="1" applyFont="1" applyFill="1" applyBorder="1" applyAlignment="1" applyProtection="1">
      <alignment horizontal="center" vertical="center"/>
    </xf>
    <xf numFmtId="49" fontId="16" fillId="2" borderId="3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12" fillId="0" borderId="4" xfId="0" applyFont="1" applyBorder="1" applyAlignment="1" applyProtection="1">
      <alignment horizontal="center" vertical="center"/>
    </xf>
    <xf numFmtId="2" fontId="11" fillId="0" borderId="4" xfId="0" applyNumberFormat="1" applyFont="1" applyBorder="1" applyAlignment="1" applyProtection="1">
      <alignment vertical="top"/>
    </xf>
    <xf numFmtId="0" fontId="12" fillId="0" borderId="5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 wrapText="1"/>
    </xf>
    <xf numFmtId="0" fontId="12" fillId="0" borderId="4" xfId="0" applyFont="1" applyBorder="1" applyAlignment="1" applyProtection="1">
      <alignment vertical="top" wrapText="1"/>
    </xf>
    <xf numFmtId="0" fontId="29" fillId="0" borderId="0" xfId="0" applyFont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4" fontId="11" fillId="0" borderId="4" xfId="0" applyNumberFormat="1" applyFont="1" applyBorder="1" applyAlignment="1" applyProtection="1">
      <alignment horizontal="right" vertical="top"/>
    </xf>
    <xf numFmtId="4" fontId="11" fillId="0" borderId="1" xfId="0" applyNumberFormat="1" applyFont="1" applyBorder="1" applyAlignment="1" applyProtection="1">
      <alignment horizontal="right" vertical="top"/>
    </xf>
    <xf numFmtId="0" fontId="12" fillId="0" borderId="7" xfId="0" applyFont="1" applyBorder="1" applyAlignment="1" applyProtection="1">
      <alignment vertical="top"/>
    </xf>
    <xf numFmtId="0" fontId="18" fillId="0" borderId="4" xfId="0" applyFont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/>
    </xf>
    <xf numFmtId="0" fontId="12" fillId="0" borderId="9" xfId="0" applyFont="1" applyBorder="1" applyAlignment="1" applyProtection="1">
      <alignment vertical="top"/>
    </xf>
    <xf numFmtId="0" fontId="30" fillId="0" borderId="10" xfId="0" applyFont="1" applyBorder="1" applyAlignment="1" applyProtection="1">
      <alignment vertical="top" wrapText="1"/>
    </xf>
    <xf numFmtId="0" fontId="12" fillId="0" borderId="11" xfId="0" applyFont="1" applyBorder="1" applyAlignment="1" applyProtection="1">
      <alignment vertical="top"/>
    </xf>
    <xf numFmtId="49" fontId="12" fillId="0" borderId="5" xfId="0" applyNumberFormat="1" applyFont="1" applyBorder="1" applyAlignment="1" applyProtection="1">
      <alignment horizontal="center" vertical="center"/>
    </xf>
    <xf numFmtId="0" fontId="19" fillId="0" borderId="0" xfId="0" applyFont="1" applyAlignment="1">
      <alignment horizontal="left" vertical="top"/>
      <protection locked="0"/>
    </xf>
    <xf numFmtId="0" fontId="19" fillId="0" borderId="0" xfId="0" applyFont="1" applyAlignment="1" applyProtection="1">
      <alignment vertical="top"/>
    </xf>
    <xf numFmtId="0" fontId="12" fillId="0" borderId="12" xfId="0" applyFont="1" applyBorder="1" applyAlignment="1" applyProtection="1">
      <alignment vertical="top" wrapText="1"/>
    </xf>
    <xf numFmtId="4" fontId="11" fillId="0" borderId="13" xfId="0" applyNumberFormat="1" applyFont="1" applyBorder="1" applyAlignment="1" applyProtection="1">
      <alignment vertical="top"/>
    </xf>
    <xf numFmtId="4" fontId="11" fillId="0" borderId="4" xfId="0" applyNumberFormat="1" applyFont="1" applyBorder="1" applyAlignment="1" applyProtection="1">
      <alignment vertical="top"/>
    </xf>
    <xf numFmtId="14" fontId="6" fillId="0" borderId="0" xfId="0" applyNumberFormat="1" applyFont="1" applyAlignment="1" applyProtection="1">
      <alignment horizontal="right" vertical="top"/>
    </xf>
    <xf numFmtId="0" fontId="31" fillId="0" borderId="10" xfId="0" applyFont="1" applyBorder="1" applyAlignment="1">
      <alignment vertical="top" wrapText="1"/>
      <protection locked="0"/>
    </xf>
    <xf numFmtId="0" fontId="14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15" xfId="0" applyFont="1" applyBorder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4" fillId="0" borderId="16" xfId="0" applyFont="1" applyBorder="1" applyAlignment="1" applyProtection="1">
      <alignment vertical="center"/>
    </xf>
    <xf numFmtId="4" fontId="17" fillId="2" borderId="3" xfId="0" applyNumberFormat="1" applyFont="1" applyFill="1" applyBorder="1" applyAlignment="1" applyProtection="1">
      <alignment vertical="center"/>
    </xf>
    <xf numFmtId="44" fontId="17" fillId="2" borderId="17" xfId="1" applyFont="1" applyFill="1" applyBorder="1" applyAlignment="1" applyProtection="1">
      <alignment horizontal="left" vertical="center"/>
    </xf>
    <xf numFmtId="4" fontId="17" fillId="2" borderId="4" xfId="0" applyNumberFormat="1" applyFont="1" applyFill="1" applyBorder="1" applyAlignment="1" applyProtection="1">
      <alignment vertical="center"/>
    </xf>
    <xf numFmtId="44" fontId="17" fillId="2" borderId="6" xfId="1" applyFont="1" applyFill="1" applyBorder="1" applyAlignment="1" applyProtection="1">
      <alignment horizontal="left" vertical="center"/>
    </xf>
    <xf numFmtId="4" fontId="17" fillId="2" borderId="18" xfId="0" applyNumberFormat="1" applyFont="1" applyFill="1" applyBorder="1" applyAlignment="1" applyProtection="1">
      <alignment vertical="center"/>
    </xf>
    <xf numFmtId="44" fontId="17" fillId="2" borderId="19" xfId="1" applyFont="1" applyFill="1" applyBorder="1" applyAlignment="1" applyProtection="1">
      <alignment horizontal="left" vertical="center"/>
    </xf>
    <xf numFmtId="0" fontId="20" fillId="0" borderId="16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9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4" fontId="11" fillId="0" borderId="1" xfId="0" applyNumberFormat="1" applyFont="1" applyBorder="1" applyAlignment="1" applyProtection="1">
      <alignment vertical="top"/>
    </xf>
    <xf numFmtId="0" fontId="12" fillId="0" borderId="20" xfId="0" applyFont="1" applyBorder="1" applyAlignment="1" applyProtection="1">
      <alignment horizontal="center" vertical="center"/>
    </xf>
    <xf numFmtId="4" fontId="11" fillId="0" borderId="14" xfId="0" applyNumberFormat="1" applyFont="1" applyBorder="1" applyAlignment="1" applyProtection="1">
      <alignment vertical="top"/>
    </xf>
    <xf numFmtId="4" fontId="11" fillId="0" borderId="20" xfId="0" applyNumberFormat="1" applyFont="1" applyBorder="1" applyAlignment="1" applyProtection="1">
      <alignment horizontal="right" vertical="top"/>
    </xf>
    <xf numFmtId="0" fontId="12" fillId="0" borderId="10" xfId="0" applyFont="1" applyBorder="1" applyAlignment="1" applyProtection="1">
      <alignment horizontal="center" vertical="center"/>
    </xf>
    <xf numFmtId="4" fontId="11" fillId="0" borderId="13" xfId="0" applyNumberFormat="1" applyFont="1" applyBorder="1" applyAlignment="1" applyProtection="1">
      <alignment horizontal="right" vertical="top"/>
    </xf>
    <xf numFmtId="4" fontId="11" fillId="0" borderId="4" xfId="0" applyNumberFormat="1" applyFont="1" applyBorder="1" applyAlignment="1" applyProtection="1">
      <alignment horizontal="right" vertical="center"/>
    </xf>
    <xf numFmtId="0" fontId="18" fillId="0" borderId="10" xfId="0" applyFont="1" applyBorder="1" applyAlignment="1" applyProtection="1">
      <alignment vertical="top" wrapText="1"/>
    </xf>
    <xf numFmtId="4" fontId="11" fillId="0" borderId="10" xfId="0" applyNumberFormat="1" applyFont="1" applyBorder="1" applyAlignment="1" applyProtection="1">
      <alignment vertical="top"/>
    </xf>
    <xf numFmtId="0" fontId="12" fillId="0" borderId="4" xfId="0" applyFont="1" applyBorder="1" applyAlignment="1" applyProtection="1">
      <alignment vertical="center" wrapText="1"/>
    </xf>
    <xf numFmtId="4" fontId="11" fillId="0" borderId="13" xfId="0" applyNumberFormat="1" applyFont="1" applyBorder="1" applyAlignment="1" applyProtection="1">
      <alignment vertical="center"/>
    </xf>
    <xf numFmtId="4" fontId="11" fillId="0" borderId="13" xfId="0" applyNumberFormat="1" applyFont="1" applyBorder="1" applyAlignment="1" applyProtection="1">
      <alignment horizontal="right" vertical="center"/>
    </xf>
    <xf numFmtId="39" fontId="11" fillId="0" borderId="4" xfId="0" applyNumberFormat="1" applyFont="1" applyBorder="1" applyAlignment="1" applyProtection="1">
      <alignment vertical="top"/>
    </xf>
    <xf numFmtId="39" fontId="11" fillId="0" borderId="13" xfId="0" applyNumberFormat="1" applyFont="1" applyBorder="1" applyAlignment="1" applyProtection="1">
      <alignment vertical="top"/>
    </xf>
    <xf numFmtId="4" fontId="11" fillId="0" borderId="0" xfId="0" applyNumberFormat="1" applyFont="1" applyAlignment="1" applyProtection="1">
      <alignment horizontal="right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vertical="top"/>
    </xf>
    <xf numFmtId="0" fontId="18" fillId="0" borderId="1" xfId="0" applyFont="1" applyBorder="1" applyAlignment="1" applyProtection="1">
      <alignment vertical="top" wrapText="1"/>
    </xf>
    <xf numFmtId="4" fontId="2" fillId="0" borderId="0" xfId="0" applyNumberFormat="1" applyFont="1" applyAlignment="1" applyProtection="1">
      <alignment horizontal="left"/>
    </xf>
    <xf numFmtId="4" fontId="4" fillId="0" borderId="0" xfId="0" applyNumberFormat="1" applyFont="1" applyAlignment="1" applyProtection="1">
      <alignment horizontal="left" vertical="top" wrapText="1"/>
    </xf>
    <xf numFmtId="4" fontId="6" fillId="0" borderId="0" xfId="0" applyNumberFormat="1" applyFont="1" applyAlignment="1" applyProtection="1">
      <alignment horizontal="left"/>
    </xf>
    <xf numFmtId="4" fontId="6" fillId="0" borderId="0" xfId="0" applyNumberFormat="1" applyFont="1" applyAlignment="1" applyProtection="1">
      <alignment horizontal="left" vertical="top" wrapText="1"/>
    </xf>
    <xf numFmtId="4" fontId="4" fillId="0" borderId="0" xfId="0" applyNumberFormat="1" applyFont="1" applyAlignment="1" applyProtection="1">
      <alignment horizontal="left"/>
    </xf>
    <xf numFmtId="4" fontId="0" fillId="0" borderId="0" xfId="0" applyNumberFormat="1" applyAlignment="1">
      <alignment horizontal="left" vertical="top" wrapText="1"/>
      <protection locked="0"/>
    </xf>
    <xf numFmtId="4" fontId="21" fillId="4" borderId="21" xfId="0" applyNumberFormat="1" applyFont="1" applyFill="1" applyBorder="1" applyAlignment="1" applyProtection="1">
      <alignment vertical="center"/>
    </xf>
    <xf numFmtId="0" fontId="22" fillId="4" borderId="22" xfId="0" applyFont="1" applyFill="1" applyBorder="1" applyAlignment="1" applyProtection="1">
      <alignment vertical="center"/>
    </xf>
    <xf numFmtId="4" fontId="22" fillId="4" borderId="22" xfId="0" applyNumberFormat="1" applyFont="1" applyFill="1" applyBorder="1" applyAlignment="1" applyProtection="1">
      <alignment vertical="center"/>
    </xf>
    <xf numFmtId="4" fontId="21" fillId="4" borderId="22" xfId="0" applyNumberFormat="1" applyFont="1" applyFill="1" applyBorder="1" applyAlignment="1" applyProtection="1">
      <alignment horizontal="right" vertical="center"/>
    </xf>
    <xf numFmtId="4" fontId="22" fillId="4" borderId="23" xfId="0" applyNumberFormat="1" applyFont="1" applyFill="1" applyBorder="1" applyAlignment="1" applyProtection="1">
      <alignment vertical="center"/>
    </xf>
    <xf numFmtId="0" fontId="32" fillId="5" borderId="24" xfId="0" applyFont="1" applyFill="1" applyBorder="1" applyAlignment="1" applyProtection="1">
      <alignment vertical="center"/>
    </xf>
    <xf numFmtId="0" fontId="23" fillId="3" borderId="21" xfId="0" applyFont="1" applyFill="1" applyBorder="1" applyAlignment="1" applyProtection="1">
      <alignment vertical="center" wrapText="1"/>
    </xf>
    <xf numFmtId="0" fontId="23" fillId="3" borderId="22" xfId="0" applyFont="1" applyFill="1" applyBorder="1" applyAlignment="1" applyProtection="1">
      <alignment vertical="center"/>
    </xf>
    <xf numFmtId="0" fontId="23" fillId="3" borderId="22" xfId="0" applyFont="1" applyFill="1" applyBorder="1" applyAlignment="1" applyProtection="1">
      <alignment horizontal="center" vertical="center"/>
    </xf>
    <xf numFmtId="4" fontId="12" fillId="3" borderId="22" xfId="3" applyNumberFormat="1" applyFont="1" applyFill="1" applyBorder="1" applyAlignment="1" applyProtection="1">
      <alignment horizontal="center" vertical="center"/>
    </xf>
    <xf numFmtId="0" fontId="23" fillId="3" borderId="25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2" fontId="11" fillId="0" borderId="0" xfId="0" applyNumberFormat="1" applyFont="1" applyAlignment="1" applyProtection="1">
      <alignment vertical="top"/>
    </xf>
    <xf numFmtId="4" fontId="11" fillId="0" borderId="0" xfId="0" applyNumberFormat="1" applyFont="1" applyAlignment="1" applyProtection="1">
      <alignment vertical="top"/>
    </xf>
    <xf numFmtId="4" fontId="11" fillId="0" borderId="0" xfId="0" applyNumberFormat="1" applyFont="1" applyAlignment="1" applyProtection="1">
      <alignment horizontal="right" vertical="top"/>
    </xf>
    <xf numFmtId="0" fontId="12" fillId="0" borderId="27" xfId="0" applyFont="1" applyBorder="1" applyAlignment="1" applyProtection="1">
      <alignment vertical="top" wrapText="1"/>
    </xf>
    <xf numFmtId="0" fontId="18" fillId="0" borderId="0" xfId="0" applyFont="1" applyAlignment="1" applyProtection="1">
      <alignment vertical="top" wrapText="1"/>
    </xf>
    <xf numFmtId="2" fontId="11" fillId="0" borderId="13" xfId="0" applyNumberFormat="1" applyFont="1" applyBorder="1" applyAlignment="1" applyProtection="1">
      <alignment vertical="top"/>
    </xf>
    <xf numFmtId="0" fontId="33" fillId="0" borderId="4" xfId="0" applyFont="1" applyBorder="1" applyAlignment="1">
      <alignment vertical="top" wrapText="1"/>
      <protection locked="0"/>
    </xf>
    <xf numFmtId="0" fontId="34" fillId="0" borderId="10" xfId="0" applyFont="1" applyBorder="1" applyAlignment="1" applyProtection="1">
      <alignment vertical="top" wrapText="1"/>
    </xf>
    <xf numFmtId="0" fontId="12" fillId="0" borderId="30" xfId="0" applyFont="1" applyBorder="1" applyAlignment="1" applyProtection="1">
      <alignment horizontal="center" vertical="center"/>
    </xf>
    <xf numFmtId="2" fontId="11" fillId="0" borderId="4" xfId="0" applyNumberFormat="1" applyFont="1" applyBorder="1" applyAlignment="1" applyProtection="1">
      <alignment vertical="center"/>
    </xf>
    <xf numFmtId="0" fontId="12" fillId="0" borderId="10" xfId="0" applyFont="1" applyBorder="1" applyAlignment="1" applyProtection="1">
      <alignment vertical="top" wrapText="1"/>
    </xf>
    <xf numFmtId="0" fontId="12" fillId="0" borderId="12" xfId="0" applyFont="1" applyBorder="1" applyAlignment="1" applyProtection="1">
      <alignment horizontal="center" vertical="center"/>
    </xf>
    <xf numFmtId="2" fontId="11" fillId="0" borderId="20" xfId="0" applyNumberFormat="1" applyFont="1" applyBorder="1" applyAlignment="1" applyProtection="1">
      <alignment vertical="top"/>
    </xf>
    <xf numFmtId="2" fontId="11" fillId="0" borderId="13" xfId="0" applyNumberFormat="1" applyFont="1" applyBorder="1" applyAlignment="1" applyProtection="1">
      <alignment vertical="center"/>
    </xf>
    <xf numFmtId="0" fontId="18" fillId="0" borderId="10" xfId="0" applyFont="1" applyBorder="1" applyAlignment="1" applyProtection="1">
      <alignment vertical="center" wrapText="1"/>
    </xf>
    <xf numFmtId="4" fontId="11" fillId="0" borderId="10" xfId="0" applyNumberFormat="1" applyFont="1" applyBorder="1" applyAlignment="1" applyProtection="1">
      <alignment vertical="center"/>
    </xf>
    <xf numFmtId="39" fontId="11" fillId="0" borderId="0" xfId="0" applyNumberFormat="1" applyFont="1" applyAlignment="1" applyProtection="1">
      <alignment vertical="top"/>
    </xf>
    <xf numFmtId="2" fontId="11" fillId="0" borderId="31" xfId="0" applyNumberFormat="1" applyFont="1" applyBorder="1" applyAlignment="1" applyProtection="1">
      <alignment vertical="top"/>
    </xf>
    <xf numFmtId="4" fontId="11" fillId="0" borderId="31" xfId="0" applyNumberFormat="1" applyFont="1" applyBorder="1" applyAlignment="1" applyProtection="1">
      <alignment vertical="top"/>
    </xf>
    <xf numFmtId="39" fontId="11" fillId="0" borderId="14" xfId="0" applyNumberFormat="1" applyFont="1" applyBorder="1" applyAlignment="1" applyProtection="1">
      <alignment vertical="top"/>
    </xf>
    <xf numFmtId="0" fontId="18" fillId="0" borderId="14" xfId="0" applyFont="1" applyBorder="1" applyAlignment="1" applyProtection="1">
      <alignment vertical="top" wrapText="1"/>
    </xf>
    <xf numFmtId="0" fontId="35" fillId="6" borderId="1" xfId="0" applyFont="1" applyFill="1" applyBorder="1" applyAlignment="1" applyProtection="1">
      <alignment vertical="center"/>
    </xf>
    <xf numFmtId="0" fontId="12" fillId="6" borderId="4" xfId="0" applyFont="1" applyFill="1" applyBorder="1" applyAlignment="1" applyProtection="1">
      <alignment horizontal="center" vertical="center"/>
    </xf>
    <xf numFmtId="4" fontId="11" fillId="6" borderId="4" xfId="0" applyNumberFormat="1" applyFont="1" applyFill="1" applyBorder="1" applyAlignment="1" applyProtection="1">
      <alignment vertical="top"/>
    </xf>
    <xf numFmtId="39" fontId="11" fillId="6" borderId="4" xfId="0" applyNumberFormat="1" applyFont="1" applyFill="1" applyBorder="1" applyAlignment="1" applyProtection="1">
      <alignment vertical="top"/>
    </xf>
    <xf numFmtId="4" fontId="11" fillId="6" borderId="4" xfId="0" applyNumberFormat="1" applyFont="1" applyFill="1" applyBorder="1" applyAlignment="1" applyProtection="1">
      <alignment horizontal="right" vertical="top"/>
    </xf>
    <xf numFmtId="0" fontId="26" fillId="6" borderId="6" xfId="0" applyFont="1" applyFill="1" applyBorder="1" applyAlignment="1" applyProtection="1">
      <alignment vertical="top"/>
    </xf>
    <xf numFmtId="0" fontId="27" fillId="6" borderId="4" xfId="0" applyFont="1" applyFill="1" applyBorder="1" applyAlignment="1">
      <alignment vertical="center"/>
      <protection locked="0"/>
    </xf>
    <xf numFmtId="0" fontId="27" fillId="6" borderId="4" xfId="0" applyFont="1" applyFill="1" applyBorder="1" applyAlignment="1">
      <alignment horizontal="center" vertical="center"/>
      <protection locked="0"/>
    </xf>
    <xf numFmtId="4" fontId="36" fillId="6" borderId="4" xfId="0" applyNumberFormat="1" applyFont="1" applyFill="1" applyBorder="1" applyAlignment="1">
      <alignment vertical="center"/>
      <protection locked="0"/>
    </xf>
    <xf numFmtId="4" fontId="27" fillId="6" borderId="4" xfId="0" applyNumberFormat="1" applyFont="1" applyFill="1" applyBorder="1" applyAlignment="1">
      <alignment vertical="center"/>
      <protection locked="0"/>
    </xf>
    <xf numFmtId="4" fontId="14" fillId="6" borderId="4" xfId="0" applyNumberFormat="1" applyFont="1" applyFill="1" applyBorder="1" applyAlignment="1" applyProtection="1">
      <alignment horizontal="right" vertical="center"/>
    </xf>
    <xf numFmtId="0" fontId="26" fillId="6" borderId="7" xfId="0" applyFont="1" applyFill="1" applyBorder="1" applyAlignment="1" applyProtection="1">
      <alignment vertical="top"/>
    </xf>
    <xf numFmtId="0" fontId="28" fillId="6" borderId="4" xfId="0" applyFont="1" applyFill="1" applyBorder="1" applyAlignment="1">
      <alignment vertical="center" wrapText="1"/>
      <protection locked="0"/>
    </xf>
    <xf numFmtId="0" fontId="27" fillId="6" borderId="4" xfId="0" applyFont="1" applyFill="1" applyBorder="1" applyAlignment="1">
      <alignment horizontal="center" vertical="center" wrapText="1"/>
      <protection locked="0"/>
    </xf>
    <xf numFmtId="4" fontId="36" fillId="6" borderId="4" xfId="0" applyNumberFormat="1" applyFont="1" applyFill="1" applyBorder="1" applyAlignment="1">
      <alignment vertical="center" wrapText="1"/>
      <protection locked="0"/>
    </xf>
    <xf numFmtId="0" fontId="27" fillId="6" borderId="4" xfId="0" applyFont="1" applyFill="1" applyBorder="1" applyAlignment="1">
      <alignment vertical="center" wrapText="1"/>
      <protection locked="0"/>
    </xf>
    <xf numFmtId="0" fontId="26" fillId="6" borderId="6" xfId="0" applyFont="1" applyFill="1" applyBorder="1" applyAlignment="1" applyProtection="1">
      <alignment vertical="top" wrapText="1"/>
    </xf>
    <xf numFmtId="0" fontId="27" fillId="6" borderId="1" xfId="0" applyFont="1" applyFill="1" applyBorder="1" applyAlignment="1">
      <alignment horizontal="center" vertical="center"/>
      <protection locked="0"/>
    </xf>
    <xf numFmtId="4" fontId="27" fillId="6" borderId="1" xfId="0" applyNumberFormat="1" applyFont="1" applyFill="1" applyBorder="1" applyAlignment="1">
      <alignment vertical="center"/>
      <protection locked="0"/>
    </xf>
    <xf numFmtId="0" fontId="27" fillId="6" borderId="1" xfId="0" applyFont="1" applyFill="1" applyBorder="1" applyAlignment="1">
      <alignment vertical="center"/>
      <protection locked="0"/>
    </xf>
    <xf numFmtId="0" fontId="27" fillId="6" borderId="27" xfId="0" applyFont="1" applyFill="1" applyBorder="1" applyAlignment="1">
      <alignment horizontal="center" vertical="center"/>
      <protection locked="0"/>
    </xf>
    <xf numFmtId="4" fontId="27" fillId="6" borderId="27" xfId="0" applyNumberFormat="1" applyFont="1" applyFill="1" applyBorder="1" applyAlignment="1">
      <alignment vertical="center"/>
      <protection locked="0"/>
    </xf>
    <xf numFmtId="0" fontId="27" fillId="6" borderId="27" xfId="0" applyFont="1" applyFill="1" applyBorder="1" applyAlignment="1">
      <alignment vertical="center"/>
      <protection locked="0"/>
    </xf>
    <xf numFmtId="0" fontId="28" fillId="6" borderId="4" xfId="0" applyFont="1" applyFill="1" applyBorder="1" applyAlignment="1">
      <alignment vertical="center"/>
      <protection locked="0"/>
    </xf>
    <xf numFmtId="0" fontId="27" fillId="6" borderId="12" xfId="0" applyFont="1" applyFill="1" applyBorder="1" applyAlignment="1">
      <alignment horizontal="center" vertical="center"/>
      <protection locked="0"/>
    </xf>
    <xf numFmtId="4" fontId="27" fillId="6" borderId="31" xfId="0" applyNumberFormat="1" applyFont="1" applyFill="1" applyBorder="1" applyAlignment="1">
      <alignment vertical="center"/>
      <protection locked="0"/>
    </xf>
    <xf numFmtId="4" fontId="14" fillId="6" borderId="31" xfId="0" applyNumberFormat="1" applyFont="1" applyFill="1" applyBorder="1" applyAlignment="1" applyProtection="1">
      <alignment horizontal="right" vertical="center"/>
    </xf>
    <xf numFmtId="0" fontId="26" fillId="6" borderId="37" xfId="0" applyFont="1" applyFill="1" applyBorder="1" applyAlignment="1" applyProtection="1">
      <alignment vertical="top"/>
    </xf>
    <xf numFmtId="2" fontId="11" fillId="0" borderId="29" xfId="0" applyNumberFormat="1" applyFont="1" applyBorder="1" applyAlignment="1" applyProtection="1">
      <alignment vertical="top"/>
    </xf>
    <xf numFmtId="39" fontId="11" fillId="0" borderId="29" xfId="0" applyNumberFormat="1" applyFont="1" applyBorder="1" applyAlignment="1" applyProtection="1">
      <alignment vertical="top"/>
    </xf>
    <xf numFmtId="0" fontId="12" fillId="0" borderId="32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7" fillId="0" borderId="35" xfId="0" applyFont="1" applyBorder="1" applyAlignment="1">
      <alignment horizontal="center" vertical="center"/>
      <protection locked="0"/>
    </xf>
    <xf numFmtId="0" fontId="27" fillId="0" borderId="36" xfId="0" applyFont="1" applyBorder="1" applyAlignment="1">
      <alignment horizontal="center" vertical="center"/>
      <protection locked="0"/>
    </xf>
    <xf numFmtId="49" fontId="27" fillId="0" borderId="35" xfId="0" applyNumberFormat="1" applyFont="1" applyBorder="1" applyAlignment="1">
      <alignment horizontal="center" vertical="center"/>
      <protection locked="0"/>
    </xf>
    <xf numFmtId="0" fontId="12" fillId="7" borderId="26" xfId="0" applyFont="1" applyFill="1" applyBorder="1" applyAlignment="1" applyProtection="1">
      <alignment horizontal="center" vertical="center"/>
    </xf>
    <xf numFmtId="0" fontId="12" fillId="7" borderId="28" xfId="0" applyFont="1" applyFill="1" applyBorder="1" applyAlignment="1" applyProtection="1">
      <alignment horizontal="center" vertical="center"/>
    </xf>
    <xf numFmtId="0" fontId="27" fillId="7" borderId="34" xfId="0" applyFont="1" applyFill="1" applyBorder="1" applyAlignment="1">
      <alignment horizontal="center" vertical="center"/>
      <protection locked="0"/>
    </xf>
    <xf numFmtId="0" fontId="27" fillId="7" borderId="36" xfId="0" applyFont="1" applyFill="1" applyBorder="1" applyAlignment="1">
      <alignment horizontal="center" vertical="center"/>
      <protection locked="0"/>
    </xf>
    <xf numFmtId="0" fontId="27" fillId="7" borderId="28" xfId="0" applyFont="1" applyFill="1" applyBorder="1" applyAlignment="1">
      <alignment horizontal="center" vertical="center"/>
      <protection locked="0"/>
    </xf>
    <xf numFmtId="49" fontId="27" fillId="7" borderId="35" xfId="0" applyNumberFormat="1" applyFont="1" applyFill="1" applyBorder="1" applyAlignment="1">
      <alignment horizontal="center" vertical="center"/>
      <protection locked="0"/>
    </xf>
    <xf numFmtId="0" fontId="18" fillId="0" borderId="43" xfId="0" applyFont="1" applyBorder="1" applyAlignment="1" applyProtection="1">
      <alignment vertical="top" wrapText="1"/>
    </xf>
    <xf numFmtId="0" fontId="18" fillId="0" borderId="33" xfId="0" applyFont="1" applyBorder="1" applyAlignment="1" applyProtection="1">
      <alignment vertical="top" wrapText="1"/>
    </xf>
    <xf numFmtId="0" fontId="34" fillId="0" borderId="4" xfId="0" applyFont="1" applyBorder="1" applyAlignment="1" applyProtection="1">
      <alignment vertical="top"/>
    </xf>
    <xf numFmtId="0" fontId="12" fillId="0" borderId="43" xfId="0" applyFont="1" applyBorder="1" applyAlignment="1" applyProtection="1">
      <alignment horizontal="center" vertical="center"/>
    </xf>
    <xf numFmtId="0" fontId="34" fillId="0" borderId="13" xfId="0" applyFont="1" applyBorder="1" applyAlignment="1" applyProtection="1">
      <alignment vertical="top" wrapText="1"/>
    </xf>
    <xf numFmtId="0" fontId="30" fillId="0" borderId="13" xfId="0" applyFont="1" applyBorder="1" applyAlignment="1" applyProtection="1">
      <alignment vertical="top" wrapText="1"/>
    </xf>
    <xf numFmtId="0" fontId="34" fillId="0" borderId="57" xfId="0" applyFont="1" applyBorder="1" applyAlignment="1" applyProtection="1">
      <alignment vertical="top" wrapText="1"/>
    </xf>
    <xf numFmtId="0" fontId="12" fillId="0" borderId="27" xfId="0" applyFont="1" applyBorder="1" applyAlignment="1" applyProtection="1">
      <alignment horizontal="center" vertical="center"/>
    </xf>
    <xf numFmtId="0" fontId="30" fillId="0" borderId="29" xfId="0" applyFont="1" applyBorder="1" applyAlignment="1" applyProtection="1">
      <alignment vertical="top" wrapText="1"/>
    </xf>
    <xf numFmtId="2" fontId="11" fillId="0" borderId="20" xfId="0" applyNumberFormat="1" applyFont="1" applyBorder="1" applyAlignment="1" applyProtection="1">
      <alignment vertical="center"/>
    </xf>
    <xf numFmtId="4" fontId="11" fillId="0" borderId="14" xfId="0" applyNumberFormat="1" applyFont="1" applyBorder="1" applyAlignment="1" applyProtection="1">
      <alignment vertical="center"/>
    </xf>
    <xf numFmtId="4" fontId="11" fillId="0" borderId="20" xfId="0" applyNumberFormat="1" applyFont="1" applyBorder="1" applyAlignment="1" applyProtection="1">
      <alignment horizontal="right" vertical="center"/>
    </xf>
    <xf numFmtId="0" fontId="18" fillId="0" borderId="12" xfId="0" applyFont="1" applyBorder="1" applyAlignment="1" applyProtection="1">
      <alignment vertical="top" wrapText="1"/>
    </xf>
    <xf numFmtId="4" fontId="11" fillId="0" borderId="4" xfId="0" applyNumberFormat="1" applyFont="1" applyBorder="1" applyAlignment="1" applyProtection="1">
      <alignment vertical="center"/>
    </xf>
    <xf numFmtId="0" fontId="18" fillId="0" borderId="15" xfId="0" applyFont="1" applyBorder="1" applyAlignment="1" applyProtection="1">
      <alignment vertical="top" wrapText="1"/>
    </xf>
    <xf numFmtId="2" fontId="11" fillId="0" borderId="0" xfId="0" applyNumberFormat="1" applyFont="1" applyAlignment="1" applyProtection="1">
      <alignment vertical="center"/>
    </xf>
    <xf numFmtId="4" fontId="11" fillId="0" borderId="0" xfId="0" applyNumberFormat="1" applyFont="1" applyAlignment="1" applyProtection="1">
      <alignment vertical="center"/>
    </xf>
    <xf numFmtId="0" fontId="12" fillId="0" borderId="27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horizontal="left" vertical="top" wrapText="1"/>
    </xf>
    <xf numFmtId="0" fontId="18" fillId="0" borderId="30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  <xf numFmtId="0" fontId="18" fillId="0" borderId="14" xfId="0" applyFont="1" applyBorder="1" applyAlignment="1" applyProtection="1">
      <alignment horizontal="left" vertical="top" wrapText="1"/>
    </xf>
    <xf numFmtId="4" fontId="11" fillId="0" borderId="29" xfId="0" applyNumberFormat="1" applyFont="1" applyBorder="1" applyAlignment="1" applyProtection="1">
      <alignment horizontal="right" vertical="top"/>
    </xf>
    <xf numFmtId="0" fontId="12" fillId="0" borderId="42" xfId="0" applyFont="1" applyBorder="1" applyAlignment="1" applyProtection="1">
      <alignment vertical="top"/>
    </xf>
    <xf numFmtId="0" fontId="12" fillId="0" borderId="30" xfId="0" applyFont="1" applyBorder="1" applyAlignment="1" applyProtection="1">
      <alignment vertical="top" wrapText="1"/>
    </xf>
    <xf numFmtId="0" fontId="18" fillId="0" borderId="30" xfId="0" applyFont="1" applyBorder="1" applyAlignment="1" applyProtection="1">
      <alignment vertical="top" wrapText="1"/>
    </xf>
    <xf numFmtId="0" fontId="37" fillId="0" borderId="27" xfId="0" applyFont="1" applyBorder="1" applyAlignment="1" applyProtection="1">
      <alignment horizontal="left" vertical="top" wrapText="1"/>
    </xf>
    <xf numFmtId="2" fontId="11" fillId="0" borderId="27" xfId="0" applyNumberFormat="1" applyFont="1" applyBorder="1" applyAlignment="1" applyProtection="1">
      <alignment vertical="top"/>
    </xf>
    <xf numFmtId="4" fontId="11" fillId="0" borderId="27" xfId="0" applyNumberFormat="1" applyFont="1" applyBorder="1" applyAlignment="1" applyProtection="1">
      <alignment vertical="top"/>
    </xf>
    <xf numFmtId="4" fontId="11" fillId="0" borderId="27" xfId="0" applyNumberFormat="1" applyFont="1" applyBorder="1" applyAlignment="1" applyProtection="1">
      <alignment horizontal="right" vertical="top"/>
    </xf>
    <xf numFmtId="0" fontId="12" fillId="0" borderId="41" xfId="0" applyFont="1" applyBorder="1" applyAlignment="1" applyProtection="1">
      <alignment vertical="top"/>
    </xf>
    <xf numFmtId="0" fontId="12" fillId="0" borderId="38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left" vertical="top" wrapText="1"/>
    </xf>
    <xf numFmtId="0" fontId="18" fillId="0" borderId="49" xfId="0" applyFont="1" applyBorder="1" applyAlignment="1" applyProtection="1">
      <alignment horizontal="left" vertical="top" wrapText="1"/>
    </xf>
    <xf numFmtId="0" fontId="12" fillId="0" borderId="49" xfId="0" applyFont="1" applyBorder="1" applyAlignment="1" applyProtection="1">
      <alignment horizontal="center" vertical="center"/>
    </xf>
    <xf numFmtId="2" fontId="11" fillId="0" borderId="50" xfId="0" applyNumberFormat="1" applyFont="1" applyBorder="1" applyAlignment="1" applyProtection="1">
      <alignment vertical="center"/>
    </xf>
    <xf numFmtId="4" fontId="11" fillId="0" borderId="50" xfId="0" applyNumberFormat="1" applyFont="1" applyBorder="1" applyAlignment="1" applyProtection="1">
      <alignment vertical="center"/>
    </xf>
    <xf numFmtId="4" fontId="11" fillId="0" borderId="50" xfId="0" applyNumberFormat="1" applyFont="1" applyBorder="1" applyAlignment="1" applyProtection="1">
      <alignment horizontal="right" vertical="center"/>
    </xf>
    <xf numFmtId="0" fontId="12" fillId="0" borderId="51" xfId="0" applyFont="1" applyBorder="1" applyAlignment="1" applyProtection="1">
      <alignment vertical="top"/>
    </xf>
    <xf numFmtId="0" fontId="12" fillId="7" borderId="5" xfId="0" applyFont="1" applyFill="1" applyBorder="1" applyAlignment="1" applyProtection="1">
      <alignment horizontal="center" vertical="center"/>
    </xf>
    <xf numFmtId="0" fontId="12" fillId="7" borderId="4" xfId="0" applyFont="1" applyFill="1" applyBorder="1" applyAlignment="1" applyProtection="1">
      <alignment horizontal="center" vertical="center"/>
    </xf>
    <xf numFmtId="0" fontId="12" fillId="7" borderId="43" xfId="0" applyFont="1" applyFill="1" applyBorder="1" applyAlignment="1" applyProtection="1">
      <alignment horizontal="center" vertical="center"/>
    </xf>
    <xf numFmtId="0" fontId="12" fillId="7" borderId="61" xfId="0" applyFont="1" applyFill="1" applyBorder="1" applyAlignment="1" applyProtection="1">
      <alignment horizontal="center" vertical="center"/>
    </xf>
    <xf numFmtId="0" fontId="12" fillId="7" borderId="62" xfId="0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vertical="center"/>
    </xf>
    <xf numFmtId="2" fontId="11" fillId="0" borderId="27" xfId="0" applyNumberFormat="1" applyFont="1" applyBorder="1" applyAlignment="1" applyProtection="1">
      <alignment vertical="center"/>
    </xf>
    <xf numFmtId="4" fontId="11" fillId="0" borderId="27" xfId="0" applyNumberFormat="1" applyFont="1" applyBorder="1" applyAlignment="1" applyProtection="1">
      <alignment vertical="center"/>
    </xf>
    <xf numFmtId="4" fontId="11" fillId="0" borderId="27" xfId="0" applyNumberFormat="1" applyFont="1" applyBorder="1" applyAlignment="1" applyProtection="1">
      <alignment horizontal="right" vertical="center"/>
    </xf>
    <xf numFmtId="0" fontId="31" fillId="0" borderId="10" xfId="0" applyFont="1" applyBorder="1" applyAlignment="1" applyProtection="1">
      <alignment horizontal="left" vertical="top" wrapText="1"/>
    </xf>
    <xf numFmtId="0" fontId="0" fillId="0" borderId="47" xfId="0" applyBorder="1" applyAlignment="1" applyProtection="1">
      <alignment vertical="top"/>
    </xf>
    <xf numFmtId="0" fontId="12" fillId="7" borderId="57" xfId="0" applyFont="1" applyFill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8" fillId="0" borderId="4" xfId="0" applyFont="1" applyBorder="1" applyAlignment="1" applyProtection="1">
      <alignment vertical="center" wrapText="1"/>
    </xf>
    <xf numFmtId="0" fontId="23" fillId="0" borderId="37" xfId="0" applyFont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vertical="center"/>
    </xf>
    <xf numFmtId="4" fontId="12" fillId="0" borderId="13" xfId="3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23" fillId="0" borderId="32" xfId="0" applyFont="1" applyBorder="1" applyAlignment="1" applyProtection="1">
      <alignment horizontal="center" vertical="center" wrapText="1"/>
    </xf>
    <xf numFmtId="4" fontId="11" fillId="4" borderId="21" xfId="0" applyNumberFormat="1" applyFont="1" applyFill="1" applyBorder="1" applyAlignment="1" applyProtection="1">
      <alignment vertical="top"/>
    </xf>
    <xf numFmtId="39" fontId="0" fillId="0" borderId="0" xfId="0" applyNumberFormat="1" applyAlignment="1">
      <alignment horizontal="center" vertical="center"/>
      <protection locked="0"/>
    </xf>
    <xf numFmtId="0" fontId="12" fillId="4" borderId="22" xfId="0" applyFont="1" applyFill="1" applyBorder="1" applyAlignment="1" applyProtection="1">
      <alignment vertical="center" wrapText="1"/>
    </xf>
    <xf numFmtId="0" fontId="12" fillId="4" borderId="22" xfId="0" applyFont="1" applyFill="1" applyBorder="1" applyAlignment="1" applyProtection="1">
      <alignment vertical="center"/>
    </xf>
    <xf numFmtId="4" fontId="11" fillId="4" borderId="23" xfId="0" applyNumberFormat="1" applyFont="1" applyFill="1" applyBorder="1" applyAlignment="1" applyProtection="1">
      <alignment horizontal="right" vertical="center"/>
    </xf>
    <xf numFmtId="4" fontId="22" fillId="4" borderId="25" xfId="0" applyNumberFormat="1" applyFont="1" applyFill="1" applyBorder="1" applyAlignment="1" applyProtection="1">
      <alignment vertical="center"/>
    </xf>
    <xf numFmtId="4" fontId="12" fillId="0" borderId="3" xfId="3" applyNumberFormat="1" applyFont="1" applyBorder="1" applyAlignment="1" applyProtection="1">
      <alignment horizontal="right" vertical="center"/>
    </xf>
    <xf numFmtId="4" fontId="12" fillId="0" borderId="0" xfId="3" applyNumberFormat="1" applyFont="1" applyAlignment="1" applyProtection="1">
      <alignment horizontal="right" vertical="center"/>
    </xf>
    <xf numFmtId="4" fontId="12" fillId="0" borderId="1" xfId="3" applyNumberFormat="1" applyFont="1" applyBorder="1" applyAlignment="1" applyProtection="1">
      <alignment horizontal="right" vertical="center"/>
    </xf>
    <xf numFmtId="0" fontId="12" fillId="7" borderId="2" xfId="0" applyFont="1" applyFill="1" applyBorder="1" applyAlignment="1" applyProtection="1">
      <alignment horizontal="center" vertical="center" wrapText="1"/>
    </xf>
    <xf numFmtId="0" fontId="12" fillId="7" borderId="5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vertical="top" wrapText="1"/>
      <protection locked="0"/>
    </xf>
    <xf numFmtId="4" fontId="17" fillId="2" borderId="34" xfId="0" applyNumberFormat="1" applyFont="1" applyFill="1" applyBorder="1" applyAlignment="1" applyProtection="1">
      <alignment horizontal="left" vertical="center"/>
    </xf>
    <xf numFmtId="4" fontId="17" fillId="2" borderId="13" xfId="0" applyNumberFormat="1" applyFont="1" applyFill="1" applyBorder="1" applyAlignment="1" applyProtection="1">
      <alignment horizontal="left" vertical="center"/>
    </xf>
    <xf numFmtId="4" fontId="17" fillId="2" borderId="57" xfId="0" applyNumberFormat="1" applyFont="1" applyFill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20" fillId="0" borderId="9" xfId="0" applyFont="1" applyBorder="1" applyAlignment="1" applyProtection="1">
      <alignment horizontal="left" vertical="center"/>
    </xf>
    <xf numFmtId="49" fontId="20" fillId="0" borderId="44" xfId="0" applyNumberFormat="1" applyFont="1" applyBorder="1" applyAlignment="1" applyProtection="1">
      <alignment horizontal="left" vertical="center"/>
    </xf>
    <xf numFmtId="0" fontId="20" fillId="0" borderId="50" xfId="0" applyFont="1" applyBorder="1" applyAlignment="1" applyProtection="1">
      <alignment horizontal="left" vertical="center"/>
    </xf>
    <xf numFmtId="0" fontId="20" fillId="0" borderId="51" xfId="0" applyFont="1" applyBorder="1" applyAlignment="1" applyProtection="1">
      <alignment horizontal="left" vertical="center"/>
    </xf>
    <xf numFmtId="4" fontId="17" fillId="2" borderId="58" xfId="0" applyNumberFormat="1" applyFont="1" applyFill="1" applyBorder="1" applyAlignment="1" applyProtection="1">
      <alignment horizontal="left" vertical="center"/>
    </xf>
    <xf numFmtId="4" fontId="17" fillId="2" borderId="59" xfId="0" applyNumberFormat="1" applyFont="1" applyFill="1" applyBorder="1" applyAlignment="1" applyProtection="1">
      <alignment horizontal="left" vertical="center"/>
    </xf>
    <xf numFmtId="4" fontId="17" fillId="2" borderId="60" xfId="0" applyNumberFormat="1" applyFont="1" applyFill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left" vertical="center"/>
    </xf>
    <xf numFmtId="0" fontId="20" fillId="0" borderId="47" xfId="0" applyFont="1" applyBorder="1" applyAlignment="1" applyProtection="1">
      <alignment horizontal="left" vertical="center"/>
    </xf>
    <xf numFmtId="0" fontId="20" fillId="0" borderId="48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 wrapText="1"/>
    </xf>
    <xf numFmtId="49" fontId="20" fillId="0" borderId="15" xfId="0" applyNumberFormat="1" applyFont="1" applyBorder="1" applyAlignment="1" applyProtection="1">
      <alignment horizontal="left" vertical="center" wrapText="1"/>
    </xf>
    <xf numFmtId="49" fontId="20" fillId="0" borderId="44" xfId="0" applyNumberFormat="1" applyFont="1" applyBorder="1" applyAlignment="1" applyProtection="1">
      <alignment horizontal="left" vertical="center" wrapText="1"/>
    </xf>
    <xf numFmtId="49" fontId="20" fillId="0" borderId="45" xfId="0" applyNumberFormat="1" applyFont="1" applyBorder="1" applyAlignment="1" applyProtection="1">
      <alignment horizontal="left" vertical="center" wrapText="1"/>
    </xf>
    <xf numFmtId="44" fontId="20" fillId="0" borderId="20" xfId="1" quotePrefix="1" applyFont="1" applyFill="1" applyBorder="1" applyAlignment="1" applyProtection="1">
      <alignment horizontal="right" vertical="center"/>
    </xf>
    <xf numFmtId="44" fontId="20" fillId="0" borderId="52" xfId="1" applyFont="1" applyFill="1" applyBorder="1" applyAlignment="1" applyProtection="1">
      <alignment horizontal="right" vertical="center"/>
    </xf>
    <xf numFmtId="49" fontId="20" fillId="0" borderId="14" xfId="0" applyNumberFormat="1" applyFont="1" applyBorder="1" applyAlignment="1" applyProtection="1">
      <alignment horizontal="left" vertical="center" wrapText="1"/>
    </xf>
    <xf numFmtId="49" fontId="20" fillId="0" borderId="49" xfId="0" applyNumberFormat="1" applyFont="1" applyBorder="1" applyAlignment="1" applyProtection="1">
      <alignment horizontal="left" vertical="center" wrapText="1"/>
    </xf>
    <xf numFmtId="44" fontId="20" fillId="0" borderId="8" xfId="1" applyFont="1" applyFill="1" applyBorder="1" applyAlignment="1" applyProtection="1">
      <alignment horizontal="center" vertical="center"/>
    </xf>
    <xf numFmtId="44" fontId="20" fillId="0" borderId="53" xfId="1" applyFont="1" applyFill="1" applyBorder="1" applyAlignment="1" applyProtection="1">
      <alignment horizontal="center" vertical="center"/>
    </xf>
    <xf numFmtId="4" fontId="17" fillId="2" borderId="54" xfId="0" applyNumberFormat="1" applyFont="1" applyFill="1" applyBorder="1" applyAlignment="1" applyProtection="1">
      <alignment horizontal="left" vertical="center"/>
    </xf>
    <xf numFmtId="4" fontId="17" fillId="2" borderId="55" xfId="0" applyNumberFormat="1" applyFont="1" applyFill="1" applyBorder="1" applyAlignment="1" applyProtection="1">
      <alignment horizontal="left" vertical="center"/>
    </xf>
    <xf numFmtId="4" fontId="17" fillId="2" borderId="56" xfId="0" applyNumberFormat="1" applyFont="1" applyFill="1" applyBorder="1" applyAlignment="1" applyProtection="1">
      <alignment horizontal="left" vertical="center"/>
    </xf>
    <xf numFmtId="165" fontId="17" fillId="0" borderId="4" xfId="1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Border="1" applyAlignment="1" applyProtection="1">
      <alignment horizontal="left" vertical="center" wrapText="1"/>
    </xf>
    <xf numFmtId="165" fontId="17" fillId="0" borderId="6" xfId="1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Border="1" applyAlignment="1" applyProtection="1">
      <alignment horizontal="left" vertical="center"/>
    </xf>
    <xf numFmtId="0" fontId="17" fillId="0" borderId="3" xfId="0" applyFont="1" applyBorder="1" applyAlignment="1" applyProtection="1">
      <alignment horizontal="left" vertical="center"/>
    </xf>
    <xf numFmtId="0" fontId="17" fillId="0" borderId="17" xfId="0" applyFont="1" applyBorder="1" applyAlignment="1" applyProtection="1">
      <alignment horizontal="left" vertical="center"/>
    </xf>
    <xf numFmtId="49" fontId="20" fillId="0" borderId="28" xfId="0" applyNumberFormat="1" applyFont="1" applyBorder="1" applyAlignment="1" applyProtection="1">
      <alignment horizontal="left" vertical="center" wrapText="1"/>
    </xf>
    <xf numFmtId="49" fontId="20" fillId="0" borderId="35" xfId="0" applyNumberFormat="1" applyFont="1" applyBorder="1" applyAlignment="1" applyProtection="1">
      <alignment horizontal="left" vertical="center" wrapText="1"/>
    </xf>
    <xf numFmtId="49" fontId="20" fillId="0" borderId="31" xfId="0" applyNumberFormat="1" applyFont="1" applyBorder="1" applyAlignment="1" applyProtection="1">
      <alignment horizontal="left" vertical="center" wrapText="1"/>
    </xf>
    <xf numFmtId="49" fontId="20" fillId="0" borderId="36" xfId="0" applyNumberFormat="1" applyFont="1" applyBorder="1" applyAlignment="1" applyProtection="1">
      <alignment horizontal="left" vertical="center" wrapText="1"/>
    </xf>
    <xf numFmtId="49" fontId="20" fillId="0" borderId="29" xfId="0" applyNumberFormat="1" applyFont="1" applyBorder="1" applyAlignment="1" applyProtection="1">
      <alignment horizontal="left" vertical="center" wrapText="1"/>
    </xf>
    <xf numFmtId="0" fontId="20" fillId="0" borderId="4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20" fillId="0" borderId="35" xfId="0" applyNumberFormat="1" applyFont="1" applyBorder="1" applyAlignment="1" applyProtection="1">
      <alignment horizontal="left" vertical="center"/>
    </xf>
    <xf numFmtId="49" fontId="20" fillId="0" borderId="43" xfId="0" applyNumberFormat="1" applyFont="1" applyBorder="1" applyAlignment="1" applyProtection="1">
      <alignment horizontal="left" vertical="center"/>
    </xf>
    <xf numFmtId="49" fontId="20" fillId="0" borderId="36" xfId="0" applyNumberFormat="1" applyFont="1" applyBorder="1" applyAlignment="1" applyProtection="1">
      <alignment horizontal="left" vertical="center"/>
    </xf>
    <xf numFmtId="49" fontId="20" fillId="0" borderId="33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49" fontId="20" fillId="0" borderId="2" xfId="0" applyNumberFormat="1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20" fillId="0" borderId="38" xfId="0" applyFont="1" applyBorder="1" applyAlignment="1" applyProtection="1">
      <alignment horizontal="left" vertical="center"/>
    </xf>
    <xf numFmtId="0" fontId="20" fillId="0" borderId="18" xfId="0" applyFont="1" applyBorder="1" applyAlignment="1" applyProtection="1">
      <alignment horizontal="left" vertical="center"/>
    </xf>
    <xf numFmtId="49" fontId="17" fillId="0" borderId="46" xfId="0" applyNumberFormat="1" applyFont="1" applyBorder="1" applyAlignment="1" applyProtection="1">
      <alignment horizontal="left" vertical="center" wrapText="1"/>
    </xf>
    <xf numFmtId="49" fontId="17" fillId="0" borderId="47" xfId="0" applyNumberFormat="1" applyFont="1" applyBorder="1" applyAlignment="1" applyProtection="1">
      <alignment horizontal="left" vertical="center" wrapText="1"/>
    </xf>
    <xf numFmtId="49" fontId="17" fillId="0" borderId="48" xfId="0" applyNumberFormat="1" applyFont="1" applyBorder="1" applyAlignment="1" applyProtection="1">
      <alignment horizontal="left" vertical="center" wrapText="1"/>
    </xf>
    <xf numFmtId="49" fontId="17" fillId="0" borderId="49" xfId="0" applyNumberFormat="1" applyFont="1" applyBorder="1" applyAlignment="1" applyProtection="1">
      <alignment horizontal="left" vertical="center" wrapText="1"/>
    </xf>
    <xf numFmtId="49" fontId="17" fillId="0" borderId="50" xfId="0" applyNumberFormat="1" applyFont="1" applyBorder="1" applyAlignment="1" applyProtection="1">
      <alignment horizontal="left" vertical="center" wrapText="1"/>
    </xf>
    <xf numFmtId="49" fontId="17" fillId="0" borderId="51" xfId="0" applyNumberFormat="1" applyFont="1" applyBorder="1" applyAlignment="1" applyProtection="1">
      <alignment horizontal="left" vertical="center" wrapText="1"/>
    </xf>
    <xf numFmtId="0" fontId="20" fillId="0" borderId="28" xfId="0" applyFont="1" applyBorder="1" applyAlignment="1" applyProtection="1">
      <alignment horizontal="left" vertical="center"/>
    </xf>
    <xf numFmtId="49" fontId="20" fillId="0" borderId="46" xfId="0" applyNumberFormat="1" applyFont="1" applyBorder="1" applyAlignment="1" applyProtection="1">
      <alignment horizontal="left" vertical="center"/>
    </xf>
    <xf numFmtId="49" fontId="20" fillId="0" borderId="47" xfId="0" applyNumberFormat="1" applyFont="1" applyBorder="1" applyAlignment="1" applyProtection="1">
      <alignment horizontal="left" vertical="center"/>
    </xf>
    <xf numFmtId="49" fontId="20" fillId="0" borderId="48" xfId="0" applyNumberFormat="1" applyFont="1" applyBorder="1" applyAlignment="1" applyProtection="1">
      <alignment horizontal="left" vertical="center"/>
    </xf>
    <xf numFmtId="49" fontId="20" fillId="0" borderId="30" xfId="0" applyNumberFormat="1" applyFont="1" applyBorder="1" applyAlignment="1" applyProtection="1">
      <alignment horizontal="left" vertical="center"/>
    </xf>
    <xf numFmtId="49" fontId="20" fillId="0" borderId="29" xfId="0" applyNumberFormat="1" applyFont="1" applyBorder="1" applyAlignment="1" applyProtection="1">
      <alignment horizontal="left" vertical="center"/>
    </xf>
    <xf numFmtId="49" fontId="20" fillId="0" borderId="42" xfId="0" applyNumberFormat="1" applyFont="1" applyBorder="1" applyAlignment="1" applyProtection="1">
      <alignment horizontal="left" vertical="center"/>
    </xf>
    <xf numFmtId="49" fontId="20" fillId="0" borderId="28" xfId="0" applyNumberFormat="1" applyFont="1" applyBorder="1" applyAlignment="1" applyProtection="1">
      <alignment horizontal="left" vertical="center"/>
    </xf>
    <xf numFmtId="49" fontId="20" fillId="0" borderId="12" xfId="0" applyNumberFormat="1" applyFont="1" applyBorder="1" applyAlignment="1" applyProtection="1">
      <alignment horizontal="left" vertical="center" wrapText="1"/>
    </xf>
    <xf numFmtId="49" fontId="20" fillId="0" borderId="37" xfId="0" applyNumberFormat="1" applyFont="1" applyBorder="1" applyAlignment="1" applyProtection="1">
      <alignment horizontal="left" vertical="center" wrapText="1"/>
    </xf>
    <xf numFmtId="49" fontId="20" fillId="0" borderId="30" xfId="0" applyNumberFormat="1" applyFont="1" applyBorder="1" applyAlignment="1" applyProtection="1">
      <alignment horizontal="left" vertical="center" wrapText="1"/>
    </xf>
    <xf numFmtId="49" fontId="20" fillId="0" borderId="42" xfId="0" applyNumberFormat="1" applyFont="1" applyBorder="1" applyAlignment="1" applyProtection="1">
      <alignment horizontal="left" vertical="center" wrapText="1"/>
    </xf>
    <xf numFmtId="49" fontId="20" fillId="0" borderId="14" xfId="0" applyNumberFormat="1" applyFont="1" applyBorder="1" applyAlignment="1" applyProtection="1">
      <alignment horizontal="left" vertical="center"/>
    </xf>
    <xf numFmtId="49" fontId="20" fillId="0" borderId="15" xfId="0" applyNumberFormat="1" applyFont="1" applyBorder="1" applyAlignment="1" applyProtection="1">
      <alignment horizontal="left" vertical="center"/>
    </xf>
    <xf numFmtId="49" fontId="20" fillId="0" borderId="27" xfId="0" applyNumberFormat="1" applyFont="1" applyBorder="1" applyAlignment="1" applyProtection="1">
      <alignment horizontal="left" vertical="center"/>
    </xf>
    <xf numFmtId="49" fontId="20" fillId="0" borderId="41" xfId="0" applyNumberFormat="1" applyFont="1" applyBorder="1" applyAlignment="1" applyProtection="1">
      <alignment horizontal="left" vertical="center"/>
    </xf>
    <xf numFmtId="0" fontId="20" fillId="0" borderId="12" xfId="0" applyFont="1" applyBorder="1" applyAlignment="1" applyProtection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</xf>
    <xf numFmtId="0" fontId="20" fillId="0" borderId="37" xfId="0" applyFont="1" applyBorder="1" applyAlignment="1" applyProtection="1">
      <alignment horizontal="left" vertical="center" wrapText="1"/>
    </xf>
    <xf numFmtId="0" fontId="20" fillId="0" borderId="30" xfId="0" applyFont="1" applyBorder="1" applyAlignment="1" applyProtection="1">
      <alignment horizontal="left" vertical="center" wrapText="1"/>
    </xf>
    <xf numFmtId="0" fontId="20" fillId="0" borderId="29" xfId="0" applyFont="1" applyBorder="1" applyAlignment="1" applyProtection="1">
      <alignment horizontal="left" vertical="center" wrapText="1"/>
    </xf>
    <xf numFmtId="0" fontId="20" fillId="0" borderId="42" xfId="0" applyFont="1" applyBorder="1" applyAlignment="1" applyProtection="1">
      <alignment horizontal="left" vertical="center" wrapText="1"/>
    </xf>
    <xf numFmtId="49" fontId="20" fillId="0" borderId="4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0" fillId="0" borderId="18" xfId="0" applyNumberFormat="1" applyFont="1" applyBorder="1" applyAlignment="1" applyProtection="1">
      <alignment horizontal="left" vertical="center"/>
    </xf>
    <xf numFmtId="49" fontId="20" fillId="0" borderId="19" xfId="0" applyNumberFormat="1" applyFont="1" applyBorder="1" applyAlignment="1" applyProtection="1">
      <alignment horizontal="left" vertical="center"/>
    </xf>
    <xf numFmtId="49" fontId="20" fillId="0" borderId="40" xfId="0" applyNumberFormat="1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/>
    </xf>
    <xf numFmtId="49" fontId="20" fillId="0" borderId="45" xfId="0" applyNumberFormat="1" applyFont="1" applyBorder="1" applyAlignment="1" applyProtection="1">
      <alignment horizontal="left" vertical="center"/>
    </xf>
    <xf numFmtId="0" fontId="20" fillId="0" borderId="18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4">
    <cellStyle name="Měna" xfId="1" builtinId="4"/>
    <cellStyle name="Měna 2" xfId="2" xr:uid="{CBA83FBA-B0F6-4633-883F-F7DB707C10DD}"/>
    <cellStyle name="Normální" xfId="0" builtinId="0"/>
    <cellStyle name="Normální 3 2" xfId="3" xr:uid="{70E20CAD-8A76-4113-88B0-D5483D509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411480</xdr:colOff>
      <xdr:row>1</xdr:row>
      <xdr:rowOff>381000</xdr:rowOff>
    </xdr:to>
    <xdr:pic>
      <xdr:nvPicPr>
        <xdr:cNvPr id="1219" name="Obrázek 3" descr="logo_header">
          <a:extLst>
            <a:ext uri="{FF2B5EF4-FFF2-40B4-BE49-F238E27FC236}">
              <a16:creationId xmlns:a16="http://schemas.microsoft.com/office/drawing/2014/main" id="{D5AC634B-7F48-0C86-E8BC-33A754FA4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48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584D-2567-45B3-8EA6-FA6D8523A2A9}">
  <sheetPr>
    <pageSetUpPr fitToPage="1"/>
  </sheetPr>
  <dimension ref="A2:K46"/>
  <sheetViews>
    <sheetView tabSelected="1" workbookViewId="0">
      <selection activeCell="J34" sqref="J34"/>
    </sheetView>
  </sheetViews>
  <sheetFormatPr defaultColWidth="13.33203125" defaultRowHeight="12.75"/>
  <cols>
    <col min="1" max="1" width="13.33203125" style="52" customWidth="1"/>
    <col min="2" max="2" width="11.83203125" style="52" customWidth="1"/>
    <col min="3" max="3" width="25.33203125" style="52" customWidth="1"/>
    <col min="4" max="4" width="11.83203125" style="52" customWidth="1"/>
    <col min="5" max="5" width="16.33203125" style="52" customWidth="1"/>
    <col min="6" max="6" width="26.33203125" style="52" customWidth="1"/>
    <col min="7" max="7" width="13.33203125" style="52"/>
    <col min="8" max="8" width="13.6640625" style="52" bestFit="1" customWidth="1"/>
    <col min="9" max="10" width="13.33203125" style="52"/>
    <col min="11" max="11" width="28.83203125" style="52" customWidth="1"/>
    <col min="12" max="16384" width="13.33203125" style="52"/>
  </cols>
  <sheetData>
    <row r="2" spans="1:8" ht="30.75" customHeight="1" thickBot="1">
      <c r="A2" s="291" t="s">
        <v>10</v>
      </c>
      <c r="B2" s="292"/>
      <c r="C2" s="292"/>
      <c r="D2" s="292"/>
      <c r="E2" s="292"/>
      <c r="F2" s="292"/>
    </row>
    <row r="3" spans="1:8" ht="12.75" customHeight="1">
      <c r="A3" s="293" t="s">
        <v>11</v>
      </c>
      <c r="B3" s="294"/>
      <c r="C3" s="297" t="s">
        <v>90</v>
      </c>
      <c r="D3" s="298"/>
      <c r="E3" s="298"/>
      <c r="F3" s="299"/>
    </row>
    <row r="4" spans="1:8" ht="15" customHeight="1" thickBot="1">
      <c r="A4" s="295"/>
      <c r="B4" s="296"/>
      <c r="C4" s="300"/>
      <c r="D4" s="301"/>
      <c r="E4" s="301"/>
      <c r="F4" s="302"/>
    </row>
    <row r="5" spans="1:8">
      <c r="A5" s="293" t="s">
        <v>15</v>
      </c>
      <c r="B5" s="294"/>
      <c r="C5" s="304" t="s">
        <v>57</v>
      </c>
      <c r="D5" s="305"/>
      <c r="E5" s="305"/>
      <c r="F5" s="306"/>
    </row>
    <row r="6" spans="1:8">
      <c r="A6" s="303"/>
      <c r="B6" s="285"/>
      <c r="C6" s="307"/>
      <c r="D6" s="308"/>
      <c r="E6" s="308"/>
      <c r="F6" s="309"/>
      <c r="H6" s="52" t="s">
        <v>3</v>
      </c>
    </row>
    <row r="7" spans="1:8" ht="13.15" customHeight="1">
      <c r="A7" s="310" t="s">
        <v>16</v>
      </c>
      <c r="B7" s="285"/>
      <c r="C7" s="311" t="s">
        <v>91</v>
      </c>
      <c r="D7" s="282"/>
      <c r="E7" s="282"/>
      <c r="F7" s="312"/>
    </row>
    <row r="8" spans="1:8" ht="19.899999999999999" customHeight="1">
      <c r="A8" s="303"/>
      <c r="B8" s="285"/>
      <c r="C8" s="313"/>
      <c r="D8" s="284"/>
      <c r="E8" s="284"/>
      <c r="F8" s="314"/>
    </row>
    <row r="9" spans="1:8">
      <c r="A9" s="287" t="s">
        <v>12</v>
      </c>
      <c r="B9" s="288"/>
      <c r="C9" s="315" t="s">
        <v>13</v>
      </c>
      <c r="D9" s="316"/>
      <c r="E9" s="317" t="s">
        <v>14</v>
      </c>
      <c r="F9" s="318" t="s">
        <v>32</v>
      </c>
    </row>
    <row r="10" spans="1:8">
      <c r="A10" s="289"/>
      <c r="B10" s="290"/>
      <c r="C10" s="307"/>
      <c r="D10" s="290"/>
      <c r="E10" s="285"/>
      <c r="F10" s="286"/>
    </row>
    <row r="11" spans="1:8" ht="12.75" customHeight="1">
      <c r="A11" s="249" t="s">
        <v>58</v>
      </c>
      <c r="B11" s="316"/>
      <c r="C11" s="319" t="s">
        <v>77</v>
      </c>
      <c r="D11" s="320"/>
      <c r="E11" s="320"/>
      <c r="F11" s="321"/>
    </row>
    <row r="12" spans="1:8" ht="19.5" customHeight="1">
      <c r="A12" s="289"/>
      <c r="B12" s="290"/>
      <c r="C12" s="322"/>
      <c r="D12" s="323"/>
      <c r="E12" s="323"/>
      <c r="F12" s="324"/>
    </row>
    <row r="13" spans="1:8">
      <c r="A13" s="281" t="s">
        <v>59</v>
      </c>
      <c r="B13" s="282"/>
      <c r="C13" s="285" t="s">
        <v>55</v>
      </c>
      <c r="D13" s="285"/>
      <c r="E13" s="285"/>
      <c r="F13" s="286"/>
    </row>
    <row r="14" spans="1:8" ht="21" customHeight="1">
      <c r="A14" s="283"/>
      <c r="B14" s="284"/>
      <c r="C14" s="285"/>
      <c r="D14" s="285"/>
      <c r="E14" s="285"/>
      <c r="F14" s="286"/>
    </row>
    <row r="15" spans="1:8">
      <c r="A15" s="310" t="s">
        <v>60</v>
      </c>
      <c r="B15" s="285"/>
      <c r="C15" s="325" t="s">
        <v>61</v>
      </c>
      <c r="D15" s="325"/>
      <c r="E15" s="325"/>
      <c r="F15" s="326"/>
    </row>
    <row r="16" spans="1:8">
      <c r="A16" s="303"/>
      <c r="B16" s="285"/>
      <c r="C16" s="325"/>
      <c r="D16" s="325"/>
      <c r="E16" s="325"/>
      <c r="F16" s="326"/>
    </row>
    <row r="17" spans="1:11">
      <c r="A17" s="310" t="s">
        <v>62</v>
      </c>
      <c r="B17" s="285"/>
      <c r="C17" s="325" t="s">
        <v>63</v>
      </c>
      <c r="D17" s="325"/>
      <c r="E17" s="325"/>
      <c r="F17" s="326"/>
    </row>
    <row r="18" spans="1:11" ht="13.5" thickBot="1">
      <c r="A18" s="295"/>
      <c r="B18" s="296"/>
      <c r="C18" s="327"/>
      <c r="D18" s="327"/>
      <c r="E18" s="327"/>
      <c r="F18" s="328"/>
    </row>
    <row r="19" spans="1:11" ht="13.5" thickBot="1">
      <c r="A19" s="53"/>
      <c r="B19" s="54"/>
      <c r="C19" s="54"/>
      <c r="D19" s="54"/>
      <c r="E19" s="54"/>
      <c r="F19" s="55"/>
    </row>
    <row r="20" spans="1:11">
      <c r="A20" s="258" t="s">
        <v>17</v>
      </c>
      <c r="B20" s="329"/>
      <c r="C20" s="330"/>
      <c r="D20" s="330"/>
      <c r="E20" s="330"/>
      <c r="F20" s="331"/>
      <c r="K20"/>
    </row>
    <row r="21" spans="1:11">
      <c r="A21" s="289"/>
      <c r="B21" s="290"/>
      <c r="C21" s="332"/>
      <c r="D21" s="332"/>
      <c r="E21" s="332"/>
      <c r="F21" s="333"/>
    </row>
    <row r="22" spans="1:11">
      <c r="A22" s="287" t="s">
        <v>14</v>
      </c>
      <c r="B22" s="288"/>
      <c r="C22" s="332"/>
      <c r="D22" s="332"/>
      <c r="E22" s="332"/>
      <c r="F22" s="333"/>
    </row>
    <row r="23" spans="1:11" ht="13.5" thickBot="1">
      <c r="A23" s="252"/>
      <c r="B23" s="334"/>
      <c r="C23" s="335"/>
      <c r="D23" s="335"/>
      <c r="E23" s="335"/>
      <c r="F23" s="336"/>
    </row>
    <row r="24" spans="1:11">
      <c r="A24" s="54"/>
      <c r="B24" s="54"/>
      <c r="C24" s="54"/>
      <c r="D24" s="54"/>
      <c r="E24" s="54"/>
      <c r="F24" s="54"/>
    </row>
    <row r="25" spans="1:11" ht="23.45" customHeight="1" thickBot="1">
      <c r="A25" s="291" t="s">
        <v>18</v>
      </c>
      <c r="B25" s="292"/>
      <c r="C25" s="292"/>
      <c r="D25" s="292"/>
      <c r="E25" s="292"/>
      <c r="F25" s="292"/>
    </row>
    <row r="26" spans="1:11" ht="26.45" customHeight="1">
      <c r="A26" s="22" t="s">
        <v>19</v>
      </c>
      <c r="B26" s="277" t="s">
        <v>64</v>
      </c>
      <c r="C26" s="278"/>
      <c r="D26" s="23" t="s">
        <v>20</v>
      </c>
      <c r="E26" s="277" t="s">
        <v>65</v>
      </c>
      <c r="F26" s="279"/>
    </row>
    <row r="27" spans="1:11" ht="15.2" customHeight="1">
      <c r="A27" s="280" t="s">
        <v>188</v>
      </c>
      <c r="B27" s="275"/>
      <c r="C27" s="274">
        <f>rozpočet!F94</f>
        <v>0</v>
      </c>
      <c r="D27" s="275" t="s">
        <v>65</v>
      </c>
      <c r="E27" s="275"/>
      <c r="F27" s="276">
        <f>VRN!F16</f>
        <v>0</v>
      </c>
    </row>
    <row r="28" spans="1:11" ht="15.2" customHeight="1">
      <c r="A28" s="280"/>
      <c r="B28" s="275"/>
      <c r="C28" s="274"/>
      <c r="D28" s="275"/>
      <c r="E28" s="275"/>
      <c r="F28" s="276"/>
      <c r="H28" s="56"/>
    </row>
    <row r="29" spans="1:11" ht="15.2" customHeight="1">
      <c r="A29" s="280" t="s">
        <v>187</v>
      </c>
      <c r="B29" s="275"/>
      <c r="C29" s="274">
        <f>'Propustek č.1'!F60</f>
        <v>0</v>
      </c>
      <c r="D29" s="275" t="s">
        <v>221</v>
      </c>
      <c r="E29" s="275"/>
      <c r="F29" s="276">
        <f>'Propustek č.2'!F36</f>
        <v>0</v>
      </c>
      <c r="H29" s="56"/>
    </row>
    <row r="30" spans="1:11" ht="15.2" customHeight="1">
      <c r="A30" s="280"/>
      <c r="B30" s="275"/>
      <c r="C30" s="274"/>
      <c r="D30" s="275"/>
      <c r="E30" s="275"/>
      <c r="F30" s="276"/>
      <c r="H30" s="56"/>
    </row>
    <row r="31" spans="1:11" ht="15.2" customHeight="1">
      <c r="A31" s="261" t="s">
        <v>66</v>
      </c>
      <c r="B31" s="262"/>
      <c r="C31" s="265" t="s">
        <v>67</v>
      </c>
      <c r="D31" s="267"/>
      <c r="E31" s="262"/>
      <c r="F31" s="269"/>
      <c r="H31" s="56"/>
    </row>
    <row r="32" spans="1:11" ht="15.2" customHeight="1" thickBot="1">
      <c r="A32" s="263"/>
      <c r="B32" s="264"/>
      <c r="C32" s="266"/>
      <c r="D32" s="268"/>
      <c r="E32" s="264"/>
      <c r="F32" s="270"/>
      <c r="H32" s="56"/>
    </row>
    <row r="33" spans="1:6" ht="13.5" thickBot="1">
      <c r="A33" s="57"/>
    </row>
    <row r="34" spans="1:6" ht="22.5" customHeight="1">
      <c r="A34" s="271" t="s">
        <v>7</v>
      </c>
      <c r="B34" s="272"/>
      <c r="C34" s="273"/>
      <c r="D34" s="58"/>
      <c r="E34" s="58"/>
      <c r="F34" s="59">
        <f>C27+F27+C29+F29</f>
        <v>0</v>
      </c>
    </row>
    <row r="35" spans="1:6" ht="27.75" customHeight="1">
      <c r="A35" s="246" t="s">
        <v>4</v>
      </c>
      <c r="B35" s="247"/>
      <c r="C35" s="248"/>
      <c r="D35" s="60"/>
      <c r="E35" s="60"/>
      <c r="F35" s="61">
        <f>F34/100*21</f>
        <v>0</v>
      </c>
    </row>
    <row r="36" spans="1:6" ht="24.75" customHeight="1" thickBot="1">
      <c r="A36" s="255" t="s">
        <v>8</v>
      </c>
      <c r="B36" s="256"/>
      <c r="C36" s="257"/>
      <c r="D36" s="62"/>
      <c r="E36" s="62"/>
      <c r="F36" s="63">
        <f>SUM(F34:F35)</f>
        <v>0</v>
      </c>
    </row>
    <row r="37" spans="1:6" ht="13.5" thickBot="1"/>
    <row r="38" spans="1:6" ht="14.45" customHeight="1">
      <c r="A38" s="258" t="s">
        <v>68</v>
      </c>
      <c r="B38" s="259"/>
      <c r="C38" s="260" t="e">
        <v>#VALUE!</v>
      </c>
      <c r="D38" s="258" t="s">
        <v>69</v>
      </c>
      <c r="E38" s="259"/>
      <c r="F38" s="260"/>
    </row>
    <row r="39" spans="1:6" ht="14.45" customHeight="1">
      <c r="A39" s="64"/>
      <c r="B39" s="65"/>
      <c r="C39" s="66"/>
      <c r="D39" s="249"/>
      <c r="E39" s="250"/>
      <c r="F39" s="251"/>
    </row>
    <row r="40" spans="1:6" ht="14.45" customHeight="1">
      <c r="A40" s="249"/>
      <c r="B40" s="250"/>
      <c r="C40" s="251"/>
      <c r="D40" s="249"/>
      <c r="E40" s="250"/>
      <c r="F40" s="251"/>
    </row>
    <row r="41" spans="1:6" ht="14.45" customHeight="1">
      <c r="A41" s="249"/>
      <c r="B41" s="250"/>
      <c r="C41" s="251"/>
      <c r="D41" s="249"/>
      <c r="E41" s="250"/>
      <c r="F41" s="251"/>
    </row>
    <row r="42" spans="1:6" ht="14.45" customHeight="1" thickBot="1">
      <c r="A42" s="252" t="s">
        <v>21</v>
      </c>
      <c r="B42" s="253"/>
      <c r="C42" s="254"/>
      <c r="D42" s="252" t="s">
        <v>21</v>
      </c>
      <c r="E42" s="253"/>
      <c r="F42" s="254"/>
    </row>
    <row r="43" spans="1:6" ht="14.25">
      <c r="A43" s="67"/>
      <c r="B43" s="67"/>
      <c r="C43" s="67"/>
      <c r="D43" s="67"/>
      <c r="E43" s="67"/>
      <c r="F43" s="67"/>
    </row>
    <row r="46" spans="1:6" ht="50.25" customHeight="1"/>
  </sheetData>
  <mergeCells count="50">
    <mergeCell ref="A25:F25"/>
    <mergeCell ref="A15:B16"/>
    <mergeCell ref="C15:F16"/>
    <mergeCell ref="A17:B18"/>
    <mergeCell ref="C17:F18"/>
    <mergeCell ref="A20:B21"/>
    <mergeCell ref="C20:F21"/>
    <mergeCell ref="A22:B23"/>
    <mergeCell ref="C22:F23"/>
    <mergeCell ref="A13:B14"/>
    <mergeCell ref="C13:F14"/>
    <mergeCell ref="A9:B10"/>
    <mergeCell ref="A2:F2"/>
    <mergeCell ref="A3:B4"/>
    <mergeCell ref="C3:F4"/>
    <mergeCell ref="A5:B6"/>
    <mergeCell ref="C5:F6"/>
    <mergeCell ref="A7:B8"/>
    <mergeCell ref="C7:F8"/>
    <mergeCell ref="C9:D10"/>
    <mergeCell ref="E9:E10"/>
    <mergeCell ref="F9:F10"/>
    <mergeCell ref="A11:B12"/>
    <mergeCell ref="C11:F12"/>
    <mergeCell ref="C29:C30"/>
    <mergeCell ref="D29:E30"/>
    <mergeCell ref="F29:F30"/>
    <mergeCell ref="B26:C26"/>
    <mergeCell ref="E26:F26"/>
    <mergeCell ref="A29:B30"/>
    <mergeCell ref="A27:B28"/>
    <mergeCell ref="C27:C28"/>
    <mergeCell ref="D27:E28"/>
    <mergeCell ref="F27:F28"/>
    <mergeCell ref="A31:B32"/>
    <mergeCell ref="C31:C32"/>
    <mergeCell ref="D31:E32"/>
    <mergeCell ref="F31:F32"/>
    <mergeCell ref="A34:C34"/>
    <mergeCell ref="A35:C35"/>
    <mergeCell ref="A41:C41"/>
    <mergeCell ref="D41:F41"/>
    <mergeCell ref="A42:C42"/>
    <mergeCell ref="D42:F42"/>
    <mergeCell ref="A36:C36"/>
    <mergeCell ref="A38:C38"/>
    <mergeCell ref="D38:F38"/>
    <mergeCell ref="D39:F39"/>
    <mergeCell ref="A40:C40"/>
    <mergeCell ref="D40:F40"/>
  </mergeCells>
  <pageMargins left="0.25" right="0.25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F478-5E1B-4B69-9A74-0FEC882FBE39}">
  <sheetPr>
    <pageSetUpPr fitToPage="1"/>
  </sheetPr>
  <dimension ref="A1:N25"/>
  <sheetViews>
    <sheetView view="pageBreakPreview" zoomScale="85" zoomScaleNormal="85" zoomScaleSheetLayoutView="85" workbookViewId="0">
      <selection activeCell="E12" sqref="E12:E14"/>
    </sheetView>
  </sheetViews>
  <sheetFormatPr defaultColWidth="10.5" defaultRowHeight="12.75"/>
  <cols>
    <col min="1" max="1" width="16.33203125" style="2" customWidth="1"/>
    <col min="2" max="2" width="92.33203125" style="3" customWidth="1"/>
    <col min="3" max="3" width="10.1640625" style="3" customWidth="1"/>
    <col min="4" max="4" width="15.33203125" style="3" customWidth="1"/>
    <col min="5" max="5" width="17.1640625" style="4" customWidth="1"/>
    <col min="6" max="6" width="24.6640625" style="5" customWidth="1"/>
    <col min="7" max="7" width="18.83203125" style="1" customWidth="1"/>
    <col min="8" max="13" width="10.5" style="1"/>
    <col min="14" max="14" width="10.5" style="45"/>
    <col min="15" max="16384" width="10.5" style="1"/>
  </cols>
  <sheetData>
    <row r="1" spans="1:14" ht="27.75" customHeight="1">
      <c r="A1" s="337" t="s">
        <v>3</v>
      </c>
      <c r="B1" s="337"/>
      <c r="C1" s="337"/>
      <c r="D1" s="337"/>
      <c r="E1" s="337"/>
      <c r="F1" s="337"/>
    </row>
    <row r="2" spans="1:14" ht="12.75" customHeight="1">
      <c r="A2" s="18" t="s">
        <v>23</v>
      </c>
      <c r="B2" s="31" t="s">
        <v>90</v>
      </c>
      <c r="C2" s="19" t="s">
        <v>3</v>
      </c>
      <c r="D2" s="6"/>
      <c r="E2" s="6"/>
      <c r="F2" s="6"/>
    </row>
    <row r="3" spans="1:14" ht="12.75" customHeight="1">
      <c r="A3" s="18" t="s">
        <v>26</v>
      </c>
      <c r="B3" s="31" t="s">
        <v>92</v>
      </c>
      <c r="C3" s="6"/>
      <c r="D3" s="6"/>
      <c r="E3" s="13"/>
      <c r="F3" s="6"/>
    </row>
    <row r="4" spans="1:14" ht="13.5" customHeight="1">
      <c r="A4" s="7"/>
      <c r="B4" s="31"/>
      <c r="C4" s="7"/>
      <c r="D4" s="6"/>
      <c r="E4" s="6"/>
      <c r="F4" s="6"/>
    </row>
    <row r="5" spans="1:14" ht="1.5" customHeight="1">
      <c r="A5" s="8"/>
      <c r="B5" s="9"/>
      <c r="C5" s="10"/>
      <c r="D5" s="9"/>
      <c r="E5" s="11"/>
      <c r="F5" s="12"/>
    </row>
    <row r="6" spans="1:14" ht="20.25" customHeight="1">
      <c r="A6" s="13" t="s">
        <v>9</v>
      </c>
      <c r="B6" s="32"/>
      <c r="C6" s="16"/>
      <c r="D6" s="13"/>
      <c r="E6" s="13"/>
      <c r="F6" s="13"/>
    </row>
    <row r="7" spans="1:14" ht="12.75" customHeight="1">
      <c r="A7" s="13" t="s">
        <v>1</v>
      </c>
      <c r="B7" s="32"/>
      <c r="C7" s="16"/>
      <c r="D7" s="13" t="s">
        <v>24</v>
      </c>
      <c r="E7" s="13" t="s">
        <v>55</v>
      </c>
      <c r="F7" s="25" t="s">
        <v>3</v>
      </c>
    </row>
    <row r="8" spans="1:14" ht="12.75" customHeight="1">
      <c r="A8" s="13" t="s">
        <v>22</v>
      </c>
      <c r="B8" s="14"/>
      <c r="C8" s="17"/>
      <c r="D8" s="14" t="s">
        <v>25</v>
      </c>
      <c r="E8" s="50">
        <v>46064</v>
      </c>
      <c r="F8" s="26" t="s">
        <v>3</v>
      </c>
    </row>
    <row r="9" spans="1:14" ht="6.75" customHeight="1">
      <c r="A9" s="15"/>
      <c r="C9" s="15"/>
      <c r="D9" s="15"/>
      <c r="E9" s="15"/>
      <c r="F9" s="15"/>
    </row>
    <row r="10" spans="1:14" ht="24" customHeight="1" thickBot="1">
      <c r="H10" s="34"/>
    </row>
    <row r="11" spans="1:14" s="103" customFormat="1" ht="35.25" customHeight="1" thickBot="1">
      <c r="A11" s="98" t="s">
        <v>72</v>
      </c>
      <c r="B11" s="99" t="s">
        <v>5</v>
      </c>
      <c r="C11" s="100" t="s">
        <v>0</v>
      </c>
      <c r="D11" s="101" t="s">
        <v>73</v>
      </c>
      <c r="E11" s="100" t="s">
        <v>74</v>
      </c>
      <c r="F11" s="100" t="s">
        <v>6</v>
      </c>
      <c r="G11" s="102" t="s">
        <v>45</v>
      </c>
    </row>
    <row r="12" spans="1:14" s="20" customFormat="1" ht="42" customHeight="1">
      <c r="A12" s="44" t="s">
        <v>47</v>
      </c>
      <c r="B12" s="47" t="s">
        <v>48</v>
      </c>
      <c r="C12" s="27" t="s">
        <v>49</v>
      </c>
      <c r="D12" s="28">
        <v>1</v>
      </c>
      <c r="E12" s="48"/>
      <c r="F12" s="36">
        <f>D12*E12</f>
        <v>0</v>
      </c>
      <c r="G12" s="35" t="s">
        <v>46</v>
      </c>
      <c r="H12" s="34"/>
      <c r="N12" s="46"/>
    </row>
    <row r="13" spans="1:14" s="20" customFormat="1" ht="31.5" customHeight="1">
      <c r="A13" s="44"/>
      <c r="B13" s="39" t="s">
        <v>54</v>
      </c>
      <c r="C13" s="27"/>
      <c r="D13" s="28"/>
      <c r="E13" s="49"/>
      <c r="F13" s="36"/>
      <c r="G13" s="41"/>
      <c r="H13" s="34"/>
      <c r="N13" s="46"/>
    </row>
    <row r="14" spans="1:14" s="20" customFormat="1" ht="15">
      <c r="A14" s="44" t="s">
        <v>50</v>
      </c>
      <c r="B14" s="33" t="s">
        <v>51</v>
      </c>
      <c r="C14" s="27" t="s">
        <v>49</v>
      </c>
      <c r="D14" s="28">
        <v>1</v>
      </c>
      <c r="E14" s="49"/>
      <c r="F14" s="36">
        <f>D14*E14</f>
        <v>0</v>
      </c>
      <c r="G14" s="35" t="s">
        <v>46</v>
      </c>
      <c r="N14" s="46"/>
    </row>
    <row r="15" spans="1:14" s="20" customFormat="1" ht="32.25" customHeight="1" thickBot="1">
      <c r="A15" s="29"/>
      <c r="B15" s="85" t="s">
        <v>52</v>
      </c>
      <c r="C15" s="30"/>
      <c r="D15" s="21"/>
      <c r="E15" s="68"/>
      <c r="F15" s="37"/>
      <c r="G15" s="84"/>
      <c r="N15" s="46"/>
    </row>
    <row r="16" spans="1:14" s="24" customFormat="1" ht="27" customHeight="1" thickBot="1">
      <c r="A16" s="92"/>
      <c r="B16" s="93" t="s">
        <v>7</v>
      </c>
      <c r="C16" s="93"/>
      <c r="D16" s="94"/>
      <c r="E16" s="95"/>
      <c r="F16" s="96">
        <f>SUM(F12:F15)</f>
        <v>0</v>
      </c>
      <c r="G16" s="97"/>
    </row>
    <row r="17" spans="8:8" ht="24" customHeight="1">
      <c r="H17" s="34"/>
    </row>
    <row r="18" spans="8:8" ht="12" customHeight="1">
      <c r="H18" s="34"/>
    </row>
    <row r="19" spans="8:8" ht="12" customHeight="1">
      <c r="H19" s="34"/>
    </row>
    <row r="20" spans="8:8" ht="12" customHeight="1">
      <c r="H20" s="34"/>
    </row>
    <row r="21" spans="8:8" ht="12" customHeight="1"/>
    <row r="22" spans="8:8" ht="12" customHeight="1"/>
    <row r="23" spans="8:8" ht="12" customHeight="1"/>
    <row r="24" spans="8:8" ht="12" customHeight="1"/>
    <row r="25" spans="8:8" ht="12" customHeight="1"/>
  </sheetData>
  <mergeCells count="1">
    <mergeCell ref="A1:F1"/>
  </mergeCells>
  <phoneticPr fontId="0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56CE-90AD-4AE5-B675-F19275141134}">
  <sheetPr>
    <pageSetUpPr fitToPage="1"/>
  </sheetPr>
  <dimension ref="A1:H94"/>
  <sheetViews>
    <sheetView showGridLines="0" zoomScale="85" zoomScaleNormal="85" workbookViewId="0">
      <pane ySplit="11" topLeftCell="A85" activePane="bottomLeft" state="frozen"/>
      <selection pane="bottomLeft" activeCell="O17" sqref="O17"/>
    </sheetView>
  </sheetViews>
  <sheetFormatPr defaultColWidth="10.5" defaultRowHeight="12" customHeight="1"/>
  <cols>
    <col min="1" max="1" width="14.6640625" style="2" customWidth="1"/>
    <col min="2" max="2" width="92.33203125" style="3" customWidth="1"/>
    <col min="3" max="3" width="7" style="3" customWidth="1"/>
    <col min="4" max="4" width="13.33203125" style="91" customWidth="1"/>
    <col min="5" max="5" width="17.5" style="4" customWidth="1"/>
    <col min="6" max="6" width="21.6640625" style="5" customWidth="1"/>
    <col min="7" max="7" width="17.6640625" style="1" customWidth="1"/>
    <col min="8" max="16384" width="10.5" style="1"/>
  </cols>
  <sheetData>
    <row r="1" spans="1:7" ht="27.75" customHeight="1">
      <c r="A1" s="337" t="s">
        <v>3</v>
      </c>
      <c r="B1" s="337"/>
      <c r="C1" s="337"/>
      <c r="D1" s="337"/>
      <c r="E1" s="337"/>
      <c r="F1" s="337"/>
    </row>
    <row r="2" spans="1:7" ht="12.75" customHeight="1">
      <c r="A2" s="18" t="s">
        <v>23</v>
      </c>
      <c r="B2" s="31" t="s">
        <v>90</v>
      </c>
      <c r="C2" s="19" t="s">
        <v>3</v>
      </c>
      <c r="D2" s="86"/>
      <c r="E2" s="6"/>
      <c r="F2" s="6"/>
    </row>
    <row r="3" spans="1:7" ht="12.75" customHeight="1">
      <c r="A3" s="18" t="s">
        <v>26</v>
      </c>
      <c r="B3" s="31" t="s">
        <v>92</v>
      </c>
      <c r="C3" s="6"/>
      <c r="D3" s="86"/>
      <c r="E3" s="13"/>
      <c r="F3" s="6"/>
    </row>
    <row r="4" spans="1:7" ht="13.5" customHeight="1">
      <c r="A4" s="7"/>
      <c r="B4" s="31"/>
      <c r="C4" s="7"/>
      <c r="D4" s="86"/>
      <c r="E4" s="6"/>
      <c r="F4" s="6"/>
    </row>
    <row r="5" spans="1:7" ht="1.5" customHeight="1">
      <c r="A5" s="8"/>
      <c r="B5" s="9"/>
      <c r="C5" s="10"/>
      <c r="D5" s="87"/>
      <c r="E5" s="11"/>
      <c r="F5" s="12"/>
    </row>
    <row r="6" spans="1:7" ht="20.25" customHeight="1">
      <c r="A6" s="13" t="s">
        <v>9</v>
      </c>
      <c r="B6" s="32"/>
      <c r="C6" s="16"/>
      <c r="D6" s="88"/>
      <c r="E6" s="13"/>
      <c r="F6" s="13"/>
    </row>
    <row r="7" spans="1:7" ht="12.75" customHeight="1">
      <c r="A7" s="13" t="s">
        <v>1</v>
      </c>
      <c r="B7" s="32"/>
      <c r="C7" s="16"/>
      <c r="D7" s="88" t="s">
        <v>24</v>
      </c>
      <c r="E7" s="13" t="s">
        <v>55</v>
      </c>
      <c r="F7" s="25" t="s">
        <v>3</v>
      </c>
    </row>
    <row r="8" spans="1:7" ht="12.75" customHeight="1">
      <c r="A8" s="13" t="s">
        <v>22</v>
      </c>
      <c r="B8" s="14"/>
      <c r="C8" s="17"/>
      <c r="D8" s="89" t="s">
        <v>25</v>
      </c>
      <c r="E8" s="50">
        <v>46064</v>
      </c>
      <c r="F8" s="26" t="s">
        <v>3</v>
      </c>
    </row>
    <row r="9" spans="1:7" ht="6.75" customHeight="1">
      <c r="A9" s="15"/>
      <c r="C9" s="15"/>
      <c r="D9" s="90"/>
      <c r="E9" s="15"/>
      <c r="F9" s="15"/>
    </row>
    <row r="10" spans="1:7" ht="24" customHeight="1" thickBot="1"/>
    <row r="11" spans="1:7" s="103" customFormat="1" ht="35.25" customHeight="1" thickBot="1">
      <c r="A11" s="98" t="s">
        <v>72</v>
      </c>
      <c r="B11" s="99" t="s">
        <v>5</v>
      </c>
      <c r="C11" s="100" t="s">
        <v>0</v>
      </c>
      <c r="D11" s="101" t="s">
        <v>73</v>
      </c>
      <c r="E11" s="100" t="s">
        <v>74</v>
      </c>
      <c r="F11" s="100" t="s">
        <v>6</v>
      </c>
      <c r="G11" s="102" t="s">
        <v>45</v>
      </c>
    </row>
    <row r="12" spans="1:7" s="103" customFormat="1" ht="24" customHeight="1">
      <c r="A12" s="243" t="s">
        <v>189</v>
      </c>
      <c r="B12" s="227" t="s">
        <v>185</v>
      </c>
      <c r="C12" s="226" t="s">
        <v>49</v>
      </c>
      <c r="D12" s="240">
        <v>1</v>
      </c>
      <c r="E12" s="216"/>
      <c r="F12" s="217">
        <f>E12*D12</f>
        <v>0</v>
      </c>
      <c r="G12" s="214" t="s">
        <v>46</v>
      </c>
    </row>
    <row r="13" spans="1:7" s="103" customFormat="1" ht="41.25" customHeight="1">
      <c r="A13" s="233"/>
      <c r="B13" s="228" t="s">
        <v>191</v>
      </c>
      <c r="C13" s="225"/>
      <c r="D13" s="241"/>
      <c r="E13" s="225"/>
      <c r="F13" s="225"/>
      <c r="G13" s="224"/>
    </row>
    <row r="14" spans="1:7" s="103" customFormat="1" ht="20.25" customHeight="1">
      <c r="A14" s="244" t="s">
        <v>190</v>
      </c>
      <c r="B14" s="232" t="s">
        <v>186</v>
      </c>
      <c r="C14" s="223" t="s">
        <v>49</v>
      </c>
      <c r="D14" s="242">
        <v>1</v>
      </c>
      <c r="E14" s="183"/>
      <c r="F14" s="74">
        <f>E14*D14</f>
        <v>0</v>
      </c>
      <c r="G14" s="214" t="s">
        <v>46</v>
      </c>
    </row>
    <row r="15" spans="1:7" s="103" customFormat="1" ht="35.25" customHeight="1">
      <c r="A15" s="222"/>
      <c r="B15" s="228" t="s">
        <v>192</v>
      </c>
      <c r="C15" s="230"/>
      <c r="D15" s="231"/>
      <c r="E15" s="230"/>
      <c r="F15" s="230"/>
      <c r="G15" s="229"/>
    </row>
    <row r="16" spans="1:7" s="20" customFormat="1" ht="19.5" customHeight="1">
      <c r="A16" s="165">
        <v>11372</v>
      </c>
      <c r="B16" s="33" t="s">
        <v>222</v>
      </c>
      <c r="C16" s="177" t="s">
        <v>27</v>
      </c>
      <c r="D16" s="197">
        <v>611.08000000000004</v>
      </c>
      <c r="E16" s="198"/>
      <c r="F16" s="199">
        <f>E16*D16</f>
        <v>0</v>
      </c>
      <c r="G16" s="35" t="s">
        <v>46</v>
      </c>
    </row>
    <row r="17" spans="1:8" s="20" customFormat="1" ht="87.75" customHeight="1">
      <c r="A17" s="157"/>
      <c r="B17" s="39" t="s">
        <v>114</v>
      </c>
      <c r="C17" s="104"/>
      <c r="D17" s="105"/>
      <c r="E17" s="106"/>
      <c r="F17" s="107"/>
      <c r="G17" s="41"/>
    </row>
    <row r="18" spans="1:8" s="20" customFormat="1" ht="18" customHeight="1">
      <c r="A18" s="164">
        <v>12922</v>
      </c>
      <c r="B18" s="108" t="s">
        <v>28</v>
      </c>
      <c r="C18" s="27" t="s">
        <v>2</v>
      </c>
      <c r="D18" s="28">
        <v>2640</v>
      </c>
      <c r="E18" s="49"/>
      <c r="F18" s="36">
        <f>E18*D18</f>
        <v>0</v>
      </c>
      <c r="G18" s="35" t="s">
        <v>46</v>
      </c>
    </row>
    <row r="19" spans="1:8" s="20" customFormat="1" ht="45" customHeight="1">
      <c r="A19" s="157"/>
      <c r="B19" s="109" t="s">
        <v>93</v>
      </c>
      <c r="C19" s="116"/>
      <c r="D19" s="105"/>
      <c r="E19" s="106"/>
      <c r="F19" s="107"/>
      <c r="G19" s="41"/>
    </row>
    <row r="20" spans="1:8" s="20" customFormat="1" ht="18.600000000000001" customHeight="1">
      <c r="A20" s="165">
        <v>12932</v>
      </c>
      <c r="B20" s="33" t="s">
        <v>94</v>
      </c>
      <c r="C20" s="27" t="s">
        <v>33</v>
      </c>
      <c r="D20" s="28">
        <v>2970</v>
      </c>
      <c r="E20" s="49"/>
      <c r="F20" s="36">
        <f>E20*D20</f>
        <v>0</v>
      </c>
      <c r="G20" s="35" t="s">
        <v>46</v>
      </c>
    </row>
    <row r="21" spans="1:8" s="20" customFormat="1" ht="41.25" customHeight="1">
      <c r="A21" s="157"/>
      <c r="B21" s="75" t="s">
        <v>193</v>
      </c>
      <c r="C21" s="72"/>
      <c r="D21" s="110"/>
      <c r="E21" s="48"/>
      <c r="F21" s="73"/>
      <c r="G21" s="43"/>
    </row>
    <row r="22" spans="1:8" s="20" customFormat="1" ht="33.75" customHeight="1">
      <c r="A22" s="165" t="s">
        <v>31</v>
      </c>
      <c r="B22" s="111" t="s">
        <v>29</v>
      </c>
      <c r="C22" s="30" t="s">
        <v>30</v>
      </c>
      <c r="D22" s="21">
        <v>5094</v>
      </c>
      <c r="E22" s="68"/>
      <c r="F22" s="37">
        <f>E22*D22</f>
        <v>0</v>
      </c>
      <c r="G22" s="38" t="s">
        <v>46</v>
      </c>
    </row>
    <row r="23" spans="1:8" s="20" customFormat="1" ht="109.5" customHeight="1">
      <c r="A23" s="157"/>
      <c r="B23" s="51" t="s">
        <v>225</v>
      </c>
      <c r="C23" s="72"/>
      <c r="D23" s="110"/>
      <c r="E23" s="48"/>
      <c r="F23" s="73"/>
      <c r="G23" s="43"/>
    </row>
    <row r="24" spans="1:8" s="24" customFormat="1" ht="18.75" customHeight="1">
      <c r="A24" s="165" t="s">
        <v>226</v>
      </c>
      <c r="B24" s="111" t="s">
        <v>29</v>
      </c>
      <c r="C24" s="30" t="s">
        <v>30</v>
      </c>
      <c r="D24" s="21">
        <v>73.739999999999995</v>
      </c>
      <c r="E24" s="68"/>
      <c r="F24" s="37">
        <f>E24*D24</f>
        <v>0</v>
      </c>
      <c r="G24" s="40" t="s">
        <v>46</v>
      </c>
    </row>
    <row r="25" spans="1:8" s="24" customFormat="1" ht="88.5" customHeight="1">
      <c r="A25" s="157"/>
      <c r="B25" s="245" t="s">
        <v>228</v>
      </c>
      <c r="C25" s="72"/>
      <c r="D25" s="110"/>
      <c r="E25" s="48"/>
      <c r="F25" s="73"/>
      <c r="G25" s="43"/>
    </row>
    <row r="26" spans="1:8" s="20" customFormat="1" ht="18.75" customHeight="1">
      <c r="A26" s="165">
        <v>572224</v>
      </c>
      <c r="B26" s="33" t="s">
        <v>75</v>
      </c>
      <c r="C26" s="30" t="s">
        <v>2</v>
      </c>
      <c r="D26" s="21">
        <v>23926.5</v>
      </c>
      <c r="E26" s="68"/>
      <c r="F26" s="37">
        <f>E26*D26</f>
        <v>0</v>
      </c>
      <c r="G26" s="38" t="s">
        <v>46</v>
      </c>
      <c r="H26" s="24"/>
    </row>
    <row r="27" spans="1:8" s="20" customFormat="1" ht="75.75" customHeight="1">
      <c r="A27" s="157"/>
      <c r="B27" s="75" t="s">
        <v>98</v>
      </c>
      <c r="C27" s="72"/>
      <c r="D27" s="110"/>
      <c r="E27" s="48"/>
      <c r="F27" s="73"/>
      <c r="G27" s="43"/>
      <c r="H27" s="24"/>
    </row>
    <row r="28" spans="1:8" s="20" customFormat="1" ht="34.5" customHeight="1">
      <c r="A28" s="165" t="s">
        <v>95</v>
      </c>
      <c r="B28" s="112" t="s">
        <v>96</v>
      </c>
      <c r="C28" s="72" t="s">
        <v>2</v>
      </c>
      <c r="D28" s="28">
        <v>12081.7</v>
      </c>
      <c r="E28" s="48"/>
      <c r="F28" s="36">
        <f>E28*D28</f>
        <v>0</v>
      </c>
      <c r="G28" s="35" t="s">
        <v>46</v>
      </c>
    </row>
    <row r="29" spans="1:8" s="20" customFormat="1" ht="96.75" customHeight="1">
      <c r="A29" s="157"/>
      <c r="B29" s="42" t="s">
        <v>97</v>
      </c>
      <c r="C29" s="83"/>
      <c r="D29" s="105"/>
      <c r="E29" s="106"/>
      <c r="F29" s="107"/>
      <c r="G29" s="41"/>
    </row>
    <row r="30" spans="1:8" s="20" customFormat="1" ht="18.75" customHeight="1">
      <c r="A30" s="165" t="s">
        <v>99</v>
      </c>
      <c r="B30" s="33" t="s">
        <v>100</v>
      </c>
      <c r="C30" s="27" t="s">
        <v>2</v>
      </c>
      <c r="D30" s="28">
        <v>11844.8</v>
      </c>
      <c r="E30" s="76"/>
      <c r="F30" s="36">
        <f>E30*D30</f>
        <v>0</v>
      </c>
      <c r="G30" s="35" t="s">
        <v>46</v>
      </c>
    </row>
    <row r="31" spans="1:8" s="20" customFormat="1" ht="123.75" customHeight="1">
      <c r="A31" s="157"/>
      <c r="B31" s="75" t="s">
        <v>101</v>
      </c>
      <c r="C31" s="72"/>
      <c r="D31" s="110"/>
      <c r="E31" s="48"/>
      <c r="F31" s="73"/>
      <c r="G31" s="43"/>
    </row>
    <row r="32" spans="1:8" s="20" customFormat="1" ht="17.25" customHeight="1">
      <c r="A32" s="29"/>
      <c r="B32" s="126" t="s">
        <v>78</v>
      </c>
      <c r="C32" s="127"/>
      <c r="D32" s="128"/>
      <c r="E32" s="129"/>
      <c r="F32" s="130"/>
      <c r="G32" s="131"/>
    </row>
    <row r="33" spans="1:8" s="20" customFormat="1" ht="21" customHeight="1">
      <c r="A33" s="166">
        <v>11372</v>
      </c>
      <c r="B33" s="132" t="s">
        <v>220</v>
      </c>
      <c r="C33" s="133" t="s">
        <v>79</v>
      </c>
      <c r="D33" s="134">
        <v>120</v>
      </c>
      <c r="E33" s="135"/>
      <c r="F33" s="136">
        <f>E33*D33</f>
        <v>0</v>
      </c>
      <c r="G33" s="137" t="s">
        <v>46</v>
      </c>
    </row>
    <row r="34" spans="1:8" s="20" customFormat="1" ht="39.75" customHeight="1">
      <c r="A34" s="160"/>
      <c r="B34" s="138" t="s">
        <v>111</v>
      </c>
      <c r="C34" s="139"/>
      <c r="D34" s="140"/>
      <c r="E34" s="141"/>
      <c r="F34" s="136"/>
      <c r="G34" s="142"/>
    </row>
    <row r="35" spans="1:8" s="20" customFormat="1" ht="24.75" customHeight="1">
      <c r="A35" s="166">
        <v>12273</v>
      </c>
      <c r="B35" s="132" t="s">
        <v>80</v>
      </c>
      <c r="C35" s="133" t="s">
        <v>79</v>
      </c>
      <c r="D35" s="135">
        <v>525</v>
      </c>
      <c r="E35" s="132"/>
      <c r="F35" s="136">
        <f>E35*D35</f>
        <v>0</v>
      </c>
      <c r="G35" s="131" t="s">
        <v>46</v>
      </c>
    </row>
    <row r="36" spans="1:8" s="20" customFormat="1" ht="20.25" customHeight="1">
      <c r="A36" s="161"/>
      <c r="B36" s="138" t="s">
        <v>112</v>
      </c>
      <c r="C36" s="143"/>
      <c r="D36" s="144"/>
      <c r="E36" s="145"/>
      <c r="F36" s="136"/>
      <c r="G36" s="131"/>
    </row>
    <row r="37" spans="1:8" s="20" customFormat="1" ht="24.75" customHeight="1">
      <c r="A37" s="166">
        <v>18110</v>
      </c>
      <c r="B37" s="132" t="s">
        <v>81</v>
      </c>
      <c r="C37" s="133" t="s">
        <v>70</v>
      </c>
      <c r="D37" s="135">
        <v>1500</v>
      </c>
      <c r="E37" s="132"/>
      <c r="F37" s="136">
        <f>E37*D37</f>
        <v>0</v>
      </c>
      <c r="G37" s="131" t="s">
        <v>46</v>
      </c>
    </row>
    <row r="38" spans="1:8" s="20" customFormat="1" ht="21.75" customHeight="1">
      <c r="A38" s="167" t="s">
        <v>82</v>
      </c>
      <c r="B38" s="132" t="s">
        <v>83</v>
      </c>
      <c r="C38" s="146" t="s">
        <v>70</v>
      </c>
      <c r="D38" s="147">
        <v>1500</v>
      </c>
      <c r="E38" s="148"/>
      <c r="F38" s="136">
        <f t="shared" ref="F38:F46" si="0">E38*D38</f>
        <v>0</v>
      </c>
      <c r="G38" s="131" t="s">
        <v>46</v>
      </c>
    </row>
    <row r="39" spans="1:8" s="20" customFormat="1" ht="24" customHeight="1">
      <c r="A39" s="162"/>
      <c r="B39" s="149" t="s">
        <v>108</v>
      </c>
      <c r="C39" s="146"/>
      <c r="D39" s="147"/>
      <c r="E39" s="148"/>
      <c r="F39" s="136"/>
      <c r="G39" s="131"/>
    </row>
    <row r="40" spans="1:8" s="20" customFormat="1" ht="24" customHeight="1">
      <c r="A40" s="166">
        <v>56334</v>
      </c>
      <c r="B40" s="132" t="s">
        <v>89</v>
      </c>
      <c r="C40" s="133" t="s">
        <v>70</v>
      </c>
      <c r="D40" s="135">
        <v>1500</v>
      </c>
      <c r="E40" s="132"/>
      <c r="F40" s="136">
        <f t="shared" si="0"/>
        <v>0</v>
      </c>
      <c r="G40" s="131" t="s">
        <v>46</v>
      </c>
    </row>
    <row r="41" spans="1:8" s="20" customFormat="1" ht="25.5" customHeight="1">
      <c r="A41" s="159"/>
      <c r="B41" s="149" t="s">
        <v>109</v>
      </c>
      <c r="C41" s="133"/>
      <c r="D41" s="135"/>
      <c r="E41" s="135"/>
      <c r="F41" s="136"/>
      <c r="G41" s="131"/>
    </row>
    <row r="42" spans="1:8" s="20" customFormat="1" ht="20.25" customHeight="1">
      <c r="A42" s="166">
        <v>567104</v>
      </c>
      <c r="B42" s="132" t="s">
        <v>84</v>
      </c>
      <c r="C42" s="133" t="s">
        <v>79</v>
      </c>
      <c r="D42" s="135">
        <v>225</v>
      </c>
      <c r="E42" s="135"/>
      <c r="F42" s="136">
        <f t="shared" si="0"/>
        <v>0</v>
      </c>
      <c r="G42" s="131" t="s">
        <v>46</v>
      </c>
    </row>
    <row r="43" spans="1:8" s="20" customFormat="1" ht="20.25" customHeight="1">
      <c r="A43" s="161"/>
      <c r="B43" s="149" t="s">
        <v>110</v>
      </c>
      <c r="C43" s="133"/>
      <c r="D43" s="135"/>
      <c r="E43" s="135"/>
      <c r="F43" s="136"/>
      <c r="G43" s="131"/>
    </row>
    <row r="44" spans="1:8" s="20" customFormat="1" ht="23.25" customHeight="1">
      <c r="A44" s="168">
        <v>57475</v>
      </c>
      <c r="B44" s="132" t="s">
        <v>71</v>
      </c>
      <c r="C44" s="133" t="s">
        <v>70</v>
      </c>
      <c r="D44" s="135">
        <v>1500</v>
      </c>
      <c r="E44" s="132"/>
      <c r="F44" s="136">
        <f t="shared" si="0"/>
        <v>0</v>
      </c>
      <c r="G44" s="131" t="s">
        <v>46</v>
      </c>
    </row>
    <row r="45" spans="1:8" s="20" customFormat="1" ht="37.5" customHeight="1">
      <c r="A45" s="162"/>
      <c r="B45" s="138" t="s">
        <v>87</v>
      </c>
      <c r="C45" s="146"/>
      <c r="D45" s="147"/>
      <c r="E45" s="148"/>
      <c r="F45" s="136"/>
      <c r="G45" s="131"/>
    </row>
    <row r="46" spans="1:8" s="20" customFormat="1" ht="21.75" customHeight="1">
      <c r="A46" s="169" t="s">
        <v>85</v>
      </c>
      <c r="B46" s="132" t="s">
        <v>86</v>
      </c>
      <c r="C46" s="133" t="s">
        <v>79</v>
      </c>
      <c r="D46" s="135">
        <v>120</v>
      </c>
      <c r="E46" s="135"/>
      <c r="F46" s="136">
        <f t="shared" si="0"/>
        <v>0</v>
      </c>
      <c r="G46" s="131" t="s">
        <v>46</v>
      </c>
    </row>
    <row r="47" spans="1:8" ht="21.75" customHeight="1">
      <c r="A47" s="163"/>
      <c r="B47" s="149" t="s">
        <v>113</v>
      </c>
      <c r="C47" s="150"/>
      <c r="D47" s="151"/>
      <c r="E47" s="151"/>
      <c r="F47" s="152"/>
      <c r="G47" s="153"/>
      <c r="H47" s="20"/>
    </row>
    <row r="48" spans="1:8" ht="21" customHeight="1">
      <c r="A48" s="165">
        <v>56962</v>
      </c>
      <c r="B48" s="33" t="s">
        <v>34</v>
      </c>
      <c r="C48" s="27" t="s">
        <v>2</v>
      </c>
      <c r="D48" s="28">
        <v>1760</v>
      </c>
      <c r="E48" s="76"/>
      <c r="F48" s="36">
        <f>E48*D48</f>
        <v>0</v>
      </c>
      <c r="G48" s="35" t="s">
        <v>46</v>
      </c>
      <c r="H48" s="20"/>
    </row>
    <row r="49" spans="1:7" ht="85.5" customHeight="1">
      <c r="A49" s="157"/>
      <c r="B49" s="75" t="s">
        <v>102</v>
      </c>
      <c r="C49" s="72"/>
      <c r="D49" s="110"/>
      <c r="E49" s="48"/>
      <c r="F49" s="73"/>
      <c r="G49" s="43"/>
    </row>
    <row r="50" spans="1:7" ht="22.5" customHeight="1">
      <c r="A50" s="165">
        <v>113764</v>
      </c>
      <c r="B50" s="77" t="s">
        <v>35</v>
      </c>
      <c r="C50" s="27" t="s">
        <v>37</v>
      </c>
      <c r="D50" s="114">
        <v>230</v>
      </c>
      <c r="E50" s="120"/>
      <c r="F50" s="74">
        <f>E50*D50</f>
        <v>0</v>
      </c>
      <c r="G50" s="35" t="s">
        <v>46</v>
      </c>
    </row>
    <row r="51" spans="1:7" ht="40.5" customHeight="1">
      <c r="A51" s="157"/>
      <c r="B51" s="75" t="s">
        <v>223</v>
      </c>
      <c r="C51" s="72"/>
      <c r="D51" s="118"/>
      <c r="E51" s="78"/>
      <c r="F51" s="82"/>
      <c r="G51" s="43"/>
    </row>
    <row r="52" spans="1:7" ht="26.25" customHeight="1">
      <c r="A52" s="165">
        <v>931314</v>
      </c>
      <c r="B52" s="77" t="s">
        <v>36</v>
      </c>
      <c r="C52" s="27" t="s">
        <v>37</v>
      </c>
      <c r="D52" s="114">
        <v>230</v>
      </c>
      <c r="E52" s="76"/>
      <c r="F52" s="74">
        <f>E52*D52</f>
        <v>0</v>
      </c>
      <c r="G52" s="35" t="s">
        <v>46</v>
      </c>
    </row>
    <row r="53" spans="1:7" ht="66.75" customHeight="1">
      <c r="A53" s="157"/>
      <c r="B53" s="119" t="s">
        <v>218</v>
      </c>
      <c r="C53" s="72"/>
      <c r="D53" s="118"/>
      <c r="E53" s="48"/>
      <c r="F53" s="79"/>
      <c r="G53" s="43"/>
    </row>
    <row r="54" spans="1:7" ht="20.25" customHeight="1">
      <c r="A54" s="165">
        <v>919111</v>
      </c>
      <c r="B54" s="33" t="s">
        <v>38</v>
      </c>
      <c r="C54" s="69" t="s">
        <v>37</v>
      </c>
      <c r="D54" s="117">
        <v>26</v>
      </c>
      <c r="E54" s="70"/>
      <c r="F54" s="71">
        <f>E54*D54</f>
        <v>0</v>
      </c>
      <c r="G54" s="40" t="s">
        <v>46</v>
      </c>
    </row>
    <row r="55" spans="1:7" ht="69" customHeight="1">
      <c r="A55" s="157"/>
      <c r="B55" s="75" t="s">
        <v>107</v>
      </c>
      <c r="C55" s="72"/>
      <c r="D55" s="110"/>
      <c r="E55" s="48"/>
      <c r="F55" s="73"/>
      <c r="G55" s="43"/>
    </row>
    <row r="56" spans="1:7" ht="33.75" customHeight="1">
      <c r="A56" s="165">
        <v>915111</v>
      </c>
      <c r="B56" s="33" t="s">
        <v>39</v>
      </c>
      <c r="C56" s="69" t="s">
        <v>2</v>
      </c>
      <c r="D56" s="117">
        <v>440</v>
      </c>
      <c r="E56" s="70"/>
      <c r="F56" s="36">
        <f>E56*D56</f>
        <v>0</v>
      </c>
      <c r="G56" s="40" t="s">
        <v>46</v>
      </c>
    </row>
    <row r="57" spans="1:7" ht="56.25" customHeight="1">
      <c r="A57" s="157"/>
      <c r="B57" s="75" t="s">
        <v>105</v>
      </c>
      <c r="C57" s="116"/>
      <c r="D57" s="122"/>
      <c r="E57" s="123"/>
      <c r="F57" s="107"/>
      <c r="G57" s="43"/>
    </row>
    <row r="58" spans="1:7" ht="32.25" customHeight="1">
      <c r="A58" s="165">
        <v>915221</v>
      </c>
      <c r="B58" s="115" t="s">
        <v>53</v>
      </c>
      <c r="C58" s="27" t="s">
        <v>2</v>
      </c>
      <c r="D58" s="28">
        <v>440</v>
      </c>
      <c r="E58" s="49"/>
      <c r="F58" s="36">
        <f>E58*D58</f>
        <v>0</v>
      </c>
      <c r="G58" s="35" t="s">
        <v>46</v>
      </c>
    </row>
    <row r="59" spans="1:7" ht="54" customHeight="1">
      <c r="A59" s="157"/>
      <c r="B59" s="75" t="s">
        <v>106</v>
      </c>
      <c r="C59" s="83"/>
      <c r="D59" s="105"/>
      <c r="E59" s="106"/>
      <c r="F59" s="107"/>
      <c r="G59" s="41"/>
    </row>
    <row r="60" spans="1:7" ht="36" customHeight="1">
      <c r="A60" s="165">
        <v>914133</v>
      </c>
      <c r="B60" s="33" t="s">
        <v>40</v>
      </c>
      <c r="C60" s="27" t="s">
        <v>41</v>
      </c>
      <c r="D60" s="28">
        <v>26</v>
      </c>
      <c r="E60" s="76"/>
      <c r="F60" s="36">
        <f>E60*D60</f>
        <v>0</v>
      </c>
      <c r="G60" s="35" t="s">
        <v>46</v>
      </c>
    </row>
    <row r="61" spans="1:7" ht="64.5" customHeight="1">
      <c r="A61" s="157"/>
      <c r="B61" s="75" t="s">
        <v>103</v>
      </c>
      <c r="C61" s="72"/>
      <c r="D61" s="110"/>
      <c r="E61" s="48"/>
      <c r="F61" s="73"/>
      <c r="G61" s="43"/>
    </row>
    <row r="62" spans="1:7" ht="22.5" customHeight="1">
      <c r="A62" s="165">
        <v>914923</v>
      </c>
      <c r="B62" s="33" t="s">
        <v>42</v>
      </c>
      <c r="C62" s="69" t="s">
        <v>41</v>
      </c>
      <c r="D62" s="117">
        <v>13</v>
      </c>
      <c r="E62" s="124"/>
      <c r="F62" s="71">
        <f>E62*D62</f>
        <v>0</v>
      </c>
      <c r="G62" s="40" t="s">
        <v>46</v>
      </c>
    </row>
    <row r="63" spans="1:7" ht="77.25" customHeight="1">
      <c r="A63" s="157"/>
      <c r="B63" s="75" t="s">
        <v>76</v>
      </c>
      <c r="C63" s="72"/>
      <c r="D63" s="110"/>
      <c r="E63" s="81"/>
      <c r="F63" s="73"/>
      <c r="G63" s="43"/>
    </row>
    <row r="64" spans="1:7" ht="34.5" customHeight="1">
      <c r="A64" s="165">
        <v>914131</v>
      </c>
      <c r="B64" s="33" t="s">
        <v>43</v>
      </c>
      <c r="C64" s="69" t="s">
        <v>41</v>
      </c>
      <c r="D64" s="117">
        <v>26</v>
      </c>
      <c r="E64" s="124"/>
      <c r="F64" s="71">
        <f>E64*D64</f>
        <v>0</v>
      </c>
      <c r="G64" s="40" t="s">
        <v>46</v>
      </c>
    </row>
    <row r="65" spans="1:7" ht="41.25" customHeight="1">
      <c r="A65" s="157"/>
      <c r="B65" s="75" t="s">
        <v>104</v>
      </c>
      <c r="C65" s="72"/>
      <c r="D65" s="110"/>
      <c r="E65" s="81"/>
      <c r="F65" s="73"/>
      <c r="G65" s="43"/>
    </row>
    <row r="66" spans="1:7" ht="36.75" customHeight="1">
      <c r="A66" s="165">
        <v>914921</v>
      </c>
      <c r="B66" s="33" t="s">
        <v>44</v>
      </c>
      <c r="C66" s="69" t="s">
        <v>41</v>
      </c>
      <c r="D66" s="117">
        <v>13</v>
      </c>
      <c r="E66" s="124"/>
      <c r="F66" s="71">
        <f>E66*D66</f>
        <v>0</v>
      </c>
      <c r="G66" s="40" t="s">
        <v>46</v>
      </c>
    </row>
    <row r="67" spans="1:7" ht="52.5" customHeight="1">
      <c r="A67" s="157"/>
      <c r="B67" s="75" t="s">
        <v>224</v>
      </c>
      <c r="C67" s="72"/>
      <c r="D67" s="110"/>
      <c r="E67" s="81"/>
      <c r="F67" s="73"/>
      <c r="G67" s="43"/>
    </row>
    <row r="68" spans="1:7" ht="23.25" customHeight="1">
      <c r="A68" s="165">
        <v>12273</v>
      </c>
      <c r="B68" s="33" t="s">
        <v>56</v>
      </c>
      <c r="C68" s="72" t="s">
        <v>27</v>
      </c>
      <c r="D68" s="28">
        <v>273.75</v>
      </c>
      <c r="E68" s="80"/>
      <c r="F68" s="36">
        <f>E68*D68</f>
        <v>0</v>
      </c>
      <c r="G68" s="35" t="s">
        <v>46</v>
      </c>
    </row>
    <row r="69" spans="1:7" ht="313.5" customHeight="1">
      <c r="A69" s="156"/>
      <c r="B69" s="125" t="s">
        <v>210</v>
      </c>
      <c r="C69" s="83"/>
      <c r="D69" s="105"/>
      <c r="E69" s="121"/>
      <c r="F69" s="107"/>
      <c r="G69" s="41"/>
    </row>
    <row r="70" spans="1:7" ht="24" customHeight="1">
      <c r="A70" s="210">
        <v>935223</v>
      </c>
      <c r="B70" s="33" t="s">
        <v>194</v>
      </c>
      <c r="C70" s="27" t="s">
        <v>37</v>
      </c>
      <c r="D70" s="28">
        <v>60</v>
      </c>
      <c r="E70" s="80"/>
      <c r="F70" s="36">
        <f>E70*D70</f>
        <v>0</v>
      </c>
      <c r="G70" s="35" t="s">
        <v>46</v>
      </c>
    </row>
    <row r="71" spans="1:7" ht="79.5" customHeight="1">
      <c r="A71" s="156"/>
      <c r="B71" s="125" t="s">
        <v>215</v>
      </c>
      <c r="C71" s="83"/>
      <c r="D71" s="105"/>
      <c r="E71" s="121"/>
      <c r="F71" s="107"/>
      <c r="G71" s="41"/>
    </row>
    <row r="72" spans="1:7" ht="21.75" customHeight="1">
      <c r="A72" s="210">
        <v>21450</v>
      </c>
      <c r="B72" s="33" t="s">
        <v>195</v>
      </c>
      <c r="C72" s="27" t="s">
        <v>79</v>
      </c>
      <c r="D72" s="28">
        <v>25</v>
      </c>
      <c r="E72" s="80"/>
      <c r="F72" s="36">
        <f>E72*D72</f>
        <v>0</v>
      </c>
      <c r="G72" s="35" t="s">
        <v>46</v>
      </c>
    </row>
    <row r="73" spans="1:7" ht="68.25" customHeight="1">
      <c r="A73" s="27"/>
      <c r="B73" s="39" t="s">
        <v>216</v>
      </c>
      <c r="C73" s="83"/>
      <c r="D73" s="105"/>
      <c r="E73" s="121"/>
      <c r="F73" s="107"/>
      <c r="G73" s="41"/>
    </row>
    <row r="74" spans="1:7" ht="23.25" customHeight="1">
      <c r="A74" s="210">
        <v>45152</v>
      </c>
      <c r="B74" s="33" t="s">
        <v>196</v>
      </c>
      <c r="C74" s="27" t="s">
        <v>79</v>
      </c>
      <c r="D74" s="28">
        <v>43.5</v>
      </c>
      <c r="E74" s="80"/>
      <c r="F74" s="36">
        <f>E74*D74</f>
        <v>0</v>
      </c>
      <c r="G74" s="35" t="s">
        <v>46</v>
      </c>
    </row>
    <row r="75" spans="1:7" ht="66" customHeight="1">
      <c r="A75" s="27"/>
      <c r="B75" s="39" t="s">
        <v>199</v>
      </c>
      <c r="C75" s="1"/>
      <c r="D75" s="105"/>
      <c r="E75" s="121"/>
      <c r="F75" s="107"/>
      <c r="G75" s="41"/>
    </row>
    <row r="76" spans="1:7" ht="31.5" customHeight="1">
      <c r="A76" s="165">
        <v>935221</v>
      </c>
      <c r="B76" s="115" t="s">
        <v>197</v>
      </c>
      <c r="C76" s="27" t="s">
        <v>37</v>
      </c>
      <c r="D76" s="28">
        <v>145</v>
      </c>
      <c r="E76" s="80"/>
      <c r="F76" s="36">
        <f>E76*D76</f>
        <v>0</v>
      </c>
      <c r="G76" s="35" t="s">
        <v>46</v>
      </c>
    </row>
    <row r="77" spans="1:7" ht="87.75" customHeight="1">
      <c r="A77" s="157"/>
      <c r="B77" s="75" t="s">
        <v>217</v>
      </c>
      <c r="C77" s="83"/>
      <c r="D77" s="105"/>
      <c r="E77" s="121"/>
      <c r="F77" s="107"/>
      <c r="G77" s="41"/>
    </row>
    <row r="78" spans="1:7" ht="22.5" customHeight="1">
      <c r="A78" s="165">
        <v>46251</v>
      </c>
      <c r="B78" s="115" t="s">
        <v>198</v>
      </c>
      <c r="C78" s="27" t="s">
        <v>79</v>
      </c>
      <c r="D78" s="28">
        <v>5</v>
      </c>
      <c r="E78" s="80"/>
      <c r="F78" s="36">
        <f>E78*D78</f>
        <v>0</v>
      </c>
      <c r="G78" s="35" t="s">
        <v>46</v>
      </c>
    </row>
    <row r="79" spans="1:7" ht="64.5" customHeight="1">
      <c r="A79" s="157"/>
      <c r="B79" s="75" t="s">
        <v>201</v>
      </c>
      <c r="C79" s="83"/>
      <c r="D79" s="105"/>
      <c r="E79" s="121"/>
      <c r="F79" s="107"/>
      <c r="G79" s="41"/>
    </row>
    <row r="80" spans="1:7" ht="19.5" customHeight="1">
      <c r="A80" s="165">
        <v>11352</v>
      </c>
      <c r="B80" s="115" t="s">
        <v>200</v>
      </c>
      <c r="C80" s="27" t="s">
        <v>37</v>
      </c>
      <c r="D80" s="28">
        <v>215</v>
      </c>
      <c r="E80" s="80"/>
      <c r="F80" s="36">
        <f>E80*D80</f>
        <v>0</v>
      </c>
      <c r="G80" s="35" t="s">
        <v>46</v>
      </c>
    </row>
    <row r="81" spans="1:7" ht="44.25" customHeight="1">
      <c r="A81" s="157"/>
      <c r="B81" s="75" t="s">
        <v>227</v>
      </c>
      <c r="C81" s="83"/>
      <c r="D81" s="105"/>
      <c r="E81" s="121"/>
      <c r="F81" s="107"/>
      <c r="G81" s="41"/>
    </row>
    <row r="82" spans="1:7" ht="21.75" customHeight="1">
      <c r="A82" s="165">
        <v>21264</v>
      </c>
      <c r="B82" s="115" t="s">
        <v>202</v>
      </c>
      <c r="C82" s="27" t="s">
        <v>37</v>
      </c>
      <c r="D82" s="28">
        <v>100</v>
      </c>
      <c r="E82" s="80"/>
      <c r="F82" s="36">
        <f>E82*D82</f>
        <v>0</v>
      </c>
      <c r="G82" s="35" t="s">
        <v>46</v>
      </c>
    </row>
    <row r="83" spans="1:7" ht="157.5" customHeight="1">
      <c r="A83" s="157"/>
      <c r="B83" s="75" t="s">
        <v>205</v>
      </c>
      <c r="C83" s="83"/>
      <c r="D83" s="105"/>
      <c r="E83" s="121"/>
      <c r="F83" s="107"/>
      <c r="G83" s="41"/>
    </row>
    <row r="84" spans="1:7" ht="23.25" customHeight="1">
      <c r="A84" s="165">
        <v>21197</v>
      </c>
      <c r="B84" s="115" t="s">
        <v>203</v>
      </c>
      <c r="C84" s="27" t="s">
        <v>70</v>
      </c>
      <c r="D84" s="28">
        <v>130</v>
      </c>
      <c r="E84" s="80"/>
      <c r="F84" s="36">
        <f>E84*D84</f>
        <v>0</v>
      </c>
      <c r="G84" s="35" t="s">
        <v>46</v>
      </c>
    </row>
    <row r="85" spans="1:7" ht="52.5" customHeight="1">
      <c r="A85" s="157"/>
      <c r="B85" s="75" t="s">
        <v>204</v>
      </c>
      <c r="C85" s="83"/>
      <c r="D85" s="105"/>
      <c r="E85" s="121"/>
      <c r="F85" s="107"/>
      <c r="G85" s="41"/>
    </row>
    <row r="86" spans="1:7" ht="21" customHeight="1">
      <c r="A86" s="165">
        <v>58222</v>
      </c>
      <c r="B86" s="115" t="s">
        <v>206</v>
      </c>
      <c r="C86" s="27" t="s">
        <v>70</v>
      </c>
      <c r="D86" s="28">
        <v>50</v>
      </c>
      <c r="E86" s="80"/>
      <c r="F86" s="36">
        <f>E86*D86</f>
        <v>0</v>
      </c>
      <c r="G86" s="35" t="s">
        <v>46</v>
      </c>
    </row>
    <row r="87" spans="1:7" ht="147.75" customHeight="1">
      <c r="A87" s="157"/>
      <c r="B87" s="75" t="s">
        <v>207</v>
      </c>
      <c r="C87" s="83"/>
      <c r="D87" s="105"/>
      <c r="E87" s="121"/>
      <c r="F87" s="107"/>
      <c r="G87" s="41"/>
    </row>
    <row r="88" spans="1:7" ht="36" customHeight="1">
      <c r="A88" s="165">
        <v>917224</v>
      </c>
      <c r="B88" s="115" t="s">
        <v>208</v>
      </c>
      <c r="C88" s="27" t="s">
        <v>37</v>
      </c>
      <c r="D88" s="28">
        <v>215</v>
      </c>
      <c r="E88" s="80"/>
      <c r="F88" s="36">
        <f>E88*D88</f>
        <v>0</v>
      </c>
      <c r="G88" s="35" t="s">
        <v>46</v>
      </c>
    </row>
    <row r="89" spans="1:7" ht="54.75" customHeight="1">
      <c r="A89" s="157"/>
      <c r="B89" s="75" t="s">
        <v>209</v>
      </c>
      <c r="C89" s="83"/>
      <c r="D89" s="105"/>
      <c r="E89" s="121"/>
      <c r="F89" s="107"/>
      <c r="G89" s="41"/>
    </row>
    <row r="90" spans="1:7" ht="24.75" customHeight="1">
      <c r="A90" s="165">
        <v>18220</v>
      </c>
      <c r="B90" s="115" t="s">
        <v>211</v>
      </c>
      <c r="C90" s="27" t="s">
        <v>79</v>
      </c>
      <c r="D90" s="28">
        <v>81</v>
      </c>
      <c r="E90" s="80"/>
      <c r="F90" s="36">
        <f>E90*D90</f>
        <v>0</v>
      </c>
      <c r="G90" s="35" t="s">
        <v>46</v>
      </c>
    </row>
    <row r="91" spans="1:7" ht="51.75" customHeight="1">
      <c r="A91" s="157"/>
      <c r="B91" s="75" t="s">
        <v>214</v>
      </c>
      <c r="C91" s="83"/>
      <c r="D91" s="105"/>
      <c r="E91" s="121"/>
      <c r="F91" s="107"/>
      <c r="G91" s="41"/>
    </row>
    <row r="92" spans="1:7" ht="26.25" customHeight="1">
      <c r="A92" s="165">
        <v>18242</v>
      </c>
      <c r="B92" s="115" t="s">
        <v>212</v>
      </c>
      <c r="C92" s="27" t="s">
        <v>70</v>
      </c>
      <c r="D92" s="28">
        <v>540</v>
      </c>
      <c r="E92" s="80"/>
      <c r="F92" s="36">
        <f>E92*D92</f>
        <v>0</v>
      </c>
      <c r="G92" s="35" t="s">
        <v>46</v>
      </c>
    </row>
    <row r="93" spans="1:7" ht="37.5" customHeight="1" thickBot="1">
      <c r="A93" s="157"/>
      <c r="B93" s="75" t="s">
        <v>213</v>
      </c>
      <c r="C93" s="83"/>
      <c r="D93" s="105"/>
      <c r="E93" s="121"/>
      <c r="F93" s="107"/>
      <c r="G93" s="41"/>
    </row>
    <row r="94" spans="1:7" ht="21.75" customHeight="1" thickBot="1">
      <c r="A94" s="92"/>
      <c r="B94" s="93" t="s">
        <v>7</v>
      </c>
      <c r="C94" s="93"/>
      <c r="D94" s="94"/>
      <c r="E94" s="95" t="s">
        <v>3</v>
      </c>
      <c r="F94" s="96">
        <f>SUM(F12:F93)</f>
        <v>0</v>
      </c>
      <c r="G94" s="97"/>
    </row>
  </sheetData>
  <mergeCells count="1">
    <mergeCell ref="A1:F1"/>
  </mergeCells>
  <phoneticPr fontId="0" type="noConversion"/>
  <printOptions horizontalCentered="1"/>
  <pageMargins left="0.25" right="0.25" top="0.75" bottom="0.75" header="0.3" footer="0.3"/>
  <pageSetup paperSize="9" scale="98" fitToHeight="0" orientation="landscape" blackAndWhite="1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6E24-4B15-474F-B52E-A01BAD78C377}">
  <sheetPr>
    <pageSetUpPr fitToPage="1"/>
  </sheetPr>
  <dimension ref="A1:I65"/>
  <sheetViews>
    <sheetView topLeftCell="A53" zoomScale="85" zoomScaleNormal="85" workbookViewId="0">
      <selection activeCell="E12" sqref="E12:E59"/>
    </sheetView>
  </sheetViews>
  <sheetFormatPr defaultColWidth="10.5" defaultRowHeight="10.5"/>
  <cols>
    <col min="1" max="1" width="14.6640625" style="2" customWidth="1"/>
    <col min="2" max="2" width="92.33203125" style="3" customWidth="1"/>
    <col min="3" max="3" width="7" style="3" customWidth="1"/>
    <col min="4" max="4" width="13.33203125" style="91" customWidth="1"/>
    <col min="5" max="5" width="14.1640625" style="4" customWidth="1"/>
    <col min="6" max="6" width="21.6640625" style="5" customWidth="1"/>
    <col min="7" max="7" width="17.6640625" style="1" customWidth="1"/>
    <col min="8" max="16384" width="10.5" style="1"/>
  </cols>
  <sheetData>
    <row r="1" spans="1:9" ht="27.75" customHeight="1">
      <c r="A1" s="337" t="s">
        <v>3</v>
      </c>
      <c r="B1" s="337"/>
      <c r="C1" s="337"/>
      <c r="D1" s="337"/>
      <c r="E1" s="337"/>
      <c r="F1" s="337"/>
    </row>
    <row r="2" spans="1:9" ht="12.75" customHeight="1">
      <c r="A2" s="18" t="s">
        <v>23</v>
      </c>
      <c r="B2" s="31" t="s">
        <v>90</v>
      </c>
      <c r="C2" s="19" t="s">
        <v>3</v>
      </c>
      <c r="D2" s="86"/>
      <c r="E2" s="6"/>
      <c r="F2" s="6"/>
    </row>
    <row r="3" spans="1:9" ht="12.75" customHeight="1">
      <c r="A3" s="18" t="s">
        <v>26</v>
      </c>
      <c r="B3" s="31" t="s">
        <v>92</v>
      </c>
      <c r="C3" s="6"/>
      <c r="D3" s="86"/>
      <c r="E3" s="13"/>
      <c r="F3" s="6"/>
    </row>
    <row r="4" spans="1:9" ht="13.5" customHeight="1">
      <c r="A4" s="7"/>
      <c r="B4" s="31"/>
      <c r="C4" s="7"/>
      <c r="D4" s="86"/>
      <c r="E4" s="6"/>
      <c r="F4" s="6"/>
    </row>
    <row r="5" spans="1:9" ht="1.5" customHeight="1">
      <c r="A5" s="8"/>
      <c r="B5" s="9"/>
      <c r="C5" s="10"/>
      <c r="D5" s="87"/>
      <c r="E5" s="11"/>
      <c r="F5" s="12"/>
    </row>
    <row r="6" spans="1:9" ht="20.25" customHeight="1">
      <c r="A6" s="13" t="s">
        <v>9</v>
      </c>
      <c r="B6" s="32"/>
      <c r="C6" s="16"/>
      <c r="D6" s="88"/>
      <c r="E6" s="13"/>
      <c r="F6" s="13"/>
    </row>
    <row r="7" spans="1:9" ht="12.75" customHeight="1">
      <c r="A7" s="13" t="s">
        <v>1</v>
      </c>
      <c r="B7" s="32"/>
      <c r="C7" s="16"/>
      <c r="D7" s="88" t="s">
        <v>24</v>
      </c>
      <c r="E7" s="13" t="s">
        <v>55</v>
      </c>
      <c r="F7" s="25" t="s">
        <v>3</v>
      </c>
    </row>
    <row r="8" spans="1:9" ht="12.75" customHeight="1">
      <c r="A8" s="13" t="s">
        <v>22</v>
      </c>
      <c r="B8" s="14"/>
      <c r="C8" s="17"/>
      <c r="D8" s="89" t="s">
        <v>25</v>
      </c>
      <c r="E8" s="50">
        <v>46064</v>
      </c>
      <c r="F8" s="26" t="s">
        <v>3</v>
      </c>
    </row>
    <row r="9" spans="1:9" ht="6.75" customHeight="1">
      <c r="A9" s="15"/>
      <c r="C9" s="15"/>
      <c r="D9" s="90"/>
      <c r="E9" s="15"/>
      <c r="F9" s="15"/>
    </row>
    <row r="10" spans="1:9" ht="24" customHeight="1" thickBot="1"/>
    <row r="11" spans="1:9" s="103" customFormat="1" ht="35.25" customHeight="1" thickBot="1">
      <c r="A11" s="98" t="s">
        <v>72</v>
      </c>
      <c r="B11" s="99" t="s">
        <v>5</v>
      </c>
      <c r="C11" s="100" t="s">
        <v>0</v>
      </c>
      <c r="D11" s="101" t="s">
        <v>73</v>
      </c>
      <c r="E11" s="100" t="s">
        <v>74</v>
      </c>
      <c r="F11" s="100" t="s">
        <v>6</v>
      </c>
      <c r="G11" s="102" t="s">
        <v>45</v>
      </c>
    </row>
    <row r="12" spans="1:9" s="20" customFormat="1" ht="19.5" customHeight="1">
      <c r="A12" s="209">
        <v>11372</v>
      </c>
      <c r="B12" s="47" t="s">
        <v>115</v>
      </c>
      <c r="C12" s="27" t="s">
        <v>27</v>
      </c>
      <c r="D12" s="110">
        <v>2</v>
      </c>
      <c r="E12" s="49"/>
      <c r="F12" s="36">
        <f>E12*D12</f>
        <v>0</v>
      </c>
      <c r="G12" s="35" t="s">
        <v>46</v>
      </c>
    </row>
    <row r="13" spans="1:9" s="20" customFormat="1" ht="45.75" customHeight="1">
      <c r="A13" s="29"/>
      <c r="B13" s="170" t="s">
        <v>149</v>
      </c>
      <c r="C13" s="104"/>
      <c r="D13" s="105"/>
      <c r="E13" s="106"/>
      <c r="F13" s="107"/>
      <c r="G13" s="41"/>
    </row>
    <row r="14" spans="1:9" s="20" customFormat="1" ht="34.5" customHeight="1">
      <c r="A14" s="165">
        <v>11332</v>
      </c>
      <c r="B14" s="33" t="s">
        <v>116</v>
      </c>
      <c r="C14" s="30" t="s">
        <v>27</v>
      </c>
      <c r="D14" s="21">
        <v>6</v>
      </c>
      <c r="E14" s="68"/>
      <c r="F14" s="37">
        <f>E14*D14</f>
        <v>0</v>
      </c>
      <c r="G14" s="38" t="s">
        <v>46</v>
      </c>
    </row>
    <row r="15" spans="1:9" s="20" customFormat="1" ht="45.75" customHeight="1">
      <c r="A15" s="157"/>
      <c r="B15" s="75" t="s">
        <v>117</v>
      </c>
      <c r="C15" s="72"/>
      <c r="D15" s="110"/>
      <c r="E15" s="48"/>
      <c r="F15" s="73"/>
      <c r="G15" s="43"/>
      <c r="I15" s="46"/>
    </row>
    <row r="16" spans="1:9" s="20" customFormat="1" ht="21" customHeight="1">
      <c r="A16" s="165">
        <v>13183</v>
      </c>
      <c r="B16" s="172" t="s">
        <v>118</v>
      </c>
      <c r="C16" s="69" t="s">
        <v>27</v>
      </c>
      <c r="D16" s="117">
        <v>82</v>
      </c>
      <c r="E16" s="70"/>
      <c r="F16" s="71">
        <f>E16*D16</f>
        <v>0</v>
      </c>
      <c r="G16" s="40" t="s">
        <v>46</v>
      </c>
      <c r="I16" s="46"/>
    </row>
    <row r="17" spans="1:7" s="20" customFormat="1" ht="259.5" customHeight="1">
      <c r="A17" s="29"/>
      <c r="B17" s="42" t="s">
        <v>158</v>
      </c>
      <c r="C17" s="72"/>
      <c r="D17" s="110"/>
      <c r="E17" s="48"/>
      <c r="F17" s="73"/>
      <c r="G17" s="43"/>
    </row>
    <row r="18" spans="1:7" s="20" customFormat="1" ht="21.75" customHeight="1">
      <c r="A18" s="211">
        <v>11523</v>
      </c>
      <c r="B18" s="174" t="s">
        <v>119</v>
      </c>
      <c r="C18" s="72" t="s">
        <v>33</v>
      </c>
      <c r="D18" s="110">
        <v>20</v>
      </c>
      <c r="E18" s="48"/>
      <c r="F18" s="36">
        <f>E18*D18</f>
        <v>0</v>
      </c>
      <c r="G18" s="35" t="s">
        <v>46</v>
      </c>
    </row>
    <row r="19" spans="1:7" s="24" customFormat="1" ht="56.25" customHeight="1">
      <c r="A19" s="173"/>
      <c r="B19" s="175" t="s">
        <v>150</v>
      </c>
      <c r="C19" s="72"/>
      <c r="D19" s="110"/>
      <c r="E19" s="48"/>
      <c r="F19" s="73"/>
      <c r="G19" s="43"/>
    </row>
    <row r="20" spans="1:7" s="24" customFormat="1" ht="21.75" customHeight="1">
      <c r="A20" s="210">
        <v>17750</v>
      </c>
      <c r="B20" s="176" t="s">
        <v>120</v>
      </c>
      <c r="C20" s="27" t="s">
        <v>27</v>
      </c>
      <c r="D20" s="28">
        <v>16</v>
      </c>
      <c r="E20" s="49"/>
      <c r="F20" s="36">
        <f>E20*D20</f>
        <v>0</v>
      </c>
      <c r="G20" s="35" t="s">
        <v>46</v>
      </c>
    </row>
    <row r="21" spans="1:7" s="20" customFormat="1" ht="258.75" customHeight="1">
      <c r="A21" s="177"/>
      <c r="B21" s="178" t="s">
        <v>121</v>
      </c>
      <c r="C21" s="83"/>
      <c r="D21" s="105"/>
      <c r="E21" s="106"/>
      <c r="F21" s="107"/>
      <c r="G21" s="43"/>
    </row>
    <row r="22" spans="1:7" s="20" customFormat="1" ht="21" customHeight="1">
      <c r="A22" s="212" t="s">
        <v>122</v>
      </c>
      <c r="B22" s="33" t="s">
        <v>123</v>
      </c>
      <c r="C22" s="27" t="s">
        <v>27</v>
      </c>
      <c r="D22" s="28">
        <v>4</v>
      </c>
      <c r="E22" s="49"/>
      <c r="F22" s="36">
        <f>E22*D22</f>
        <v>0</v>
      </c>
      <c r="G22" s="35" t="s">
        <v>46</v>
      </c>
    </row>
    <row r="23" spans="1:7" s="20" customFormat="1" ht="77.25" customHeight="1">
      <c r="A23" s="157"/>
      <c r="B23" s="75" t="s">
        <v>151</v>
      </c>
      <c r="C23" s="72"/>
      <c r="D23" s="110"/>
      <c r="E23" s="48"/>
      <c r="F23" s="73"/>
      <c r="G23" s="43"/>
    </row>
    <row r="24" spans="1:7" s="20" customFormat="1" ht="20.25" customHeight="1">
      <c r="A24" s="165">
        <v>451312</v>
      </c>
      <c r="B24" s="33" t="s">
        <v>124</v>
      </c>
      <c r="C24" s="69" t="s">
        <v>2</v>
      </c>
      <c r="D24" s="117">
        <v>4</v>
      </c>
      <c r="E24" s="70"/>
      <c r="F24" s="71">
        <f>E24*D24</f>
        <v>0</v>
      </c>
      <c r="G24" s="40" t="s">
        <v>46</v>
      </c>
    </row>
    <row r="25" spans="1:7" s="20" customFormat="1" ht="323.25" customHeight="1">
      <c r="A25" s="157"/>
      <c r="B25" s="75" t="s">
        <v>152</v>
      </c>
      <c r="C25" s="72"/>
      <c r="D25" s="110"/>
      <c r="E25" s="48"/>
      <c r="F25" s="73"/>
      <c r="G25" s="43"/>
    </row>
    <row r="26" spans="1:7" s="20" customFormat="1" ht="21.75" customHeight="1">
      <c r="A26" s="213" t="s">
        <v>125</v>
      </c>
      <c r="B26" s="77" t="s">
        <v>126</v>
      </c>
      <c r="C26" s="69" t="s">
        <v>27</v>
      </c>
      <c r="D26" s="179">
        <v>24</v>
      </c>
      <c r="E26" s="180"/>
      <c r="F26" s="181">
        <f>E26*D26</f>
        <v>0</v>
      </c>
      <c r="G26" s="40" t="s">
        <v>46</v>
      </c>
    </row>
    <row r="27" spans="1:7" s="20" customFormat="1" ht="320.25" customHeight="1">
      <c r="A27" s="29"/>
      <c r="B27" s="182" t="s">
        <v>159</v>
      </c>
      <c r="C27" s="72"/>
      <c r="D27" s="118"/>
      <c r="E27" s="78"/>
      <c r="F27" s="79"/>
      <c r="G27" s="43"/>
    </row>
    <row r="28" spans="1:7" s="20" customFormat="1" ht="23.25" customHeight="1">
      <c r="A28" s="213" t="s">
        <v>127</v>
      </c>
      <c r="B28" s="33" t="s">
        <v>128</v>
      </c>
      <c r="C28" s="27" t="s">
        <v>129</v>
      </c>
      <c r="D28" s="114">
        <v>3.6</v>
      </c>
      <c r="E28" s="183"/>
      <c r="F28" s="74">
        <f>E28*D28</f>
        <v>0</v>
      </c>
      <c r="G28" s="35" t="s">
        <v>46</v>
      </c>
    </row>
    <row r="29" spans="1:7" s="20" customFormat="1" ht="269.25" customHeight="1">
      <c r="A29" s="158"/>
      <c r="B29" s="184" t="s">
        <v>160</v>
      </c>
      <c r="C29" s="104"/>
      <c r="D29" s="185"/>
      <c r="E29" s="186"/>
      <c r="F29" s="82"/>
      <c r="G29" s="41"/>
    </row>
    <row r="30" spans="1:7" s="20" customFormat="1" ht="23.25" customHeight="1">
      <c r="A30" s="213" t="s">
        <v>130</v>
      </c>
      <c r="B30" s="33" t="s">
        <v>131</v>
      </c>
      <c r="C30" s="27" t="s">
        <v>27</v>
      </c>
      <c r="D30" s="114">
        <v>26</v>
      </c>
      <c r="E30" s="183"/>
      <c r="F30" s="74">
        <f>E30*D30</f>
        <v>0</v>
      </c>
      <c r="G30" s="35" t="s">
        <v>46</v>
      </c>
    </row>
    <row r="31" spans="1:7" s="20" customFormat="1" ht="324" customHeight="1">
      <c r="A31" s="158"/>
      <c r="B31" s="171" t="s">
        <v>153</v>
      </c>
      <c r="C31" s="104"/>
      <c r="D31" s="185"/>
      <c r="E31" s="186"/>
      <c r="F31" s="82"/>
      <c r="G31" s="41"/>
    </row>
    <row r="32" spans="1:7" s="20" customFormat="1" ht="24.75" customHeight="1">
      <c r="A32" s="164">
        <v>333365</v>
      </c>
      <c r="B32" s="187" t="s">
        <v>132</v>
      </c>
      <c r="C32" s="27" t="s">
        <v>129</v>
      </c>
      <c r="D32" s="114">
        <v>4.68</v>
      </c>
      <c r="E32" s="183"/>
      <c r="F32" s="74">
        <f>E32*D32</f>
        <v>0</v>
      </c>
      <c r="G32" s="214" t="s">
        <v>46</v>
      </c>
    </row>
    <row r="33" spans="1:7" s="20" customFormat="1" ht="270" customHeight="1">
      <c r="A33" s="157"/>
      <c r="B33" s="75" t="s">
        <v>154</v>
      </c>
      <c r="C33" s="72"/>
      <c r="D33" s="118"/>
      <c r="E33" s="48"/>
      <c r="F33" s="79"/>
      <c r="G33" s="43"/>
    </row>
    <row r="34" spans="1:7" s="20" customFormat="1" ht="23.25" customHeight="1">
      <c r="A34" s="165">
        <v>317325</v>
      </c>
      <c r="B34" s="33" t="s">
        <v>133</v>
      </c>
      <c r="C34" s="69" t="s">
        <v>27</v>
      </c>
      <c r="D34" s="117">
        <v>2.4</v>
      </c>
      <c r="E34" s="70"/>
      <c r="F34" s="71">
        <f>E34*D34</f>
        <v>0</v>
      </c>
      <c r="G34" s="40" t="s">
        <v>46</v>
      </c>
    </row>
    <row r="35" spans="1:7" s="20" customFormat="1" ht="318" customHeight="1">
      <c r="A35" s="157"/>
      <c r="B35" s="75" t="s">
        <v>155</v>
      </c>
      <c r="C35" s="72"/>
      <c r="D35" s="110"/>
      <c r="E35" s="48"/>
      <c r="F35" s="73"/>
      <c r="G35" s="43"/>
    </row>
    <row r="36" spans="1:7" s="20" customFormat="1" ht="21.75" customHeight="1">
      <c r="A36" s="165">
        <v>317365</v>
      </c>
      <c r="B36" s="33" t="s">
        <v>134</v>
      </c>
      <c r="C36" s="69" t="s">
        <v>129</v>
      </c>
      <c r="D36" s="117">
        <v>0.432</v>
      </c>
      <c r="E36" s="70"/>
      <c r="F36" s="36">
        <f>E36*D36</f>
        <v>0</v>
      </c>
      <c r="G36" s="40" t="s">
        <v>46</v>
      </c>
    </row>
    <row r="37" spans="1:7" s="20" customFormat="1" ht="262.5" customHeight="1">
      <c r="A37" s="157"/>
      <c r="B37" s="75" t="s">
        <v>156</v>
      </c>
      <c r="C37" s="116"/>
      <c r="D37" s="122"/>
      <c r="E37" s="123"/>
      <c r="F37" s="107"/>
      <c r="G37" s="43"/>
    </row>
    <row r="38" spans="1:7" s="20" customFormat="1" ht="19.5" customHeight="1">
      <c r="A38" s="165">
        <v>31717</v>
      </c>
      <c r="B38" s="115" t="s">
        <v>135</v>
      </c>
      <c r="C38" s="27" t="s">
        <v>136</v>
      </c>
      <c r="D38" s="28">
        <v>96</v>
      </c>
      <c r="E38" s="49"/>
      <c r="F38" s="36">
        <f>E38*D38</f>
        <v>0</v>
      </c>
      <c r="G38" s="35" t="s">
        <v>46</v>
      </c>
    </row>
    <row r="39" spans="1:7" s="20" customFormat="1" ht="51.75" customHeight="1">
      <c r="A39" s="157"/>
      <c r="B39" s="75" t="s">
        <v>157</v>
      </c>
      <c r="C39" s="83"/>
      <c r="D39" s="105"/>
      <c r="E39" s="106"/>
      <c r="F39" s="107"/>
      <c r="G39" s="41"/>
    </row>
    <row r="40" spans="1:7" s="20" customFormat="1" ht="34.5" customHeight="1">
      <c r="A40" s="165">
        <v>711111</v>
      </c>
      <c r="B40" s="33" t="s">
        <v>137</v>
      </c>
      <c r="C40" s="27" t="s">
        <v>2</v>
      </c>
      <c r="D40" s="28">
        <v>69</v>
      </c>
      <c r="E40" s="76"/>
      <c r="F40" s="36">
        <f>E40*D40</f>
        <v>0</v>
      </c>
      <c r="G40" s="35" t="s">
        <v>46</v>
      </c>
    </row>
    <row r="41" spans="1:7" s="20" customFormat="1" ht="177" customHeight="1">
      <c r="A41" s="157"/>
      <c r="B41" s="75" t="s">
        <v>161</v>
      </c>
      <c r="C41" s="72"/>
      <c r="D41" s="110"/>
      <c r="E41" s="48"/>
      <c r="F41" s="73"/>
      <c r="G41" s="43"/>
    </row>
    <row r="42" spans="1:7" ht="20.25" customHeight="1">
      <c r="A42" s="165">
        <v>451523</v>
      </c>
      <c r="B42" s="33" t="s">
        <v>138</v>
      </c>
      <c r="C42" s="69" t="s">
        <v>27</v>
      </c>
      <c r="D42" s="117">
        <v>24</v>
      </c>
      <c r="E42" s="124"/>
      <c r="F42" s="71">
        <f>E42*D42</f>
        <v>0</v>
      </c>
      <c r="G42" s="40" t="s">
        <v>46</v>
      </c>
    </row>
    <row r="43" spans="1:7" ht="78.75" customHeight="1">
      <c r="A43" s="157"/>
      <c r="B43" s="75" t="s">
        <v>162</v>
      </c>
      <c r="C43" s="72"/>
      <c r="D43" s="110"/>
      <c r="E43" s="81"/>
      <c r="F43" s="73"/>
      <c r="G43" s="43"/>
    </row>
    <row r="44" spans="1:7" ht="19.5" customHeight="1">
      <c r="A44" s="209">
        <v>12273</v>
      </c>
      <c r="B44" s="47" t="s">
        <v>56</v>
      </c>
      <c r="C44" s="72" t="s">
        <v>27</v>
      </c>
      <c r="D44" s="28">
        <v>28</v>
      </c>
      <c r="E44" s="80"/>
      <c r="F44" s="36">
        <f>E44*D44</f>
        <v>0</v>
      </c>
      <c r="G44" s="35" t="s">
        <v>46</v>
      </c>
    </row>
    <row r="45" spans="1:7" ht="297.75" customHeight="1">
      <c r="A45" s="29"/>
      <c r="B45" s="182" t="s">
        <v>163</v>
      </c>
      <c r="C45" s="72"/>
      <c r="D45" s="110" t="s">
        <v>139</v>
      </c>
      <c r="E45" s="81"/>
      <c r="F45" s="73"/>
      <c r="G45" s="43"/>
    </row>
    <row r="46" spans="1:7" ht="22.5" customHeight="1">
      <c r="A46" s="165">
        <v>45157</v>
      </c>
      <c r="B46" s="188" t="s">
        <v>140</v>
      </c>
      <c r="C46" s="27" t="s">
        <v>27</v>
      </c>
      <c r="D46" s="114">
        <v>3.6</v>
      </c>
      <c r="E46" s="183"/>
      <c r="F46" s="74">
        <f>E46*D46</f>
        <v>0</v>
      </c>
      <c r="G46" s="35" t="s">
        <v>46</v>
      </c>
    </row>
    <row r="47" spans="1:7" ht="69.75" customHeight="1">
      <c r="A47" s="157"/>
      <c r="B47" s="189" t="s">
        <v>165</v>
      </c>
      <c r="C47" s="83"/>
      <c r="D47" s="185"/>
      <c r="E47" s="186"/>
      <c r="F47" s="82"/>
      <c r="G47" s="41"/>
    </row>
    <row r="48" spans="1:7" ht="19.5" customHeight="1">
      <c r="A48" s="165">
        <v>451314</v>
      </c>
      <c r="B48" s="190" t="s">
        <v>141</v>
      </c>
      <c r="C48" s="72" t="s">
        <v>27</v>
      </c>
      <c r="D48" s="114">
        <v>4.8</v>
      </c>
      <c r="E48" s="78"/>
      <c r="F48" s="74">
        <f>E48*D48</f>
        <v>0</v>
      </c>
      <c r="G48" s="35" t="s">
        <v>46</v>
      </c>
    </row>
    <row r="49" spans="1:7" ht="318.75" customHeight="1">
      <c r="A49" s="29"/>
      <c r="B49" s="191" t="s">
        <v>164</v>
      </c>
      <c r="C49" s="83"/>
      <c r="D49" s="185"/>
      <c r="E49" s="186"/>
      <c r="F49" s="82"/>
      <c r="G49" s="41"/>
    </row>
    <row r="50" spans="1:7" ht="21" customHeight="1">
      <c r="A50" s="165">
        <v>465512</v>
      </c>
      <c r="B50" s="47" t="s">
        <v>142</v>
      </c>
      <c r="C50" s="27" t="s">
        <v>27</v>
      </c>
      <c r="D50" s="28">
        <v>3.6</v>
      </c>
      <c r="E50" s="80"/>
      <c r="F50" s="36">
        <f>E50*D50</f>
        <v>0</v>
      </c>
      <c r="G50" s="35" t="s">
        <v>46</v>
      </c>
    </row>
    <row r="51" spans="1:7" ht="103.5" customHeight="1">
      <c r="A51" s="157"/>
      <c r="B51" s="75" t="s">
        <v>166</v>
      </c>
      <c r="C51" s="113"/>
      <c r="D51" s="154"/>
      <c r="E51" s="155"/>
      <c r="F51" s="192"/>
      <c r="G51" s="193"/>
    </row>
    <row r="52" spans="1:7" ht="21.75" customHeight="1">
      <c r="A52" s="164">
        <v>467315</v>
      </c>
      <c r="B52" s="194" t="s">
        <v>143</v>
      </c>
      <c r="C52" s="113" t="s">
        <v>27</v>
      </c>
      <c r="D52" s="28">
        <v>4.8</v>
      </c>
      <c r="E52" s="80"/>
      <c r="F52" s="36">
        <f>E52*D52</f>
        <v>0</v>
      </c>
      <c r="G52" s="35" t="s">
        <v>46</v>
      </c>
    </row>
    <row r="53" spans="1:7" ht="307.5" customHeight="1">
      <c r="A53" s="158"/>
      <c r="B53" s="195" t="s">
        <v>167</v>
      </c>
      <c r="C53" s="113"/>
      <c r="D53" s="154"/>
      <c r="E53" s="155"/>
      <c r="F53" s="192"/>
      <c r="G53" s="193"/>
    </row>
    <row r="54" spans="1:7" ht="23.25" customHeight="1">
      <c r="A54" s="164">
        <v>96616</v>
      </c>
      <c r="B54" s="196" t="s">
        <v>144</v>
      </c>
      <c r="C54" s="113" t="s">
        <v>27</v>
      </c>
      <c r="D54" s="197">
        <v>24</v>
      </c>
      <c r="E54" s="198"/>
      <c r="F54" s="199">
        <f>E54*D54</f>
        <v>0</v>
      </c>
      <c r="G54" s="200" t="s">
        <v>46</v>
      </c>
    </row>
    <row r="55" spans="1:7" ht="78.75" customHeight="1">
      <c r="A55" s="157"/>
      <c r="B55" s="218" t="s">
        <v>170</v>
      </c>
      <c r="C55" s="72"/>
      <c r="D55" s="110"/>
      <c r="E55" s="48"/>
      <c r="F55" s="73"/>
      <c r="G55" s="43"/>
    </row>
    <row r="56" spans="1:7" ht="23.25" customHeight="1">
      <c r="A56" s="164" t="s">
        <v>145</v>
      </c>
      <c r="B56" s="202" t="s">
        <v>146</v>
      </c>
      <c r="C56" s="177" t="s">
        <v>33</v>
      </c>
      <c r="D56" s="215">
        <v>10</v>
      </c>
      <c r="E56" s="216"/>
      <c r="F56" s="217">
        <f>E56*D56</f>
        <v>0</v>
      </c>
      <c r="G56" s="200" t="s">
        <v>46</v>
      </c>
    </row>
    <row r="57" spans="1:7" ht="64.5" customHeight="1">
      <c r="A57" s="157"/>
      <c r="B57" s="189" t="s">
        <v>168</v>
      </c>
      <c r="C57" s="83"/>
      <c r="D57" s="185"/>
      <c r="E57" s="186"/>
      <c r="F57" s="82"/>
      <c r="G57" s="41"/>
    </row>
    <row r="58" spans="1:7" ht="23.25" customHeight="1">
      <c r="A58" s="165" t="s">
        <v>147</v>
      </c>
      <c r="B58" s="190" t="s">
        <v>148</v>
      </c>
      <c r="C58" s="72" t="s">
        <v>33</v>
      </c>
      <c r="D58" s="114">
        <v>16</v>
      </c>
      <c r="E58" s="78"/>
      <c r="F58" s="74">
        <f>E58*D58</f>
        <v>0</v>
      </c>
      <c r="G58" s="35" t="s">
        <v>46</v>
      </c>
    </row>
    <row r="59" spans="1:7" ht="90" customHeight="1" thickBot="1">
      <c r="A59" s="201"/>
      <c r="B59" s="203" t="s">
        <v>169</v>
      </c>
      <c r="C59" s="204"/>
      <c r="D59" s="205"/>
      <c r="E59" s="206"/>
      <c r="F59" s="207"/>
      <c r="G59" s="208"/>
    </row>
    <row r="60" spans="1:7" ht="26.25" customHeight="1" thickBot="1">
      <c r="A60" s="234"/>
      <c r="B60" s="236" t="s">
        <v>7</v>
      </c>
      <c r="C60" s="237"/>
      <c r="D60" s="237"/>
      <c r="E60" s="238"/>
      <c r="F60" s="239">
        <f>SUM(F12:F58)</f>
        <v>0</v>
      </c>
      <c r="G60" s="219"/>
    </row>
    <row r="65" spans="6:6">
      <c r="F65" s="235"/>
    </row>
  </sheetData>
  <mergeCells count="1">
    <mergeCell ref="A1:F1"/>
  </mergeCells>
  <pageMargins left="0.7" right="0.7" top="0.78740157499999996" bottom="0.78740157499999996" header="0.3" footer="0.3"/>
  <pageSetup paperSize="9" scale="61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12FB-5FB2-4AEA-A85D-AEA14A278EBD}">
  <sheetPr>
    <pageSetUpPr fitToPage="1"/>
  </sheetPr>
  <dimension ref="A1:G36"/>
  <sheetViews>
    <sheetView topLeftCell="A33" zoomScale="85" zoomScaleNormal="85" workbookViewId="0">
      <selection activeCell="D50" sqref="D50"/>
    </sheetView>
  </sheetViews>
  <sheetFormatPr defaultColWidth="10.5" defaultRowHeight="10.5"/>
  <cols>
    <col min="1" max="1" width="14.6640625" style="2" customWidth="1"/>
    <col min="2" max="2" width="92.33203125" style="3" customWidth="1"/>
    <col min="3" max="3" width="7" style="3" customWidth="1"/>
    <col min="4" max="4" width="13.33203125" style="91" customWidth="1"/>
    <col min="5" max="5" width="17.5" style="4" customWidth="1"/>
    <col min="6" max="6" width="21.6640625" style="5" customWidth="1"/>
    <col min="7" max="7" width="17.6640625" style="1" customWidth="1"/>
    <col min="8" max="16384" width="10.5" style="1"/>
  </cols>
  <sheetData>
    <row r="1" spans="1:7" ht="27.75" customHeight="1">
      <c r="A1" s="337" t="s">
        <v>3</v>
      </c>
      <c r="B1" s="337"/>
      <c r="C1" s="337"/>
      <c r="D1" s="337"/>
      <c r="E1" s="337"/>
      <c r="F1" s="337"/>
    </row>
    <row r="2" spans="1:7" ht="12.75" customHeight="1">
      <c r="A2" s="18" t="s">
        <v>23</v>
      </c>
      <c r="B2" s="31" t="s">
        <v>90</v>
      </c>
      <c r="C2" s="19" t="s">
        <v>3</v>
      </c>
      <c r="D2" s="86"/>
      <c r="E2" s="6"/>
      <c r="F2" s="6"/>
    </row>
    <row r="3" spans="1:7" ht="12.75" customHeight="1">
      <c r="A3" s="18" t="s">
        <v>26</v>
      </c>
      <c r="B3" s="31" t="s">
        <v>92</v>
      </c>
      <c r="C3" s="6"/>
      <c r="D3" s="86"/>
      <c r="E3" s="13"/>
      <c r="F3" s="6"/>
    </row>
    <row r="4" spans="1:7" ht="13.5" customHeight="1">
      <c r="A4" s="7"/>
      <c r="B4" s="31"/>
      <c r="C4" s="7"/>
      <c r="D4" s="86"/>
      <c r="E4" s="6"/>
      <c r="F4" s="6"/>
    </row>
    <row r="5" spans="1:7" ht="1.5" customHeight="1">
      <c r="A5" s="8"/>
      <c r="B5" s="9"/>
      <c r="C5" s="10"/>
      <c r="D5" s="87"/>
      <c r="E5" s="11"/>
      <c r="F5" s="12"/>
    </row>
    <row r="6" spans="1:7" ht="20.25" customHeight="1">
      <c r="A6" s="13" t="s">
        <v>9</v>
      </c>
      <c r="B6" s="32"/>
      <c r="C6" s="16"/>
      <c r="D6" s="88"/>
      <c r="E6" s="13"/>
      <c r="F6" s="13"/>
    </row>
    <row r="7" spans="1:7" ht="12.75" customHeight="1">
      <c r="A7" s="13" t="s">
        <v>1</v>
      </c>
      <c r="B7" s="32"/>
      <c r="C7" s="16"/>
      <c r="D7" s="88" t="s">
        <v>24</v>
      </c>
      <c r="E7" s="13" t="s">
        <v>55</v>
      </c>
      <c r="F7" s="25" t="s">
        <v>3</v>
      </c>
    </row>
    <row r="8" spans="1:7" ht="12.75" customHeight="1">
      <c r="A8" s="13" t="s">
        <v>22</v>
      </c>
      <c r="B8" s="14"/>
      <c r="C8" s="17"/>
      <c r="D8" s="89" t="s">
        <v>25</v>
      </c>
      <c r="E8" s="50">
        <v>46064</v>
      </c>
      <c r="F8" s="26" t="s">
        <v>3</v>
      </c>
    </row>
    <row r="9" spans="1:7" ht="6.75" customHeight="1">
      <c r="A9" s="15"/>
      <c r="C9" s="15"/>
      <c r="D9" s="90"/>
      <c r="E9" s="15"/>
      <c r="F9" s="15"/>
    </row>
    <row r="10" spans="1:7" ht="24" customHeight="1" thickBot="1"/>
    <row r="11" spans="1:7" s="103" customFormat="1" ht="35.25" customHeight="1" thickBot="1">
      <c r="A11" s="98" t="s">
        <v>72</v>
      </c>
      <c r="B11" s="99" t="s">
        <v>5</v>
      </c>
      <c r="C11" s="100" t="s">
        <v>0</v>
      </c>
      <c r="D11" s="101" t="s">
        <v>73</v>
      </c>
      <c r="E11" s="100" t="s">
        <v>74</v>
      </c>
      <c r="F11" s="100" t="s">
        <v>6</v>
      </c>
      <c r="G11" s="102" t="s">
        <v>45</v>
      </c>
    </row>
    <row r="12" spans="1:7" ht="18" customHeight="1">
      <c r="A12" s="211">
        <v>11525</v>
      </c>
      <c r="B12" s="174" t="s">
        <v>229</v>
      </c>
      <c r="C12" s="27" t="s">
        <v>33</v>
      </c>
      <c r="D12" s="28">
        <v>40</v>
      </c>
      <c r="E12" s="49"/>
      <c r="F12" s="36">
        <f>E12*D12</f>
        <v>0</v>
      </c>
      <c r="G12" s="35" t="s">
        <v>46</v>
      </c>
    </row>
    <row r="13" spans="1:7" ht="52.5" customHeight="1">
      <c r="A13" s="173"/>
      <c r="B13" s="175" t="s">
        <v>230</v>
      </c>
      <c r="C13" s="72"/>
      <c r="D13" s="110"/>
      <c r="E13" s="48"/>
      <c r="F13" s="73"/>
      <c r="G13" s="43"/>
    </row>
    <row r="14" spans="1:7" ht="20.25" customHeight="1">
      <c r="A14" s="210">
        <v>17750</v>
      </c>
      <c r="B14" s="176" t="s">
        <v>120</v>
      </c>
      <c r="C14" s="27" t="s">
        <v>27</v>
      </c>
      <c r="D14" s="28">
        <v>32</v>
      </c>
      <c r="E14" s="49"/>
      <c r="F14" s="36">
        <f>E14*D14</f>
        <v>0</v>
      </c>
      <c r="G14" s="35" t="s">
        <v>46</v>
      </c>
    </row>
    <row r="15" spans="1:7" ht="261.75" customHeight="1">
      <c r="A15" s="177"/>
      <c r="B15" s="178" t="s">
        <v>231</v>
      </c>
      <c r="C15" s="72"/>
      <c r="D15" s="110"/>
      <c r="E15" s="48"/>
      <c r="F15" s="73"/>
      <c r="G15" s="43"/>
    </row>
    <row r="16" spans="1:7" s="20" customFormat="1" ht="34.5" customHeight="1">
      <c r="A16" s="210">
        <v>938543</v>
      </c>
      <c r="B16" s="47" t="s">
        <v>175</v>
      </c>
      <c r="C16" s="27" t="s">
        <v>2</v>
      </c>
      <c r="D16" s="28">
        <v>150</v>
      </c>
      <c r="E16" s="80"/>
      <c r="F16" s="36">
        <f>E16*D16</f>
        <v>0</v>
      </c>
      <c r="G16" s="35" t="s">
        <v>46</v>
      </c>
    </row>
    <row r="17" spans="1:7" ht="77.25" customHeight="1">
      <c r="A17" s="156"/>
      <c r="B17" s="182" t="s">
        <v>180</v>
      </c>
      <c r="C17" s="83"/>
      <c r="D17" s="105"/>
      <c r="E17" s="121"/>
      <c r="F17" s="107"/>
      <c r="G17" s="41"/>
    </row>
    <row r="18" spans="1:7" s="3" customFormat="1" ht="21" customHeight="1">
      <c r="A18" s="210">
        <v>62631</v>
      </c>
      <c r="B18" s="47" t="s">
        <v>176</v>
      </c>
      <c r="C18" s="27" t="s">
        <v>2</v>
      </c>
      <c r="D18" s="28">
        <v>150</v>
      </c>
      <c r="E18" s="80"/>
      <c r="F18" s="36">
        <f>E18*D18</f>
        <v>0</v>
      </c>
      <c r="G18" s="35" t="s">
        <v>46</v>
      </c>
    </row>
    <row r="19" spans="1:7" ht="80.25" customHeight="1">
      <c r="A19" s="156"/>
      <c r="B19" s="182" t="s">
        <v>181</v>
      </c>
      <c r="C19" s="83"/>
      <c r="D19" s="105"/>
      <c r="E19" s="121"/>
      <c r="F19" s="107"/>
      <c r="G19" s="41"/>
    </row>
    <row r="20" spans="1:7" ht="24" customHeight="1">
      <c r="A20" s="220">
        <v>626112</v>
      </c>
      <c r="B20" s="33" t="s">
        <v>177</v>
      </c>
      <c r="C20" s="27" t="s">
        <v>2</v>
      </c>
      <c r="D20" s="28">
        <v>150</v>
      </c>
      <c r="E20" s="80"/>
      <c r="F20" s="36">
        <f>E20*D20</f>
        <v>0</v>
      </c>
      <c r="G20" s="35" t="s">
        <v>46</v>
      </c>
    </row>
    <row r="21" spans="1:7" ht="66.75" customHeight="1">
      <c r="A21" s="221"/>
      <c r="B21" s="125" t="s">
        <v>182</v>
      </c>
      <c r="C21" s="83"/>
      <c r="D21" s="105"/>
      <c r="E21" s="121"/>
      <c r="F21" s="107"/>
      <c r="G21" s="41"/>
    </row>
    <row r="22" spans="1:7" ht="21.75" customHeight="1">
      <c r="A22" s="210">
        <v>62641</v>
      </c>
      <c r="B22" s="47" t="s">
        <v>178</v>
      </c>
      <c r="C22" s="27" t="s">
        <v>2</v>
      </c>
      <c r="D22" s="28">
        <v>150</v>
      </c>
      <c r="E22" s="80"/>
      <c r="F22" s="36">
        <f>E22*D22</f>
        <v>0</v>
      </c>
      <c r="G22" s="35" t="s">
        <v>46</v>
      </c>
    </row>
    <row r="23" spans="1:7" ht="293.25" customHeight="1">
      <c r="A23" s="156"/>
      <c r="B23" s="182" t="s">
        <v>183</v>
      </c>
      <c r="C23" s="83"/>
      <c r="D23" s="105"/>
      <c r="E23" s="121"/>
      <c r="F23" s="107"/>
      <c r="G23" s="41"/>
    </row>
    <row r="24" spans="1:7" ht="20.25" customHeight="1">
      <c r="A24" s="209">
        <v>78383</v>
      </c>
      <c r="B24" s="47" t="s">
        <v>179</v>
      </c>
      <c r="C24" s="27" t="s">
        <v>2</v>
      </c>
      <c r="D24" s="28">
        <v>150</v>
      </c>
      <c r="E24" s="80"/>
      <c r="F24" s="36">
        <f>E24*D24</f>
        <v>0</v>
      </c>
      <c r="G24" s="35" t="s">
        <v>46</v>
      </c>
    </row>
    <row r="25" spans="1:7" ht="70.5" customHeight="1">
      <c r="A25" s="29"/>
      <c r="B25" s="182" t="s">
        <v>184</v>
      </c>
      <c r="C25" s="83"/>
      <c r="D25" s="105"/>
      <c r="E25" s="121"/>
      <c r="F25" s="107"/>
      <c r="G25" s="41"/>
    </row>
    <row r="26" spans="1:7" ht="20.25" customHeight="1">
      <c r="A26" s="165">
        <v>12273</v>
      </c>
      <c r="B26" s="33" t="s">
        <v>56</v>
      </c>
      <c r="C26" s="72" t="s">
        <v>27</v>
      </c>
      <c r="D26" s="28">
        <v>24</v>
      </c>
      <c r="E26" s="80"/>
      <c r="F26" s="36">
        <f>E26*D26</f>
        <v>0</v>
      </c>
      <c r="G26" s="35" t="s">
        <v>46</v>
      </c>
    </row>
    <row r="27" spans="1:7" ht="320.25" customHeight="1">
      <c r="A27" s="156"/>
      <c r="B27" s="125" t="s">
        <v>171</v>
      </c>
      <c r="C27" s="83"/>
      <c r="D27" s="105"/>
      <c r="E27" s="121"/>
      <c r="F27" s="107"/>
      <c r="G27" s="41"/>
    </row>
    <row r="28" spans="1:7" ht="20.25" customHeight="1">
      <c r="A28" s="165">
        <v>45157</v>
      </c>
      <c r="B28" s="188" t="s">
        <v>140</v>
      </c>
      <c r="C28" s="27" t="s">
        <v>27</v>
      </c>
      <c r="D28" s="114">
        <v>7.2</v>
      </c>
      <c r="E28" s="183"/>
      <c r="F28" s="74">
        <f>E28*D28</f>
        <v>0</v>
      </c>
      <c r="G28" s="35" t="s">
        <v>46</v>
      </c>
    </row>
    <row r="29" spans="1:7" ht="312" customHeight="1">
      <c r="A29" s="157"/>
      <c r="B29" s="189" t="s">
        <v>172</v>
      </c>
      <c r="C29" s="83"/>
      <c r="D29" s="185"/>
      <c r="E29" s="186"/>
      <c r="F29" s="82"/>
      <c r="G29" s="41"/>
    </row>
    <row r="30" spans="1:7" ht="21.75" customHeight="1">
      <c r="A30" s="165">
        <v>451314</v>
      </c>
      <c r="B30" s="115" t="s">
        <v>88</v>
      </c>
      <c r="C30" s="27" t="s">
        <v>27</v>
      </c>
      <c r="D30" s="28">
        <v>7.2</v>
      </c>
      <c r="E30" s="80"/>
      <c r="F30" s="36">
        <f>E30*D30</f>
        <v>0</v>
      </c>
      <c r="G30" s="35" t="s">
        <v>46</v>
      </c>
    </row>
    <row r="31" spans="1:7" ht="99" customHeight="1">
      <c r="A31" s="157"/>
      <c r="B31" s="75" t="s">
        <v>173</v>
      </c>
      <c r="C31" s="83"/>
      <c r="D31" s="105"/>
      <c r="E31" s="121"/>
      <c r="F31" s="107"/>
      <c r="G31" s="41"/>
    </row>
    <row r="32" spans="1:7" ht="26.25" customHeight="1">
      <c r="A32" s="164">
        <v>467315</v>
      </c>
      <c r="B32" s="194" t="s">
        <v>143</v>
      </c>
      <c r="C32" s="27" t="s">
        <v>27</v>
      </c>
      <c r="D32" s="28">
        <v>7.68</v>
      </c>
      <c r="E32" s="80"/>
      <c r="F32" s="36">
        <f>E32*D32</f>
        <v>0</v>
      </c>
      <c r="G32" s="35" t="s">
        <v>46</v>
      </c>
    </row>
    <row r="33" spans="1:7" ht="292.5">
      <c r="A33" s="158"/>
      <c r="B33" s="195" t="s">
        <v>219</v>
      </c>
      <c r="C33" s="113"/>
      <c r="D33" s="154"/>
      <c r="E33" s="155"/>
      <c r="F33" s="192"/>
      <c r="G33" s="193"/>
    </row>
    <row r="34" spans="1:7" ht="15">
      <c r="A34" s="165">
        <v>465512</v>
      </c>
      <c r="B34" s="47" t="s">
        <v>142</v>
      </c>
      <c r="C34" s="27" t="s">
        <v>27</v>
      </c>
      <c r="D34" s="28">
        <v>7.2</v>
      </c>
      <c r="E34" s="80"/>
      <c r="F34" s="36">
        <f>E34*D34</f>
        <v>0</v>
      </c>
      <c r="G34" s="35" t="s">
        <v>46</v>
      </c>
    </row>
    <row r="35" spans="1:7" ht="90.75" thickBot="1">
      <c r="A35" s="157"/>
      <c r="B35" s="75" t="s">
        <v>174</v>
      </c>
      <c r="C35" s="113"/>
      <c r="D35" s="154"/>
      <c r="E35" s="155"/>
      <c r="F35" s="192"/>
      <c r="G35" s="193"/>
    </row>
    <row r="36" spans="1:7" ht="16.5" thickBot="1">
      <c r="A36" s="92"/>
      <c r="B36" s="93" t="s">
        <v>7</v>
      </c>
      <c r="C36" s="93"/>
      <c r="D36" s="94"/>
      <c r="E36" s="95" t="s">
        <v>3</v>
      </c>
      <c r="F36" s="96">
        <f>SUM(F12:F35)</f>
        <v>0</v>
      </c>
      <c r="G36" s="97"/>
    </row>
  </sheetData>
  <mergeCells count="1">
    <mergeCell ref="A1:F1"/>
  </mergeCells>
  <pageMargins left="0.7" right="0.7" top="0.78740157499999996" bottom="0.78740157499999996" header="0.3" footer="0.3"/>
  <pageSetup paperSize="9" scale="6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6dd5a07-00d3-4332-bc11-aec261a6a3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FE6D9B62CACC42B294C4110F99ED93" ma:contentTypeVersion="16" ma:contentTypeDescription="Create a new document." ma:contentTypeScope="" ma:versionID="43383ffb98eb4a072fae23c26d4843d2">
  <xsd:schema xmlns:xsd="http://www.w3.org/2001/XMLSchema" xmlns:xs="http://www.w3.org/2001/XMLSchema" xmlns:p="http://schemas.microsoft.com/office/2006/metadata/properties" xmlns:ns3="46dd5a07-00d3-4332-bc11-aec261a6a385" xmlns:ns4="33299e46-4b76-45b9-a7e0-b8fb339ba712" targetNamespace="http://schemas.microsoft.com/office/2006/metadata/properties" ma:root="true" ma:fieldsID="d94ae38b26ee39b406a737efafc56a1e" ns3:_="" ns4:_="">
    <xsd:import namespace="46dd5a07-00d3-4332-bc11-aec261a6a385"/>
    <xsd:import namespace="33299e46-4b76-45b9-a7e0-b8fb339ba7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d5a07-00d3-4332-bc11-aec261a6a3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9e46-4b76-45b9-a7e0-b8fb339ba7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A15088-3DF8-474F-B08C-9A8547FA7CC0}">
  <ds:schemaRefs>
    <ds:schemaRef ds:uri="http://schemas.microsoft.com/office/2006/metadata/properties"/>
    <ds:schemaRef ds:uri="http://schemas.microsoft.com/office/infopath/2007/PartnerControls"/>
    <ds:schemaRef ds:uri="46dd5a07-00d3-4332-bc11-aec261a6a385"/>
  </ds:schemaRefs>
</ds:datastoreItem>
</file>

<file path=customXml/itemProps2.xml><?xml version="1.0" encoding="utf-8"?>
<ds:datastoreItem xmlns:ds="http://schemas.openxmlformats.org/officeDocument/2006/customXml" ds:itemID="{7087C352-9297-471E-AF55-6423947C4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dd5a07-00d3-4332-bc11-aec261a6a385"/>
    <ds:schemaRef ds:uri="33299e46-4b76-45b9-a7e0-b8fb339ba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CB0EB-2548-4193-A804-89997A6F50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 rozpočtu</vt:lpstr>
      <vt:lpstr>VRN</vt:lpstr>
      <vt:lpstr>rozpočet</vt:lpstr>
      <vt:lpstr>Propustek č.1</vt:lpstr>
      <vt:lpstr>Propustek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Ján Kukura</cp:lastModifiedBy>
  <cp:lastPrinted>2026-02-11T07:33:47Z</cp:lastPrinted>
  <dcterms:created xsi:type="dcterms:W3CDTF">2014-05-16T09:31:30Z</dcterms:created>
  <dcterms:modified xsi:type="dcterms:W3CDTF">2026-02-11T11:28:44Z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0x0101009CFE6D9B62CACC42B294C4110F99ED93</vt:lpwstr>
  </property>
</Properties>
</file>