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core.xml" ContentType="application/vnd.openxmlformats-package.core-properti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alcChain.xml" ContentType="application/vnd.openxmlformats-officedocument.spreadsheetml.calcChai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01 - Vybavení" sheetId="2" r:id="rId2"/>
    <sheet name="02 - Vybavení daň 12 %" sheetId="3" r:id="rId3"/>
  </sheets>
  <definedNames>
    <definedName name="_xlnm.Print_Area" localSheetId="0">'Rekapitulace stavby'!$D$4:$AO$76,'Rekapitulace stavby'!$C$82:$AQ$97</definedName>
    <definedName name="_xlnm.Print_Titles" localSheetId="0">'Rekapitulace stavby'!$92:$92</definedName>
    <definedName name="_xlnm._FilterDatabase" localSheetId="1" hidden="1">'01 - Vybavení'!$C$115:$K$158</definedName>
    <definedName name="_xlnm.Print_Area" localSheetId="1">'01 - Vybavení'!$C$4:$J$76,'01 - Vybavení'!$C$82:$J$97,'01 - Vybavení'!$C$103:$K$158</definedName>
    <definedName name="_xlnm.Print_Titles" localSheetId="1">'01 - Vybavení'!$115:$115</definedName>
    <definedName name="_xlnm._FilterDatabase" localSheetId="2" hidden="1">'02 - Vybavení daň 12 %'!$C$115:$K$166</definedName>
    <definedName name="_xlnm.Print_Area" localSheetId="2">'02 - Vybavení daň 12 %'!$C$4:$J$76,'02 - Vybavení daň 12 %'!$C$82:$J$97,'02 - Vybavení daň 12 %'!$C$103:$K$166</definedName>
    <definedName name="_xlnm.Print_Titles" localSheetId="2">'02 - Vybavení daň 12 %'!$115:$115</definedName>
  </definedNames>
  <calcPr/>
</workbook>
</file>

<file path=xl/calcChain.xml><?xml version="1.0" encoding="utf-8"?>
<calcChain xmlns="http://schemas.openxmlformats.org/spreadsheetml/2006/main">
  <c i="3" l="1" r="J37"/>
  <c r="J36"/>
  <c i="1" r="AY96"/>
  <c i="3" r="J35"/>
  <c i="1" r="AX96"/>
  <c i="3" r="BI165"/>
  <c r="BH165"/>
  <c r="BG165"/>
  <c r="BE165"/>
  <c r="T165"/>
  <c r="R165"/>
  <c r="P165"/>
  <c r="BI163"/>
  <c r="BH163"/>
  <c r="BG163"/>
  <c r="BE163"/>
  <c r="T163"/>
  <c r="R163"/>
  <c r="P163"/>
  <c r="BI161"/>
  <c r="BH161"/>
  <c r="BG161"/>
  <c r="BE161"/>
  <c r="T161"/>
  <c r="R161"/>
  <c r="P161"/>
  <c r="BI159"/>
  <c r="BH159"/>
  <c r="BG159"/>
  <c r="BE159"/>
  <c r="T159"/>
  <c r="R159"/>
  <c r="P159"/>
  <c r="BI157"/>
  <c r="BH157"/>
  <c r="BG157"/>
  <c r="BE157"/>
  <c r="T157"/>
  <c r="R157"/>
  <c r="P157"/>
  <c r="BI155"/>
  <c r="BH155"/>
  <c r="BG155"/>
  <c r="BE155"/>
  <c r="T155"/>
  <c r="R155"/>
  <c r="P155"/>
  <c r="BI153"/>
  <c r="BH153"/>
  <c r="BG153"/>
  <c r="BE153"/>
  <c r="T153"/>
  <c r="R153"/>
  <c r="P153"/>
  <c r="BI151"/>
  <c r="BH151"/>
  <c r="BG151"/>
  <c r="BE151"/>
  <c r="T151"/>
  <c r="R151"/>
  <c r="P151"/>
  <c r="BI149"/>
  <c r="BH149"/>
  <c r="BG149"/>
  <c r="BE149"/>
  <c r="T149"/>
  <c r="R149"/>
  <c r="P149"/>
  <c r="BI147"/>
  <c r="BH147"/>
  <c r="BG147"/>
  <c r="BE147"/>
  <c r="T147"/>
  <c r="R147"/>
  <c r="P147"/>
  <c r="BI145"/>
  <c r="BH145"/>
  <c r="BG145"/>
  <c r="BE145"/>
  <c r="T145"/>
  <c r="R145"/>
  <c r="P145"/>
  <c r="BI143"/>
  <c r="BH143"/>
  <c r="BG143"/>
  <c r="BE143"/>
  <c r="T143"/>
  <c r="R143"/>
  <c r="P143"/>
  <c r="BI141"/>
  <c r="BH141"/>
  <c r="BG141"/>
  <c r="BE141"/>
  <c r="T141"/>
  <c r="R141"/>
  <c r="P141"/>
  <c r="BI139"/>
  <c r="BH139"/>
  <c r="BG139"/>
  <c r="BE139"/>
  <c r="T139"/>
  <c r="R139"/>
  <c r="P139"/>
  <c r="BI137"/>
  <c r="BH137"/>
  <c r="BG137"/>
  <c r="BE137"/>
  <c r="T137"/>
  <c r="R137"/>
  <c r="P137"/>
  <c r="BI135"/>
  <c r="BH135"/>
  <c r="BG135"/>
  <c r="BE135"/>
  <c r="T135"/>
  <c r="R135"/>
  <c r="P135"/>
  <c r="BI133"/>
  <c r="BH133"/>
  <c r="BG133"/>
  <c r="BE133"/>
  <c r="T133"/>
  <c r="R133"/>
  <c r="P133"/>
  <c r="BI131"/>
  <c r="BH131"/>
  <c r="BG131"/>
  <c r="BE131"/>
  <c r="T131"/>
  <c r="R131"/>
  <c r="P131"/>
  <c r="BI129"/>
  <c r="BH129"/>
  <c r="BG129"/>
  <c r="BE129"/>
  <c r="T129"/>
  <c r="R129"/>
  <c r="P129"/>
  <c r="BI127"/>
  <c r="BH127"/>
  <c r="BG127"/>
  <c r="BE127"/>
  <c r="T127"/>
  <c r="R127"/>
  <c r="P127"/>
  <c r="BI125"/>
  <c r="BH125"/>
  <c r="BG125"/>
  <c r="BE125"/>
  <c r="T125"/>
  <c r="R125"/>
  <c r="P125"/>
  <c r="BI123"/>
  <c r="BH123"/>
  <c r="BG123"/>
  <c r="BE123"/>
  <c r="T123"/>
  <c r="R123"/>
  <c r="P123"/>
  <c r="BI121"/>
  <c r="BH121"/>
  <c r="BG121"/>
  <c r="BE121"/>
  <c r="T121"/>
  <c r="R121"/>
  <c r="P121"/>
  <c r="BI119"/>
  <c r="BH119"/>
  <c r="BG119"/>
  <c r="BE119"/>
  <c r="T119"/>
  <c r="R119"/>
  <c r="P119"/>
  <c r="BI117"/>
  <c r="BH117"/>
  <c r="BG117"/>
  <c r="BE117"/>
  <c r="T117"/>
  <c r="R117"/>
  <c r="P117"/>
  <c r="J113"/>
  <c r="J112"/>
  <c r="F112"/>
  <c r="F110"/>
  <c r="E108"/>
  <c r="J92"/>
  <c r="J91"/>
  <c r="F91"/>
  <c r="F89"/>
  <c r="E87"/>
  <c r="J18"/>
  <c r="E18"/>
  <c r="F113"/>
  <c r="J17"/>
  <c r="J12"/>
  <c r="J110"/>
  <c r="E7"/>
  <c r="E85"/>
  <c i="1" r="AX95"/>
  <c i="2" r="J37"/>
  <c r="J36"/>
  <c i="1" r="AY95"/>
  <c i="2" r="J35"/>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BI131"/>
  <c r="BH131"/>
  <c r="BG131"/>
  <c r="BF131"/>
  <c r="T131"/>
  <c r="R131"/>
  <c r="P131"/>
  <c r="BI129"/>
  <c r="BH129"/>
  <c r="BG129"/>
  <c r="BF129"/>
  <c r="T129"/>
  <c r="R129"/>
  <c r="P129"/>
  <c r="BI127"/>
  <c r="BH127"/>
  <c r="BG127"/>
  <c r="BF127"/>
  <c r="T127"/>
  <c r="R127"/>
  <c r="P127"/>
  <c r="BI125"/>
  <c r="BH125"/>
  <c r="BG125"/>
  <c r="BF125"/>
  <c r="T125"/>
  <c r="R125"/>
  <c r="P125"/>
  <c r="BI123"/>
  <c r="BH123"/>
  <c r="BG123"/>
  <c r="BF123"/>
  <c r="T123"/>
  <c r="R123"/>
  <c r="P123"/>
  <c r="BI121"/>
  <c r="BH121"/>
  <c r="BG121"/>
  <c r="BF121"/>
  <c r="T121"/>
  <c r="R121"/>
  <c r="P121"/>
  <c r="BI119"/>
  <c r="BH119"/>
  <c r="BG119"/>
  <c r="BF119"/>
  <c r="T119"/>
  <c r="R119"/>
  <c r="P119"/>
  <c r="BI117"/>
  <c r="BH117"/>
  <c r="BG117"/>
  <c r="BF117"/>
  <c r="T117"/>
  <c r="R117"/>
  <c r="P117"/>
  <c r="J113"/>
  <c r="J112"/>
  <c r="F112"/>
  <c r="F110"/>
  <c r="E108"/>
  <c r="J92"/>
  <c r="J91"/>
  <c r="F91"/>
  <c r="F89"/>
  <c r="E87"/>
  <c r="J18"/>
  <c r="E18"/>
  <c r="F92"/>
  <c r="J17"/>
  <c r="J12"/>
  <c r="J89"/>
  <c r="E7"/>
  <c r="E106"/>
  <c i="1" r="L90"/>
  <c r="AM90"/>
  <c r="AM89"/>
  <c r="L89"/>
  <c r="AM87"/>
  <c r="L87"/>
  <c r="L85"/>
  <c r="L84"/>
  <c i="3" r="J147"/>
  <c i="2" r="J151"/>
  <c r="BK147"/>
  <c r="BK135"/>
  <c i="3" r="J165"/>
  <c r="J151"/>
  <c r="BK121"/>
  <c i="2" r="J117"/>
  <c i="3" r="BK161"/>
  <c r="J153"/>
  <c r="BK147"/>
  <c r="BK143"/>
  <c r="J141"/>
  <c r="J139"/>
  <c r="BK127"/>
  <c i="2" r="BK149"/>
  <c r="BK139"/>
  <c i="3" r="BK165"/>
  <c r="J163"/>
  <c r="BK137"/>
  <c r="J125"/>
  <c r="J119"/>
  <c r="J117"/>
  <c i="2" r="BK153"/>
  <c r="BK143"/>
  <c r="J135"/>
  <c r="BK133"/>
  <c r="BK127"/>
  <c r="BK119"/>
  <c i="3" r="BK155"/>
  <c r="J149"/>
  <c r="J121"/>
  <c i="2" r="BK151"/>
  <c r="J139"/>
  <c r="BK117"/>
  <c i="3" r="J135"/>
  <c r="BK129"/>
  <c r="J127"/>
  <c r="BK125"/>
  <c i="2" r="BK155"/>
  <c i="3" r="BK163"/>
  <c r="J145"/>
  <c r="BK141"/>
  <c r="BK133"/>
  <c i="2" r="J157"/>
  <c r="J149"/>
  <c r="J141"/>
  <c r="J129"/>
  <c i="3" r="J157"/>
  <c r="J137"/>
  <c r="BK123"/>
  <c i="2" r="BK157"/>
  <c i="3" r="BK159"/>
  <c r="BK139"/>
  <c r="J123"/>
  <c i="2" r="BK137"/>
  <c r="J125"/>
  <c r="BK123"/>
  <c r="BK121"/>
  <c i="3" r="J161"/>
  <c r="J159"/>
  <c r="BK151"/>
  <c r="BK149"/>
  <c r="BK145"/>
  <c r="BK131"/>
  <c i="2" r="J147"/>
  <c r="BK141"/>
  <c r="J133"/>
  <c r="J121"/>
  <c i="3" r="J143"/>
  <c r="BK117"/>
  <c i="2" r="J155"/>
  <c r="BK145"/>
  <c r="J131"/>
  <c i="3" r="BK157"/>
  <c r="J155"/>
  <c r="BK119"/>
  <c i="2" r="J145"/>
  <c r="J143"/>
  <c r="J137"/>
  <c r="BK129"/>
  <c r="J127"/>
  <c r="J119"/>
  <c i="3" r="BK153"/>
  <c r="BK135"/>
  <c r="J133"/>
  <c r="J131"/>
  <c r="J129"/>
  <c i="2" r="J153"/>
  <c r="BK131"/>
  <c r="BK125"/>
  <c r="J123"/>
  <c i="1" r="AS94"/>
  <c i="2" l="1" r="P116"/>
  <c i="1" r="AU95"/>
  <c i="2" r="R116"/>
  <c i="3" r="BK116"/>
  <c r="J116"/>
  <c i="2" r="BK116"/>
  <c r="J116"/>
  <c r="J96"/>
  <c i="3" r="P116"/>
  <c i="1" r="AU96"/>
  <c i="2" r="T116"/>
  <c i="3" r="R116"/>
  <c r="T116"/>
  <c r="E106"/>
  <c r="BF165"/>
  <c i="2" r="F113"/>
  <c r="BE139"/>
  <c i="3" r="F92"/>
  <c r="BF151"/>
  <c r="BF121"/>
  <c r="BF135"/>
  <c i="2" r="BE151"/>
  <c i="3" r="BF119"/>
  <c r="BF139"/>
  <c i="2" r="E85"/>
  <c r="BE147"/>
  <c i="3" r="BF127"/>
  <c r="BF131"/>
  <c r="BF145"/>
  <c r="BF149"/>
  <c i="2" r="J110"/>
  <c r="BE133"/>
  <c r="BE145"/>
  <c i="3" r="BF143"/>
  <c r="BF147"/>
  <c i="2" r="BE117"/>
  <c r="BE131"/>
  <c r="BE157"/>
  <c i="3" r="BF125"/>
  <c r="BF157"/>
  <c i="2" r="BE119"/>
  <c r="BE149"/>
  <c i="3" r="J89"/>
  <c r="BF137"/>
  <c r="BF153"/>
  <c i="2" r="BE125"/>
  <c r="BE129"/>
  <c r="BE135"/>
  <c r="BE153"/>
  <c i="3" r="BF117"/>
  <c r="BF129"/>
  <c r="BF141"/>
  <c i="2" r="BE123"/>
  <c r="BE127"/>
  <c r="BE143"/>
  <c i="3" r="BF155"/>
  <c r="BF163"/>
  <c i="2" r="BE121"/>
  <c r="BE141"/>
  <c i="3" r="BF123"/>
  <c r="BF133"/>
  <c i="2" r="BE137"/>
  <c r="BE155"/>
  <c i="3" r="BF159"/>
  <c r="BF161"/>
  <c i="2" r="F36"/>
  <c i="1" r="BC95"/>
  <c i="3" r="F35"/>
  <c i="1" r="BB96"/>
  <c i="2" r="F37"/>
  <c i="1" r="BD95"/>
  <c i="2" r="J34"/>
  <c i="1" r="AW95"/>
  <c i="3" r="F37"/>
  <c i="1" r="BD96"/>
  <c i="2" r="F34"/>
  <c i="1" r="BA95"/>
  <c i="2" r="F35"/>
  <c i="1" r="BB95"/>
  <c i="3" r="J30"/>
  <c i="1" r="AG96"/>
  <c i="3" r="F33"/>
  <c i="1" r="AZ96"/>
  <c i="3" r="J33"/>
  <c i="1" r="AV96"/>
  <c i="3" r="F36"/>
  <c i="1" r="BC96"/>
  <c i="3" l="1" r="J96"/>
  <c i="2" r="J30"/>
  <c i="1" r="AG95"/>
  <c i="3" r="J34"/>
  <c i="1" r="AW96"/>
  <c r="AT96"/>
  <c i="2" r="F33"/>
  <c i="1" r="AZ95"/>
  <c r="AZ94"/>
  <c r="AV94"/>
  <c r="AK29"/>
  <c r="BC94"/>
  <c r="W32"/>
  <c i="3" r="F34"/>
  <c i="1" r="BA96"/>
  <c r="BA94"/>
  <c r="W30"/>
  <c r="AU94"/>
  <c r="BD94"/>
  <c r="W33"/>
  <c r="BB94"/>
  <c r="AX94"/>
  <c i="2" r="J33"/>
  <c i="1" r="AV95"/>
  <c r="AT95"/>
  <c i="2" l="1" r="J39"/>
  <c i="3" r="J39"/>
  <c i="1" r="AN96"/>
  <c r="AN95"/>
  <c r="AG94"/>
  <c r="AK26"/>
  <c r="AY94"/>
  <c r="AW94"/>
  <c r="AK30"/>
  <c r="W29"/>
  <c r="W31"/>
  <c l="1" r="AK35"/>
  <c r="AT94"/>
  <c l="1" r="AN94"/>
</calcChain>
</file>

<file path=xl/sharedStrings.xml><?xml version="1.0" encoding="utf-8"?>
<sst xmlns="http://schemas.openxmlformats.org/spreadsheetml/2006/main">
  <si>
    <t>Export Komplet</t>
  </si>
  <si>
    <t/>
  </si>
  <si>
    <t>2.0</t>
  </si>
  <si>
    <t>ZAMOK</t>
  </si>
  <si>
    <t>False</t>
  </si>
  <si>
    <t>{796ecc20-9f09-446b-9da9-c95422b94873}</t>
  </si>
  <si>
    <t>0,01</t>
  </si>
  <si>
    <t>21</t>
  </si>
  <si>
    <t>12</t>
  </si>
  <si>
    <t>REKAPITULACE STAVBY</t>
  </si>
  <si>
    <t xml:space="preserve">v ---  níže se nacházejí doplnkové a pomocné údaje k sestavám  --- v</t>
  </si>
  <si>
    <t>Návod na vyplnění</t>
  </si>
  <si>
    <t>0,001</t>
  </si>
  <si>
    <t>Kód:</t>
  </si>
  <si>
    <t>0745D(1)</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</si>
  <si>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</si>
  <si>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</si>
  <si>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Domov seniorů Rožmitál pod Třemšínem</t>
  </si>
  <si>
    <t>KSO:</t>
  </si>
  <si>
    <t>CC-CZ:</t>
  </si>
  <si>
    <t>Místo:</t>
  </si>
  <si>
    <t xml:space="preserve"> </t>
  </si>
  <si>
    <t>Datum:</t>
  </si>
  <si>
    <t>5. 12. 2025</t>
  </si>
  <si>
    <t>Zadavatel:</t>
  </si>
  <si>
    <t>IČ:</t>
  </si>
  <si>
    <t>DIČ:</t>
  </si>
  <si>
    <t>Uchazeč:</t>
  </si>
  <si>
    <t>Vyplň údaj</t>
  </si>
  <si>
    <t>Projektant:</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</si>
  <si>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</si>
  <si>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</si>
  <si>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</si>
  <si>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</si>
  <si>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</si>
  <si>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</si>
  <si>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</si>
  <si>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</si>
  <si>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</si>
  <si>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</si>
  <si>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</si>
  <si>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</si>
  <si>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</si>
  <si>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</si>
  <si>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</si>
  <si>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</si>
  <si>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</si>
  <si>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</si>
  <si>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</si>
  <si>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</si>
  <si>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</si>
  <si>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</si>
  <si>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</si>
  <si>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</si>
  <si>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</si>
  <si>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</si>
  <si>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</si>
  <si>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</si>
  <si>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</si>
  <si>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</si>
  <si>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</si>
  <si>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</si>
  <si>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</si>
  <si>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</si>
  <si>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</si>
  <si>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</si>
  <si>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</si>
  <si>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</si>
  <si>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</si>
  <si>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</si>
  <si>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</si>
  <si>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</si>
  <si>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</si>
  <si>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</si>
  <si>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</si>
  <si>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</si>
  <si>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</si>
  <si>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</si>
  <si>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01</t>
  </si>
  <si>
    <t>Vybavení</t>
  </si>
  <si>
    <t>STA</t>
  </si>
  <si>
    <t>1</t>
  </si>
  <si>
    <t>{3f7cd66c-96af-497e-b7c1-bb5b551b96ef}</t>
  </si>
  <si>
    <t>2</t>
  </si>
  <si>
    <t>02</t>
  </si>
  <si>
    <t>Vybavení daň 12 %</t>
  </si>
  <si>
    <t>{81d50c1a-3026-4c35-83a6-a9dfe883e3af}</t>
  </si>
  <si>
    <t>KRYCÍ LIST SOUPISU PRACÍ</t>
  </si>
  <si>
    <t>Objekt:</t>
  </si>
  <si>
    <t>01 - Vybavení</t>
  </si>
  <si>
    <t>REKAPITULACE ČLENĚNÍ SOUPISU PRACÍ</t>
  </si>
  <si>
    <t>Kód dílu - Popis</t>
  </si>
  <si>
    <t>Cena celkem [CZK]</t>
  </si>
  <si>
    <t>Náklady ze soupisu prací</t>
  </si>
  <si>
    <t>-1</t>
  </si>
  <si>
    <t>SOUPIS PRACÍ</t>
  </si>
  <si>
    <t>PČ</t>
  </si>
  <si>
    <t>MJ</t>
  </si>
  <si>
    <t>Množství</t>
  </si>
  <si>
    <t>J.cena [CZK]</t>
  </si>
  <si>
    <t>Cenová soustava</t>
  </si>
  <si>
    <t>J. Nh [h]</t>
  </si>
  <si>
    <t>Nh celkem [h]</t>
  </si>
  <si>
    <t>J. hmotnost [t]</t>
  </si>
  <si>
    <t>Hmotnost celkem [t]</t>
  </si>
  <si>
    <t>J. suť [t]</t>
  </si>
  <si>
    <t>Suť Celkem [t]</t>
  </si>
  <si>
    <t>Náklady soupisu celkem</t>
  </si>
  <si>
    <t>K</t>
  </si>
  <si>
    <t>D5</t>
  </si>
  <si>
    <t>D+M Odpadkové koše</t>
  </si>
  <si>
    <t>4</t>
  </si>
  <si>
    <t>ROZPOCET</t>
  </si>
  <si>
    <t>1938959558</t>
  </si>
  <si>
    <t>P</t>
  </si>
  <si>
    <t>Poznámka k položce:_x000d_
Dodávka a montáž vestavného výsuvného odpadkového sorteru do kuchyňské linky (nebo ekvivalent), určeného pro skříňku šířky cca 600 mm, s dělením min. 2 nádoby o celkovém objemu min. 70 l (např. 2×35 l). Součástí bude kompletní výsuvný mechanismus se plnovýsuvem a tlumeným dovíráním, nosnost min. 40 kg, provedení v neutrální barvě (např. antracit/šedá), včetně rámu, nádob z odolného plastu a víka/odkládací plochy uvnitř skříňky. Rozměry a instalační podmínky budou zkoordinovány se skutečnými výrobními rozměry kuchyňské linky a s požadavky dle vybraného výrobce dodávky (vč. montážních vůlí a hloubky výsuvu).</t>
  </si>
  <si>
    <t>N.02</t>
  </si>
  <si>
    <t>D+M Noční stolek + sklápěcí jídelní stůl</t>
  </si>
  <si>
    <t>1072093546</t>
  </si>
  <si>
    <t>Poznámka k položce:_x000d_
Poznámka k položce:
Noční stolek se dvěmi zásuvkami a nikou, pojízdný - na kolečkách, po straně doplněn o sklopný jídelní stůl, výška jídelního stolu je nastavitelná, laminovaná DTD v dřevěném dekoru - Lindberg Oak, úchytky přírodní hliník, kolečka černá</t>
  </si>
  <si>
    <t>3</t>
  </si>
  <si>
    <t>N.03</t>
  </si>
  <si>
    <t>D+M Dřevěná židle</t>
  </si>
  <si>
    <t>271478632</t>
  </si>
  <si>
    <t xml:space="preserve">Poznámka k položce:_x000d_
Poznámka k položce:
Dřevěné pohodlné křesílko pro seniory s robustní kostrou a područkami, celočalouněné.  pro seniory. Snímatelný potah.</t>
  </si>
  <si>
    <t>N.04</t>
  </si>
  <si>
    <t>D+M Botník - police na boty</t>
  </si>
  <si>
    <t>-436942874</t>
  </si>
  <si>
    <t>Poznámka k položce:_x000d_
Poznámka k položce:
Police na boty, konstrukce masiv, akrylová abrva bílá, trubky nerez ocel</t>
  </si>
  <si>
    <t>5</t>
  </si>
  <si>
    <t>N.05</t>
  </si>
  <si>
    <t>D+M Jídelní stůl</t>
  </si>
  <si>
    <t>-1144580470</t>
  </si>
  <si>
    <t>Poznámka k položce:_x000d_
Poznámka k položce:
Jídelní stůl, dřevo, masiv, dekor dub, zaoblené rohy stolní desky</t>
  </si>
  <si>
    <t>6</t>
  </si>
  <si>
    <t>N.06</t>
  </si>
  <si>
    <t>D+M Pohovka</t>
  </si>
  <si>
    <t>-1346268717</t>
  </si>
  <si>
    <t>Poznámka k položce:_x000d_
Poznámka k položce:
Pohovka s polohovatelnými podhlavníky, zvýšená výška sedáku pro pohodlné vstávání, kovové nohy, chrom, výplň pružina + horní vrstva PUR pěna, potah látkový, šedý</t>
  </si>
  <si>
    <t>7</t>
  </si>
  <si>
    <t>N.07</t>
  </si>
  <si>
    <t>D+M Konferenční stolek</t>
  </si>
  <si>
    <t>191008788</t>
  </si>
  <si>
    <t>Poznámka k položce:_x000d_
Poznámka k položce:
Konferenční stolek, dýhovaná DTD, dekor dub, akrylový lak, nohy a rošt masiv, dub, akrylový lak</t>
  </si>
  <si>
    <t>8</t>
  </si>
  <si>
    <t>N.08</t>
  </si>
  <si>
    <t>D+M Policová skříň uzamykatelná</t>
  </si>
  <si>
    <t>772140031</t>
  </si>
  <si>
    <t>Poznámka k položce:_x000d_
Poznámka k položce:
Policová skříň, spodní část opatřena dvířky, uzamykatelná, horní část dvě police, v uzamykatelné části se nachází tři polcie, laminovaná DTD, barva bílá</t>
  </si>
  <si>
    <t>9</t>
  </si>
  <si>
    <t>N.09</t>
  </si>
  <si>
    <t>D+M Věšák do předsíně</t>
  </si>
  <si>
    <t>-1390340787</t>
  </si>
  <si>
    <t>Poznámka k položce:_x000d_
Poznámka k položce:
věšák a police na stěnu, konstrukce masiv, akrylová abrva bílá, trubky a háčky nerez ocel</t>
  </si>
  <si>
    <t>10</t>
  </si>
  <si>
    <t>N.11</t>
  </si>
  <si>
    <t>D+M Stůl</t>
  </si>
  <si>
    <t>-456839665</t>
  </si>
  <si>
    <t>Poznámka k položce:_x000d_
Poznámka k položce:
Stůl, deska laminovaná DTD, barva bílá, ocelová podnož typu O, barva bílá, RAL 9016</t>
  </si>
  <si>
    <t>11</t>
  </si>
  <si>
    <t>N.12</t>
  </si>
  <si>
    <t>D+M Pracovní židle</t>
  </si>
  <si>
    <t>-1207487679</t>
  </si>
  <si>
    <t>Poznámka k položce:_x000d_
Poznámka k položce:
Židle s područkami, podnož kolečková, hvězdicová, pěticípá, bílá, výškově nastavitelný sedák, sedák čalouněný, opěrka zad rám se síťovinou, čalounění a síťovina šedá barevnost, s opěrkou hlavy, posručky stavitelné, posuv sedáku, synchronní mechanika</t>
  </si>
  <si>
    <t>N.13</t>
  </si>
  <si>
    <t>D+M Lékařská židle</t>
  </si>
  <si>
    <t>964896168</t>
  </si>
  <si>
    <t>Poznámka k položce:_x000d_
Poznámka k položce:
Otočná židle s oporou zad, podnož kolečková, hvězdicová, pěticípá, chrom, výškově nastavitelný sedák, sedák a opěrák zad čalouněný, potah eko kůže bílá, nastavitelná výška sedáku, nastavitelná výška opěráku zad</t>
  </si>
  <si>
    <t>13</t>
  </si>
  <si>
    <t>N.14</t>
  </si>
  <si>
    <t>D+M Postel</t>
  </si>
  <si>
    <t>-321825142</t>
  </si>
  <si>
    <t>Poznámka k položce:_x000d_
Poznámka k položce:
Poslet, konstrukce DTD, akrylová barva, barva bílá, plastový lem, výplň voština, bez roštu a matrace</t>
  </si>
  <si>
    <t>14</t>
  </si>
  <si>
    <t>N.15</t>
  </si>
  <si>
    <t>D+M Skříňová sestava</t>
  </si>
  <si>
    <t>-1412610203</t>
  </si>
  <si>
    <t>Poznámka k položce:_x000d_
Poznámka k položce:
Skříňová sestava, 1 x rám š. 750mm, 1 x rám š. 500mm, 10 x polohovatelná police, korpus DTD s fólií, bílá, dvířka DTD, akrylová barva, plastový lem, bílá, výplň voština, úchytky lineární, dl. 320 mm, nerez ocel</t>
  </si>
  <si>
    <t>15</t>
  </si>
  <si>
    <t>AN.02</t>
  </si>
  <si>
    <t>1913694500</t>
  </si>
  <si>
    <t>Poznámka k položce:_x000d_
Poznámka k položce:
Jídelní stůl, deska dýhovaná DTD, dekor dub natural, nohy kónické 50/30 mm, masiv, dub</t>
  </si>
  <si>
    <t>16</t>
  </si>
  <si>
    <t>I.Z.18</t>
  </si>
  <si>
    <t>D+M Sprchová židle</t>
  </si>
  <si>
    <t>1018026818</t>
  </si>
  <si>
    <t>Poznámka k položce:_x000d_
Poznámka k položce:
Poznámka k položce: Výškově nastavitelná židle do sprchy s hygienickým výřezem a područkami (nebo ekvivalent) pro seniory a osoby s omezenou hybností, určená pro použití ve sprchovém koutě v domově pro seniory. Židle musí mít stabilní rám z nekorodujícího materiálu (např. eloxovaný hliník) a sedák s opěrkou zad z plastu, s odtokovými otvory a protiskluzovou úpravou. Požadujeme područky a opěrku zad, výškově nastavitelný sedák v několika polohách v přibližném rozsahu 40–60 cm, rozměr sedáku cca min. 40 × 33 cm, protiskluzové koncovky nohou a konstrukci umožňující snadné čištění a dezinfekci. Minimální nosnost židle 120 kg. Židle může být skládací; montáž a seřízení bez použití speciálního nářadí. Uvedené parametry jsou minimální a mohou být dodavatelem překročeny.</t>
  </si>
  <si>
    <t>17</t>
  </si>
  <si>
    <t>I.Z.20</t>
  </si>
  <si>
    <t>D+M Dávkovač mýdla</t>
  </si>
  <si>
    <t>416791734</t>
  </si>
  <si>
    <t>Poznámka k položce:_x000d_
Poznámka k položce:
Poznámka k položce: Dávkovač mýdla, nerez, s průzorem pro kontrolu množství mýdla, uzamykatelný, montáž na stěnu</t>
  </si>
  <si>
    <t>18</t>
  </si>
  <si>
    <t>I.Z.21</t>
  </si>
  <si>
    <t>D+M Zásobník natoaletní papír</t>
  </si>
  <si>
    <t>499312639</t>
  </si>
  <si>
    <t>Poznámka k položce:_x000d_
Poznámka k položce:
Poznámka k položce: zásobník na toaletní papír, pro montáž na stěnu, uzamykatelný, nerezová ocel</t>
  </si>
  <si>
    <t>19</t>
  </si>
  <si>
    <t>I.Z.25</t>
  </si>
  <si>
    <t>-340447126</t>
  </si>
  <si>
    <t>Poznámka k položce:_x000d_
Poznámka k položce:
Poznámka k položce: Dávkovač mýdla, saténové sklo a nerez, pro montáž na stěnu,</t>
  </si>
  <si>
    <t>20</t>
  </si>
  <si>
    <t>I.Z.26</t>
  </si>
  <si>
    <t>D+M zásobník na papírové ručníky</t>
  </si>
  <si>
    <t>-1806981556</t>
  </si>
  <si>
    <t>Poznámka k položce:_x000d_
Poznámka k položce:
Poznámka k položce: Zásobník na papírové ručníky, ruční ovládání, materiál - nerezový plech, montáž na stěnu</t>
  </si>
  <si>
    <t>I.Z.27</t>
  </si>
  <si>
    <t>D+M Koš na papírové ručníky</t>
  </si>
  <si>
    <t>-1542483164</t>
  </si>
  <si>
    <t>Poznámka k položce:_x000d_
Poznámka k položce:
Poznámka k položce: Koš závěsný, pro montáž na stěnu, otevřený, objem 27 l, broušená nerez, se snímatelným krytem a vnitřním rámem pro uchycení sáčku, uzamykatelný cylindrickým zámkem</t>
  </si>
  <si>
    <t>02 - Vybavení daň 12 %</t>
  </si>
  <si>
    <t>AN.01.L</t>
  </si>
  <si>
    <t>D+M Vestavná nábytková sestava orientace levá</t>
  </si>
  <si>
    <t>-471411550</t>
  </si>
  <si>
    <t xml:space="preserve">Poznámka k položce:_x000d_
Poznámka k položce:
Vestavná nábytková sestava se zásuvkami, policí, skříní a skříní na nízkou vestavnou lednici, DTD dýhovaná, dekor dub natural, úchytky na hranu, broušená nerez, dl. 300 mm,  systém pro zásuvky např. Blum Tandem</t>
  </si>
  <si>
    <t>AN.01.P</t>
  </si>
  <si>
    <t>D+M Vestavná nábytková sestava orientace pravá</t>
  </si>
  <si>
    <t>1254139499</t>
  </si>
  <si>
    <t>AN.03</t>
  </si>
  <si>
    <t>D+M Šatní skříň vestavná</t>
  </si>
  <si>
    <t>426289469</t>
  </si>
  <si>
    <t>Poznámka k položce:_x000d_
Poznámka k položce:
Vestavná šatní skříň, 4 x dveře, v jedné polovině šatní tyč a police, ve druhé polovině jen police, část polic polohovatelná (viz výkres), dýhovaná DTD, dekor dub natural, úchytky na hranu, broušená nerez, dl. 300 mm</t>
  </si>
  <si>
    <t>AN.04</t>
  </si>
  <si>
    <t>D+M Vestavná kuchyň</t>
  </si>
  <si>
    <t>784540450</t>
  </si>
  <si>
    <t>Poznámka k položce:_x000d_
Poznámka k položce:
Vestavná kuchyň, 2 x 60 cm modul na vestavnou lednici s mrazničkou, 1 x 60 cm modul na vestavnou myčku, 1 x 60 cm modul na vestavou troubu a mikrovlnou troubu, 3 x 60 cm modul se zásuvkami, 1 x 45 cm modul se zásuvkami, dýhovaná DTD, dekor dub natural, skříňky nad linkou lakovaná MDF, barva pastelová tyrkysová, RAL 6027 - Light green, kuch. deska laminovaná DTD tl. 38 mm, bílá, dřez granitový, bílý s odkapávačem 780 x 480 mm, úchytky na hranu, broušená nerez, dl. 300 mm</t>
  </si>
  <si>
    <t>AN.05</t>
  </si>
  <si>
    <t>1448957931</t>
  </si>
  <si>
    <t>Poznámka k položce:_x000d_
Poznámka k položce:
Vestavná kuchyň, 2 x 60 cm modul na vestavnou lednici s mrazničkou, 1 x 60 cm modul na vestavnou myčku, 1 x 60 cm modul na vestavou troubu a mikrovlnou troubu, 3 x 60 cm modul se zásuvkami, 1 x 45 cm modul se zásuvkami, dýhovaná DTD, dekor dub natural, skříňky nad linkou lakovaná MDF, barva pastelová oranžová, RAL 1017 - Staffron yellow , kuch. deska laminovaná DTD tl. 38 mm, bílá, dřez granitový, bílý s odkapávačem 780 x 480 mm, úchytky na hranu, broušená nerez, dl. 300 mm</t>
  </si>
  <si>
    <t>AN.06</t>
  </si>
  <si>
    <t>688567384</t>
  </si>
  <si>
    <t>AN.07</t>
  </si>
  <si>
    <t>1661938318</t>
  </si>
  <si>
    <t>Poznámka k položce:_x000d_
Poznámka k položce:
Vestavná kuchyň, 2 x 60 cm modul na vestavnou lednici s mrazničkou, 1 x 60 cm modul na vestavnou myčku, 1 x 60 cm modul na vestavou troubu a mikrovlnou troubu, 3 x 60 cm modul se zásuvkami, 1 x 45 cm modul se zásuvkami, dýhovaná DTD, dekor dub natural, skříňky nad linkou lakovaná MDF, barva pastelová žlutá RAL 1018 - Zinc yellow, kuch. deska laminovaná DTD tl. 38 mm, bílá, dřez granitový, bílý s odkapávačem 780 x 480 mm, úchytky na hranu, broušená nerez, dl. 300 mm</t>
  </si>
  <si>
    <t>AN.08</t>
  </si>
  <si>
    <t>892494050</t>
  </si>
  <si>
    <t>AN.09</t>
  </si>
  <si>
    <t>D+M Šatní skříň vestavná, snížená hloubka</t>
  </si>
  <si>
    <t>1045795432</t>
  </si>
  <si>
    <t>Poznámka k položce:_x000d_
Poznámka k položce:
Vestavná šatní skříň, 4 x dveře, v jedné polovině 2 x výsuvný věšák, ve druhé polovině jen police, část polic polohovatelná (viz výkres), dýhovaná DTD, dekor dub natural, úchytky na hranu, broušená nerez, dl. 300 mm</t>
  </si>
  <si>
    <t>AN.10.L</t>
  </si>
  <si>
    <t>577124872</t>
  </si>
  <si>
    <t>Poznámka k položce:_x000d_
Poznámka k položce:
Vestavná nábytková sestava se skříní, policemi a skříní na nízkou vestavnou lednici, DTD dýhovaná, dekor dub natural, úchytky na hranu, broušená nerez, dl. 300 mm</t>
  </si>
  <si>
    <t>AN.10.P</t>
  </si>
  <si>
    <t>-671851027</t>
  </si>
  <si>
    <t>AN.11</t>
  </si>
  <si>
    <t>D+M Vestavná nábytková sestava</t>
  </si>
  <si>
    <t>-999361360</t>
  </si>
  <si>
    <t xml:space="preserve">Poznámka k položce:_x000d_
Poznámka k položce:
Vestavná nábytková sestava se zásuvkami a policí, DTD dýhovaná, dekor dub natural, úchytky na hranu, broušená nerez, dl. 300 mm,  systém pro zásuvky např. Blum Tandem</t>
  </si>
  <si>
    <t>AN.12</t>
  </si>
  <si>
    <t>D+M Vestavná skříň</t>
  </si>
  <si>
    <t>-223205562</t>
  </si>
  <si>
    <t xml:space="preserve">Poznámka k položce:_x000d_
Poznámka k položce:
Vestavná skříň, levá část se šatní tyčí, pravá část dole nika na farmaceutickou lednici, nad ní prosklená uzamykatelná skříň na léky, sklo čiré s bezpečnostní fólií, pohledové části lakovaná MDF, bílá  RAL 9016 - Traffic white, úchytky na hranu, broušená nerez, dl. 300 mm</t>
  </si>
  <si>
    <t>AN.13</t>
  </si>
  <si>
    <t>D+M Vestavná linka se dřezem</t>
  </si>
  <si>
    <t>1050417272</t>
  </si>
  <si>
    <t xml:space="preserve">Poznámka k položce:_x000d_
Poznámka k položce:
Kuchyňská linka s nerezovým dvoudřezem, pohledové části lakovaná MDF, bílá  RAL 9016 - Traffic white, kuch. deska laminovaná DTD tl. 38 mm, bílá, úchytky na hranu, broušená nerez, dl. 300 mm</t>
  </si>
  <si>
    <t>D1</t>
  </si>
  <si>
    <t>D+M Indukční deska</t>
  </si>
  <si>
    <t>1840166958</t>
  </si>
  <si>
    <t>Poznámka k položce:_x000d_
Dodávka a montáž vestavné indukční varné desky, min. 4 varné zóny, dotykové ovládání, dětská pojistka, ukazatel zbytkového tepla, power management, využití zbytkového tepla, funkce přerušení/pauza vaření, booster, časovač, zvuková signalizace, možnost propojení varné desky s digestoří. Provedení: zaoblené hrany, bez rámečku, vzhled matné sklo; povrch sklo + safír (nebo ekvivalent). Připojení 230 V i 400 V._x000d_
Rozměry: cca 59 × 52 × 4,4 cm (Š×H×V); uvedené rozměry jsou orientační a budou zkoordinovány se skutečnými výrobními rozměry kuchyňské linky a s instalačními požadavky dle vybraného výrobce spotřebiče (vč. výřezu do pracovní desky dle technického listu).</t>
  </si>
  <si>
    <t>D2</t>
  </si>
  <si>
    <t>D+M Mikrovlnná trouba</t>
  </si>
  <si>
    <t>1077231354</t>
  </si>
  <si>
    <t>Poznámka k položce:_x000d_
Dodávka a montáž vestavné mikrovlnné trouby, příkon cca 1200 W, vnitřní objem min. 20 l, min. 5 úrovní výkonu, výkon mikrovlnného ohřevu min. 700 W, otočný talíř cca 24,5 cm, funkce rychlé rozmrazování a předehřívání, otevírání dvířek doleva._x000d_
Rozměry: cca 38,8 × 59,5 × 34,7 cm (V×Š×H); uvedené rozměry jsou orientační a budou zkoordinovány se skutečnými výrobními rozměry kuchyňské linky a s instalačními požadavky dle vybraného výrobce spotřebiče.</t>
  </si>
  <si>
    <t>D3</t>
  </si>
  <si>
    <t>D+M Trouba</t>
  </si>
  <si>
    <t>-1096115805</t>
  </si>
  <si>
    <t>Poznámka k položce:_x000d_
Dodávka a montáž vestavné trouby s parní funkcí, objem min. 72 l, energetická třída min. A+, dotykové ovládání, displej, tlumené zavírání, min. 3vrstvé sklo dvířek, elektronická regulace teploty a ochlazovací systém, vnitřní osvětlení, teplotní sonda. Funkce min.: gril, pravý horký vzduch, rozmrazování, program pizza. Vybavení: teleskopické vysouvání plechu. Čištění: hydrolytické (nebo ekvivalent). Příkon cca 3490 W, síťový kabel se zástrčkou součástí dodávky. Příslušenství min.: 1 plech a 1 rošt. Rozměry: cca 59,4 × 56,9 × 59,4 cm (V×Š×H); uvedené rozměry jsou orientační a budou zkoordinovány se skutečnými výrobními rozměry kuchyňské linky a s instalačními požadavky dle vybraného výrobce spotřebiče.</t>
  </si>
  <si>
    <t>D4</t>
  </si>
  <si>
    <t>D+M Myčka</t>
  </si>
  <si>
    <t>-2124392469</t>
  </si>
  <si>
    <t>Poznámka k položce:_x000d_
Dodávka a montáž vestavné myčky nádobí, plně integrované, kapacita min. 14 sad nádobí (program ECO), energetická třída A, hlučnost max. 43 dB, dotykové ovládání, displej, světelná signalizace fáze mytí, automatické otevírání dveří po skončení programu, zásuvka/šuplík na příbory, nastavitelné koše na nádobí, mycí rameno s dosahem do rohů, ochrana proti přetečení._x000d_
Rozměry: cca 81,8 × 59,6 × 56 cm (V×Š×H); uvedené rozměry jsou orientační a budou zkoordinovány se skutečnými výrobními rozměry kuchyňské linky a s instalačními požadavky dle vybraného výrobce spotřebiče (vč. montážních vůlí).</t>
  </si>
  <si>
    <t>D6</t>
  </si>
  <si>
    <t>D+M Lednice s mrazákem vestavná</t>
  </si>
  <si>
    <t>1516981290</t>
  </si>
  <si>
    <t>Poznámka k položce:_x000d_
Dodávka a montáž vestavné chladničky s mrazákem, energetická třída min. C, objem chladicí části cca 186 l, objem mrazicí části cca 62 l, volitelné umístění pantů, min. 3 police v chladicí části, min. 3 přihrádky v mrazicí části, 2 chladicí okruhy, teplotní alarm._x000d_
Rozměry: cca 177,2 × 54,6 × 54,9 cm (V×Š×H); uvedené rozměry jsou orientační a budou zkoordinovány se skutečnými výrobními rozměry kuchyňské linky a s instalačními požadavky dle vybraného výrobce spotřebiče (vč. požadavků na odvětrání).</t>
  </si>
  <si>
    <t>D7</t>
  </si>
  <si>
    <t>D+M Lednice vestavná</t>
  </si>
  <si>
    <t>-509686999</t>
  </si>
  <si>
    <t>I.Z.19</t>
  </si>
  <si>
    <t>D+M Zrcadlo výklopné</t>
  </si>
  <si>
    <t>-114623973</t>
  </si>
  <si>
    <t>Poznámka k položce:_x000d_
Poznámka k položce:
Poznámka k položce: zrcadlo výklopné, určené pro umístění na WC pro invalidy, kování a rámeček nerez</t>
  </si>
  <si>
    <t>22</t>
  </si>
  <si>
    <t>I.Z.36</t>
  </si>
  <si>
    <t>D+M Granitový dřez</t>
  </si>
  <si>
    <t>-1021895346</t>
  </si>
  <si>
    <t>Poznámka k položce:_x000d_
Poznámka k položce:
Poznámka k položce: Granitový jednodřez s odkapávačem, bílý, s otvorem pro baterii</t>
  </si>
  <si>
    <t>23</t>
  </si>
  <si>
    <t>I.Z.37</t>
  </si>
  <si>
    <t>D+M Nerezový dvoudřez</t>
  </si>
  <si>
    <t>-111839825</t>
  </si>
  <si>
    <t>Poznámka k položce:_x000d_
Poznámka k položce:
Poznámka k položce: Nerezový dvoudřez</t>
  </si>
  <si>
    <t>24</t>
  </si>
  <si>
    <t>I.Z.38</t>
  </si>
  <si>
    <t>D+M Dřezová baterie</t>
  </si>
  <si>
    <t>-188727342</t>
  </si>
  <si>
    <t>Poznámka k položce:_x000d_
Poznámka k položce:
Poznámka k položce: Páková stojánková dřezová baterie, výsuvná sprška, chrom</t>
  </si>
  <si>
    <t>25</t>
  </si>
  <si>
    <t>N.10</t>
  </si>
  <si>
    <t>D+M Nárazové madlo</t>
  </si>
  <si>
    <t>-921633217</t>
  </si>
  <si>
    <t>Poznámka k položce:_x000d_
Poznámka k položce:
Nástěnné madlo, PVC, bílé</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</si>
</sst>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31">
    <font>
      <sz val="8"/>
      <name val="Arial CE"/>
      <family val="2"/>
    </font>
    <font>
      <sz val="10"/>
      <color rgb="FF969696"/>
      <name val="Arial CE"/>
    </font>
    <font>
      <sz val="10"/>
      <name val="Arial CE"/>
    </font>
    <font>
      <b/>
      <sz val="11"/>
      <name val="Arial CE"/>
    </font>
    <font>
      <b/>
      <sz val="12"/>
      <name val="Arial CE"/>
    </font>
    <font>
      <sz val="11"/>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0" fillId="0" borderId="0" applyNumberFormat="0" applyFill="0" applyBorder="0" applyAlignment="0" applyProtection="0"/>
  </cellStyleXfs>
  <cellXfs count="206">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0" fillId="0" borderId="0" xfId="0" applyAlignment="1">
      <alignment horizontal="center" vertical="center" wrapText="1"/>
    </xf>
    <xf numFmtId="0" fontId="6"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7" fillId="0" borderId="0" xfId="0" applyFont="1" applyAlignment="1" applyProtection="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0"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0"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1" fillId="0" borderId="5" xfId="0" applyFont="1" applyBorder="1" applyAlignment="1" applyProtection="1">
      <alignment horizontal="left" vertical="center"/>
    </xf>
    <xf numFmtId="0" fontId="0" fillId="0" borderId="5" xfId="0" applyFont="1" applyBorder="1" applyAlignment="1" applyProtection="1">
      <alignment vertical="center"/>
    </xf>
    <xf numFmtId="4" fontId="11"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2" fillId="0" borderId="0" xfId="0" applyNumberFormat="1" applyFont="1" applyAlignment="1" applyProtection="1">
      <alignment vertical="center"/>
    </xf>
    <xf numFmtId="0" fontId="1" fillId="0" borderId="3" xfId="0" applyFont="1" applyBorder="1" applyAlignment="1">
      <alignment vertical="center"/>
    </xf>
    <xf numFmtId="0" fontId="12"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3"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1"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14" fillId="0" borderId="11" xfId="0" applyFont="1" applyBorder="1" applyAlignment="1">
      <alignment horizontal="center" vertical="center"/>
    </xf>
    <xf numFmtId="0" fontId="14"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15" fillId="0" borderId="14" xfId="0" applyFont="1" applyBorder="1" applyAlignment="1">
      <alignment horizontal="left" vertical="center"/>
    </xf>
    <xf numFmtId="0" fontId="15"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15" fillId="0" borderId="14" xfId="0" applyFont="1" applyBorder="1" applyAlignment="1" applyProtection="1">
      <alignment horizontal="left" vertical="center"/>
    </xf>
    <xf numFmtId="0" fontId="15"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16" fillId="4" borderId="6" xfId="0" applyFont="1" applyFill="1" applyBorder="1" applyAlignment="1" applyProtection="1">
      <alignment horizontal="center" vertical="center"/>
    </xf>
    <xf numFmtId="0" fontId="16"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16" fillId="4" borderId="7" xfId="0" applyFont="1" applyFill="1" applyBorder="1" applyAlignment="1" applyProtection="1">
      <alignment horizontal="center" vertical="center"/>
    </xf>
    <xf numFmtId="0" fontId="16" fillId="4" borderId="7" xfId="0" applyFont="1" applyFill="1" applyBorder="1" applyAlignment="1" applyProtection="1">
      <alignment horizontal="right" vertical="center"/>
    </xf>
    <xf numFmtId="0" fontId="16" fillId="4" borderId="8" xfId="0" applyFont="1" applyFill="1" applyBorder="1" applyAlignment="1" applyProtection="1">
      <alignment horizontal="left" vertical="center"/>
    </xf>
    <xf numFmtId="0" fontId="16" fillId="4" borderId="0" xfId="0" applyFont="1" applyFill="1" applyAlignment="1" applyProtection="1">
      <alignment horizontal="center" vertical="center"/>
    </xf>
    <xf numFmtId="0" fontId="17" fillId="0" borderId="16" xfId="0" applyFont="1" applyBorder="1" applyAlignment="1" applyProtection="1">
      <alignment horizontal="center" vertical="center" wrapText="1"/>
    </xf>
    <xf numFmtId="0" fontId="17" fillId="0" borderId="17" xfId="0" applyFont="1" applyBorder="1" applyAlignment="1" applyProtection="1">
      <alignment horizontal="center" vertical="center" wrapText="1"/>
    </xf>
    <xf numFmtId="0" fontId="17"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18" fillId="0" borderId="0" xfId="0" applyFont="1" applyAlignment="1" applyProtection="1">
      <alignment horizontal="left" vertical="center"/>
    </xf>
    <xf numFmtId="0" fontId="18" fillId="0" borderId="0" xfId="0" applyFont="1" applyAlignment="1" applyProtection="1">
      <alignment vertical="center"/>
    </xf>
    <xf numFmtId="4" fontId="18" fillId="0" borderId="0" xfId="0" applyNumberFormat="1" applyFont="1" applyAlignment="1" applyProtection="1">
      <alignment horizontal="right" vertical="center"/>
    </xf>
    <xf numFmtId="4" fontId="18"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14" fillId="0" borderId="14" xfId="0" applyNumberFormat="1" applyFont="1" applyBorder="1" applyAlignment="1" applyProtection="1">
      <alignment vertical="center"/>
    </xf>
    <xf numFmtId="4" fontId="14" fillId="0" borderId="0" xfId="0" applyNumberFormat="1" applyFont="1" applyBorder="1" applyAlignment="1" applyProtection="1">
      <alignment vertical="center"/>
    </xf>
    <xf numFmtId="166" fontId="14" fillId="0" borderId="0" xfId="0" applyNumberFormat="1" applyFont="1" applyBorder="1" applyAlignment="1" applyProtection="1">
      <alignment vertical="center"/>
    </xf>
    <xf numFmtId="4" fontId="14" fillId="0" borderId="15" xfId="0" applyNumberFormat="1" applyFont="1" applyBorder="1" applyAlignment="1" applyProtection="1">
      <alignment vertical="center"/>
    </xf>
    <xf numFmtId="0" fontId="4" fillId="0" borderId="0" xfId="0" applyFont="1" applyAlignment="1">
      <alignment horizontal="left" vertical="center"/>
    </xf>
    <xf numFmtId="0" fontId="19" fillId="0" borderId="0" xfId="0" applyFont="1" applyAlignment="1">
      <alignment horizontal="left" vertical="center"/>
    </xf>
    <xf numFmtId="0" fontId="20" fillId="0" borderId="0" xfId="1" applyFont="1" applyAlignment="1">
      <alignment horizontal="center" vertical="center"/>
    </xf>
    <xf numFmtId="0" fontId="5" fillId="0" borderId="3" xfId="0" applyFont="1" applyBorder="1" applyAlignment="1" applyProtection="1">
      <alignment vertical="center"/>
    </xf>
    <xf numFmtId="0" fontId="21" fillId="0" borderId="0" xfId="0" applyFont="1" applyAlignment="1" applyProtection="1">
      <alignment vertical="center"/>
    </xf>
    <xf numFmtId="0" fontId="21" fillId="0" borderId="0" xfId="0" applyFont="1" applyAlignment="1" applyProtection="1">
      <alignment horizontal="left" vertical="center" wrapText="1"/>
    </xf>
    <xf numFmtId="0" fontId="22" fillId="0" borderId="0" xfId="0" applyFont="1" applyAlignment="1" applyProtection="1">
      <alignment vertical="center"/>
    </xf>
    <xf numFmtId="4" fontId="22"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3" fillId="0" borderId="14" xfId="0" applyNumberFormat="1" applyFont="1" applyBorder="1" applyAlignment="1" applyProtection="1">
      <alignment vertical="center"/>
    </xf>
    <xf numFmtId="4" fontId="23" fillId="0" borderId="0" xfId="0" applyNumberFormat="1" applyFont="1" applyBorder="1" applyAlignment="1" applyProtection="1">
      <alignment vertical="center"/>
    </xf>
    <xf numFmtId="166" fontId="23" fillId="0" borderId="0" xfId="0" applyNumberFormat="1" applyFont="1" applyBorder="1" applyAlignment="1" applyProtection="1">
      <alignment vertical="center"/>
    </xf>
    <xf numFmtId="4" fontId="23" fillId="0" borderId="15" xfId="0" applyNumberFormat="1" applyFont="1" applyBorder="1" applyAlignment="1" applyProtection="1">
      <alignment vertical="center"/>
    </xf>
    <xf numFmtId="0" fontId="5" fillId="0" borderId="0" xfId="0" applyFont="1" applyAlignment="1">
      <alignment horizontal="left" vertical="center"/>
    </xf>
    <xf numFmtId="4" fontId="23" fillId="0" borderId="19" xfId="0" applyNumberFormat="1" applyFont="1" applyBorder="1" applyAlignment="1" applyProtection="1">
      <alignment vertical="center"/>
    </xf>
    <xf numFmtId="4" fontId="23" fillId="0" borderId="20" xfId="0" applyNumberFormat="1" applyFont="1" applyBorder="1" applyAlignment="1" applyProtection="1">
      <alignment vertical="center"/>
    </xf>
    <xf numFmtId="166" fontId="23" fillId="0" borderId="20" xfId="0" applyNumberFormat="1" applyFont="1" applyBorder="1" applyAlignment="1" applyProtection="1">
      <alignment vertical="center"/>
    </xf>
    <xf numFmtId="4" fontId="23" fillId="0" borderId="21" xfId="0" applyNumberFormat="1" applyFont="1" applyBorder="1" applyAlignment="1" applyProtection="1">
      <alignment vertical="center"/>
    </xf>
    <xf numFmtId="0" fontId="0" fillId="0" borderId="1" xfId="0" applyBorder="1"/>
    <xf numFmtId="0" fontId="0" fillId="0" borderId="2" xfId="0" applyBorder="1"/>
    <xf numFmtId="0" fontId="7" fillId="0" borderId="0" xfId="0" applyFont="1" applyAlignment="1">
      <alignment horizontal="left" vertical="center"/>
    </xf>
    <xf numFmtId="0" fontId="24"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1" fillId="0" borderId="0" xfId="0" applyFont="1" applyAlignment="1">
      <alignment horizontal="left" vertical="center"/>
    </xf>
    <xf numFmtId="4" fontId="18" fillId="0" borderId="0" xfId="0" applyNumberFormat="1" applyFont="1" applyAlignment="1">
      <alignment vertical="center"/>
    </xf>
    <xf numFmtId="0" fontId="1" fillId="0" borderId="0" xfId="0" applyFont="1" applyAlignment="1">
      <alignment horizontal="right" vertical="center"/>
    </xf>
    <xf numFmtId="0" fontId="15"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3"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16" fillId="4" borderId="0" xfId="0" applyFont="1" applyFill="1" applyAlignment="1" applyProtection="1">
      <alignment horizontal="left" vertical="center"/>
    </xf>
    <xf numFmtId="0" fontId="0" fillId="4" borderId="0" xfId="0" applyFont="1" applyFill="1" applyAlignment="1" applyProtection="1">
      <alignment vertical="center"/>
    </xf>
    <xf numFmtId="0" fontId="16" fillId="4" borderId="0" xfId="0" applyFont="1" applyFill="1" applyAlignment="1" applyProtection="1">
      <alignment horizontal="right" vertical="center"/>
    </xf>
    <xf numFmtId="0" fontId="25" fillId="0" borderId="0" xfId="0" applyFont="1" applyAlignment="1" applyProtection="1">
      <alignment horizontal="lef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16" fillId="4" borderId="16" xfId="0" applyFont="1" applyFill="1" applyBorder="1" applyAlignment="1" applyProtection="1">
      <alignment horizontal="center" vertical="center" wrapText="1"/>
    </xf>
    <xf numFmtId="0" fontId="16" fillId="4" borderId="17" xfId="0" applyFont="1" applyFill="1" applyBorder="1" applyAlignment="1" applyProtection="1">
      <alignment horizontal="center" vertical="center" wrapText="1"/>
    </xf>
    <xf numFmtId="0" fontId="16"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18" fillId="0" borderId="0" xfId="0" applyNumberFormat="1" applyFont="1" applyAlignment="1" applyProtection="1"/>
    <xf numFmtId="0" fontId="0" fillId="0" borderId="12" xfId="0" applyBorder="1" applyAlignment="1" applyProtection="1">
      <alignment vertical="center"/>
    </xf>
    <xf numFmtId="166" fontId="26" fillId="0" borderId="12" xfId="0" applyNumberFormat="1" applyFont="1" applyBorder="1" applyAlignment="1" applyProtection="1"/>
    <xf numFmtId="166" fontId="26" fillId="0" borderId="13" xfId="0" applyNumberFormat="1" applyFont="1" applyBorder="1" applyAlignment="1" applyProtection="1"/>
    <xf numFmtId="4" fontId="27" fillId="0" borderId="0" xfId="0" applyNumberFormat="1" applyFont="1" applyAlignment="1">
      <alignment vertical="center"/>
    </xf>
    <xf numFmtId="0" fontId="16" fillId="0" borderId="22" xfId="0" applyFont="1" applyBorder="1" applyAlignment="1" applyProtection="1">
      <alignment horizontal="center" vertical="center"/>
    </xf>
    <xf numFmtId="49" fontId="16" fillId="0" borderId="22" xfId="0" applyNumberFormat="1" applyFont="1" applyBorder="1" applyAlignment="1" applyProtection="1">
      <alignment horizontal="left" vertical="center" wrapText="1"/>
    </xf>
    <xf numFmtId="0" fontId="16" fillId="0" borderId="22" xfId="0" applyFont="1" applyBorder="1" applyAlignment="1" applyProtection="1">
      <alignment horizontal="left" vertical="center" wrapText="1"/>
    </xf>
    <xf numFmtId="0" fontId="16" fillId="0" borderId="22" xfId="0" applyFont="1" applyBorder="1" applyAlignment="1" applyProtection="1">
      <alignment horizontal="center" vertical="center" wrapText="1"/>
    </xf>
    <xf numFmtId="167" fontId="16" fillId="0" borderId="22" xfId="0" applyNumberFormat="1" applyFont="1" applyBorder="1" applyAlignment="1" applyProtection="1">
      <alignment vertical="center"/>
    </xf>
    <xf numFmtId="4" fontId="16" fillId="2" borderId="22" xfId="0" applyNumberFormat="1" applyFont="1" applyFill="1" applyBorder="1" applyAlignment="1" applyProtection="1">
      <alignment vertical="center"/>
      <protection locked="0"/>
    </xf>
    <xf numFmtId="4" fontId="16" fillId="0" borderId="22" xfId="0" applyNumberFormat="1" applyFont="1" applyBorder="1" applyAlignment="1" applyProtection="1">
      <alignment vertical="center"/>
    </xf>
    <xf numFmtId="0" fontId="17" fillId="2" borderId="14" xfId="0" applyFont="1" applyFill="1" applyBorder="1" applyAlignment="1" applyProtection="1">
      <alignment horizontal="left" vertical="center"/>
      <protection locked="0"/>
    </xf>
    <xf numFmtId="0" fontId="17" fillId="0" borderId="0" xfId="0" applyFont="1" applyBorder="1" applyAlignment="1" applyProtection="1">
      <alignment horizontal="center" vertical="center"/>
    </xf>
    <xf numFmtId="166" fontId="17" fillId="0" borderId="0" xfId="0" applyNumberFormat="1" applyFont="1" applyBorder="1" applyAlignment="1" applyProtection="1">
      <alignment vertical="center"/>
    </xf>
    <xf numFmtId="166" fontId="17" fillId="0" borderId="15" xfId="0" applyNumberFormat="1" applyFont="1" applyBorder="1" applyAlignment="1" applyProtection="1">
      <alignment vertical="center"/>
    </xf>
    <xf numFmtId="0" fontId="16" fillId="0" borderId="0" xfId="0" applyFont="1" applyAlignment="1">
      <alignment horizontal="left" vertical="center"/>
    </xf>
    <xf numFmtId="4" fontId="0" fillId="0" borderId="0" xfId="0" applyNumberFormat="1" applyFont="1" applyAlignment="1">
      <alignment vertical="center"/>
    </xf>
    <xf numFmtId="0" fontId="28" fillId="0" borderId="0" xfId="0" applyFont="1" applyAlignment="1" applyProtection="1">
      <alignment horizontal="left" vertical="center"/>
    </xf>
    <xf numFmtId="0" fontId="29" fillId="0" borderId="0" xfId="0"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0" t="s">
        <v>0</v>
      </c>
      <c r="AZ1" s="10" t="s">
        <v>1</v>
      </c>
      <c r="BA1" s="10" t="s">
        <v>2</v>
      </c>
      <c r="BB1" s="10" t="s">
        <v>3</v>
      </c>
      <c r="BT1" s="10" t="s">
        <v>4</v>
      </c>
      <c r="BU1" s="10" t="s">
        <v>4</v>
      </c>
      <c r="BV1" s="10" t="s">
        <v>5</v>
      </c>
    </row>
    <row r="2" s="1" customFormat="1" ht="36.96" customHeight="1">
      <c r="AR2" s="1"/>
      <c r="AS2" s="1"/>
      <c r="AT2" s="1"/>
      <c r="AU2" s="1"/>
      <c r="AV2" s="1"/>
      <c r="AW2" s="1"/>
      <c r="AX2" s="1"/>
      <c r="AY2" s="1"/>
      <c r="AZ2" s="1"/>
      <c r="BA2" s="1"/>
      <c r="BB2" s="1"/>
      <c r="BC2" s="1"/>
      <c r="BD2" s="1"/>
      <c r="BE2" s="1"/>
      <c r="BS2" s="11" t="s">
        <v>6</v>
      </c>
      <c r="BT2" s="11" t="s">
        <v>7</v>
      </c>
    </row>
    <row r="3" s="1" customFormat="1" ht="6.96" customHeight="1">
      <c r="B3" s="12"/>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4"/>
      <c r="BS3" s="11" t="s">
        <v>6</v>
      </c>
      <c r="BT3" s="11" t="s">
        <v>8</v>
      </c>
    </row>
    <row r="4" s="1" customFormat="1" ht="24.96" customHeight="1">
      <c r="B4" s="15"/>
      <c r="C4" s="16"/>
      <c r="D4" s="17" t="s">
        <v>9</v>
      </c>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4"/>
      <c r="AS4" s="18" t="s">
        <v>10</v>
      </c>
      <c r="BE4" s="19" t="s">
        <v>11</v>
      </c>
      <c r="BS4" s="11" t="s">
        <v>12</v>
      </c>
    </row>
    <row r="5" s="1" customFormat="1" ht="12" customHeight="1">
      <c r="B5" s="15"/>
      <c r="C5" s="16"/>
      <c r="D5" s="20" t="s">
        <v>13</v>
      </c>
      <c r="E5" s="16"/>
      <c r="F5" s="16"/>
      <c r="G5" s="16"/>
      <c r="H5" s="16"/>
      <c r="I5" s="16"/>
      <c r="J5" s="16"/>
      <c r="K5" s="21" t="s">
        <v>14</v>
      </c>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4"/>
      <c r="BE5" s="22" t="s">
        <v>15</v>
      </c>
      <c r="BS5" s="11" t="s">
        <v>6</v>
      </c>
    </row>
    <row r="6" s="1" customFormat="1" ht="36.96" customHeight="1">
      <c r="B6" s="15"/>
      <c r="C6" s="16"/>
      <c r="D6" s="23" t="s">
        <v>16</v>
      </c>
      <c r="E6" s="16"/>
      <c r="F6" s="16"/>
      <c r="G6" s="16"/>
      <c r="H6" s="16"/>
      <c r="I6" s="16"/>
      <c r="J6" s="16"/>
      <c r="K6" s="24" t="s">
        <v>17</v>
      </c>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4"/>
      <c r="BE6" s="25"/>
      <c r="BS6" s="11" t="s">
        <v>6</v>
      </c>
    </row>
    <row r="7" s="1" customFormat="1" ht="12" customHeight="1">
      <c r="B7" s="15"/>
      <c r="C7" s="16"/>
      <c r="D7" s="26" t="s">
        <v>18</v>
      </c>
      <c r="E7" s="16"/>
      <c r="F7" s="16"/>
      <c r="G7" s="16"/>
      <c r="H7" s="16"/>
      <c r="I7" s="16"/>
      <c r="J7" s="16"/>
      <c r="K7" s="21" t="s">
        <v>1</v>
      </c>
      <c r="L7" s="16"/>
      <c r="M7" s="16"/>
      <c r="N7" s="16"/>
      <c r="O7" s="16"/>
      <c r="P7" s="16"/>
      <c r="Q7" s="16"/>
      <c r="R7" s="16"/>
      <c r="S7" s="16"/>
      <c r="T7" s="16"/>
      <c r="U7" s="16"/>
      <c r="V7" s="16"/>
      <c r="W7" s="16"/>
      <c r="X7" s="16"/>
      <c r="Y7" s="16"/>
      <c r="Z7" s="16"/>
      <c r="AA7" s="16"/>
      <c r="AB7" s="16"/>
      <c r="AC7" s="16"/>
      <c r="AD7" s="16"/>
      <c r="AE7" s="16"/>
      <c r="AF7" s="16"/>
      <c r="AG7" s="16"/>
      <c r="AH7" s="16"/>
      <c r="AI7" s="16"/>
      <c r="AJ7" s="16"/>
      <c r="AK7" s="26" t="s">
        <v>19</v>
      </c>
      <c r="AL7" s="16"/>
      <c r="AM7" s="16"/>
      <c r="AN7" s="21" t="s">
        <v>1</v>
      </c>
      <c r="AO7" s="16"/>
      <c r="AP7" s="16"/>
      <c r="AQ7" s="16"/>
      <c r="AR7" s="14"/>
      <c r="BE7" s="25"/>
      <c r="BS7" s="11" t="s">
        <v>6</v>
      </c>
    </row>
    <row r="8" s="1" customFormat="1" ht="12" customHeight="1">
      <c r="B8" s="15"/>
      <c r="C8" s="16"/>
      <c r="D8" s="26" t="s">
        <v>20</v>
      </c>
      <c r="E8" s="16"/>
      <c r="F8" s="16"/>
      <c r="G8" s="16"/>
      <c r="H8" s="16"/>
      <c r="I8" s="16"/>
      <c r="J8" s="16"/>
      <c r="K8" s="21" t="s">
        <v>21</v>
      </c>
      <c r="L8" s="16"/>
      <c r="M8" s="16"/>
      <c r="N8" s="16"/>
      <c r="O8" s="16"/>
      <c r="P8" s="16"/>
      <c r="Q8" s="16"/>
      <c r="R8" s="16"/>
      <c r="S8" s="16"/>
      <c r="T8" s="16"/>
      <c r="U8" s="16"/>
      <c r="V8" s="16"/>
      <c r="W8" s="16"/>
      <c r="X8" s="16"/>
      <c r="Y8" s="16"/>
      <c r="Z8" s="16"/>
      <c r="AA8" s="16"/>
      <c r="AB8" s="16"/>
      <c r="AC8" s="16"/>
      <c r="AD8" s="16"/>
      <c r="AE8" s="16"/>
      <c r="AF8" s="16"/>
      <c r="AG8" s="16"/>
      <c r="AH8" s="16"/>
      <c r="AI8" s="16"/>
      <c r="AJ8" s="16"/>
      <c r="AK8" s="26" t="s">
        <v>22</v>
      </c>
      <c r="AL8" s="16"/>
      <c r="AM8" s="16"/>
      <c r="AN8" s="27" t="s">
        <v>23</v>
      </c>
      <c r="AO8" s="16"/>
      <c r="AP8" s="16"/>
      <c r="AQ8" s="16"/>
      <c r="AR8" s="14"/>
      <c r="BE8" s="25"/>
      <c r="BS8" s="11" t="s">
        <v>6</v>
      </c>
    </row>
    <row r="9" s="1" customFormat="1" ht="14.4" customHeight="1">
      <c r="B9" s="15"/>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4"/>
      <c r="BE9" s="25"/>
      <c r="BS9" s="11" t="s">
        <v>6</v>
      </c>
    </row>
    <row r="10" s="1" customFormat="1" ht="12" customHeight="1">
      <c r="B10" s="15"/>
      <c r="C10" s="16"/>
      <c r="D10" s="26" t="s">
        <v>24</v>
      </c>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26" t="s">
        <v>25</v>
      </c>
      <c r="AL10" s="16"/>
      <c r="AM10" s="16"/>
      <c r="AN10" s="21" t="s">
        <v>1</v>
      </c>
      <c r="AO10" s="16"/>
      <c r="AP10" s="16"/>
      <c r="AQ10" s="16"/>
      <c r="AR10" s="14"/>
      <c r="BE10" s="25"/>
      <c r="BS10" s="11" t="s">
        <v>6</v>
      </c>
    </row>
    <row r="11" s="1" customFormat="1" ht="18.48" customHeight="1">
      <c r="B11" s="15"/>
      <c r="C11" s="16"/>
      <c r="D11" s="16"/>
      <c r="E11" s="21" t="s">
        <v>21</v>
      </c>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26" t="s">
        <v>26</v>
      </c>
      <c r="AL11" s="16"/>
      <c r="AM11" s="16"/>
      <c r="AN11" s="21" t="s">
        <v>1</v>
      </c>
      <c r="AO11" s="16"/>
      <c r="AP11" s="16"/>
      <c r="AQ11" s="16"/>
      <c r="AR11" s="14"/>
      <c r="BE11" s="25"/>
      <c r="BS11" s="11" t="s">
        <v>6</v>
      </c>
    </row>
    <row r="12" s="1" customFormat="1" ht="6.96" customHeight="1">
      <c r="B12" s="15"/>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4"/>
      <c r="BE12" s="25"/>
      <c r="BS12" s="11" t="s">
        <v>6</v>
      </c>
    </row>
    <row r="13" s="1" customFormat="1" ht="12" customHeight="1">
      <c r="B13" s="15"/>
      <c r="C13" s="16"/>
      <c r="D13" s="26" t="s">
        <v>27</v>
      </c>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26" t="s">
        <v>25</v>
      </c>
      <c r="AL13" s="16"/>
      <c r="AM13" s="16"/>
      <c r="AN13" s="28" t="s">
        <v>28</v>
      </c>
      <c r="AO13" s="16"/>
      <c r="AP13" s="16"/>
      <c r="AQ13" s="16"/>
      <c r="AR13" s="14"/>
      <c r="BE13" s="25"/>
      <c r="BS13" s="11" t="s">
        <v>6</v>
      </c>
    </row>
    <row r="14">
      <c r="B14" s="15"/>
      <c r="C14" s="16"/>
      <c r="D14" s="16"/>
      <c r="E14" s="28" t="s">
        <v>28</v>
      </c>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6" t="s">
        <v>26</v>
      </c>
      <c r="AL14" s="16"/>
      <c r="AM14" s="16"/>
      <c r="AN14" s="28" t="s">
        <v>28</v>
      </c>
      <c r="AO14" s="16"/>
      <c r="AP14" s="16"/>
      <c r="AQ14" s="16"/>
      <c r="AR14" s="14"/>
      <c r="BE14" s="25"/>
      <c r="BS14" s="11" t="s">
        <v>6</v>
      </c>
    </row>
    <row r="15" s="1" customFormat="1" ht="6.96" customHeight="1">
      <c r="B15" s="15"/>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4"/>
      <c r="BE15" s="25"/>
      <c r="BS15" s="11" t="s">
        <v>4</v>
      </c>
    </row>
    <row r="16" s="1" customFormat="1" ht="12" customHeight="1">
      <c r="B16" s="15"/>
      <c r="C16" s="16"/>
      <c r="D16" s="26" t="s">
        <v>29</v>
      </c>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26" t="s">
        <v>25</v>
      </c>
      <c r="AL16" s="16"/>
      <c r="AM16" s="16"/>
      <c r="AN16" s="21" t="s">
        <v>1</v>
      </c>
      <c r="AO16" s="16"/>
      <c r="AP16" s="16"/>
      <c r="AQ16" s="16"/>
      <c r="AR16" s="14"/>
      <c r="BE16" s="25"/>
      <c r="BS16" s="11" t="s">
        <v>4</v>
      </c>
    </row>
    <row r="17" s="1" customFormat="1" ht="18.48" customHeight="1">
      <c r="B17" s="15"/>
      <c r="C17" s="16"/>
      <c r="D17" s="16"/>
      <c r="E17" s="21" t="s">
        <v>21</v>
      </c>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26" t="s">
        <v>26</v>
      </c>
      <c r="AL17" s="16"/>
      <c r="AM17" s="16"/>
      <c r="AN17" s="21" t="s">
        <v>1</v>
      </c>
      <c r="AO17" s="16"/>
      <c r="AP17" s="16"/>
      <c r="AQ17" s="16"/>
      <c r="AR17" s="14"/>
      <c r="BE17" s="25"/>
      <c r="BS17" s="11" t="s">
        <v>30</v>
      </c>
    </row>
    <row r="18" s="1" customFormat="1" ht="6.96" customHeight="1">
      <c r="B18" s="15"/>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4"/>
      <c r="BE18" s="25"/>
      <c r="BS18" s="11" t="s">
        <v>6</v>
      </c>
    </row>
    <row r="19" s="1" customFormat="1" ht="12" customHeight="1">
      <c r="B19" s="15"/>
      <c r="C19" s="16"/>
      <c r="D19" s="26" t="s">
        <v>31</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26" t="s">
        <v>25</v>
      </c>
      <c r="AL19" s="16"/>
      <c r="AM19" s="16"/>
      <c r="AN19" s="21" t="s">
        <v>1</v>
      </c>
      <c r="AO19" s="16"/>
      <c r="AP19" s="16"/>
      <c r="AQ19" s="16"/>
      <c r="AR19" s="14"/>
      <c r="BE19" s="25"/>
      <c r="BS19" s="11" t="s">
        <v>6</v>
      </c>
    </row>
    <row r="20" s="1" customFormat="1" ht="18.48" customHeight="1">
      <c r="B20" s="15"/>
      <c r="C20" s="16"/>
      <c r="D20" s="16"/>
      <c r="E20" s="21" t="s">
        <v>21</v>
      </c>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26" t="s">
        <v>26</v>
      </c>
      <c r="AL20" s="16"/>
      <c r="AM20" s="16"/>
      <c r="AN20" s="21" t="s">
        <v>1</v>
      </c>
      <c r="AO20" s="16"/>
      <c r="AP20" s="16"/>
      <c r="AQ20" s="16"/>
      <c r="AR20" s="14"/>
      <c r="BE20" s="25"/>
      <c r="BS20" s="11" t="s">
        <v>30</v>
      </c>
    </row>
    <row r="21" s="1" customFormat="1" ht="6.96" customHeight="1">
      <c r="B21" s="15"/>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4"/>
      <c r="BE21" s="25"/>
    </row>
    <row r="22" s="1" customFormat="1" ht="12" customHeight="1">
      <c r="B22" s="15"/>
      <c r="C22" s="16"/>
      <c r="D22" s="26" t="s">
        <v>32</v>
      </c>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4"/>
      <c r="BE22" s="25"/>
    </row>
    <row r="23" s="1" customFormat="1" ht="16.5" customHeight="1">
      <c r="B23" s="15"/>
      <c r="C23" s="16"/>
      <c r="D23" s="16"/>
      <c r="E23" s="30" t="s">
        <v>1</v>
      </c>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16"/>
      <c r="AP23" s="16"/>
      <c r="AQ23" s="16"/>
      <c r="AR23" s="14"/>
      <c r="BE23" s="25"/>
    </row>
    <row r="24" s="1" customFormat="1" ht="6.96" customHeight="1">
      <c r="B24" s="15"/>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4"/>
      <c r="BE24" s="25"/>
    </row>
    <row r="25" s="1" customFormat="1" ht="6.96" customHeight="1">
      <c r="B25" s="15"/>
      <c r="C25" s="16"/>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16"/>
      <c r="AQ25" s="16"/>
      <c r="AR25" s="14"/>
      <c r="BE25" s="25"/>
    </row>
    <row r="26" s="2" customFormat="1" ht="25.92" customHeight="1">
      <c r="A26" s="32"/>
      <c r="B26" s="33"/>
      <c r="C26" s="34"/>
      <c r="D26" s="35" t="s">
        <v>33</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7">
        <f>ROUND(AG94,2)</f>
        <v>0</v>
      </c>
      <c r="AL26" s="36"/>
      <c r="AM26" s="36"/>
      <c r="AN26" s="36"/>
      <c r="AO26" s="36"/>
      <c r="AP26" s="34"/>
      <c r="AQ26" s="34"/>
      <c r="AR26" s="38"/>
      <c r="BE26" s="25"/>
    </row>
    <row r="27" s="2" customFormat="1" ht="6.96" customHeight="1">
      <c r="A27" s="32"/>
      <c r="B27" s="33"/>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8"/>
      <c r="BE27" s="25"/>
    </row>
    <row r="28" s="2" customFormat="1">
      <c r="A28" s="32"/>
      <c r="B28" s="33"/>
      <c r="C28" s="34"/>
      <c r="D28" s="34"/>
      <c r="E28" s="34"/>
      <c r="F28" s="34"/>
      <c r="G28" s="34"/>
      <c r="H28" s="34"/>
      <c r="I28" s="34"/>
      <c r="J28" s="34"/>
      <c r="K28" s="34"/>
      <c r="L28" s="39" t="s">
        <v>34</v>
      </c>
      <c r="M28" s="39"/>
      <c r="N28" s="39"/>
      <c r="O28" s="39"/>
      <c r="P28" s="39"/>
      <c r="Q28" s="34"/>
      <c r="R28" s="34"/>
      <c r="S28" s="34"/>
      <c r="T28" s="34"/>
      <c r="U28" s="34"/>
      <c r="V28" s="34"/>
      <c r="W28" s="39" t="s">
        <v>35</v>
      </c>
      <c r="X28" s="39"/>
      <c r="Y28" s="39"/>
      <c r="Z28" s="39"/>
      <c r="AA28" s="39"/>
      <c r="AB28" s="39"/>
      <c r="AC28" s="39"/>
      <c r="AD28" s="39"/>
      <c r="AE28" s="39"/>
      <c r="AF28" s="34"/>
      <c r="AG28" s="34"/>
      <c r="AH28" s="34"/>
      <c r="AI28" s="34"/>
      <c r="AJ28" s="34"/>
      <c r="AK28" s="39" t="s">
        <v>36</v>
      </c>
      <c r="AL28" s="39"/>
      <c r="AM28" s="39"/>
      <c r="AN28" s="39"/>
      <c r="AO28" s="39"/>
      <c r="AP28" s="34"/>
      <c r="AQ28" s="34"/>
      <c r="AR28" s="38"/>
      <c r="BE28" s="25"/>
    </row>
    <row r="29" s="3" customFormat="1" ht="14.4" customHeight="1">
      <c r="A29" s="3"/>
      <c r="B29" s="40"/>
      <c r="C29" s="41"/>
      <c r="D29" s="26" t="s">
        <v>37</v>
      </c>
      <c r="E29" s="41"/>
      <c r="F29" s="26" t="s">
        <v>38</v>
      </c>
      <c r="G29" s="41"/>
      <c r="H29" s="41"/>
      <c r="I29" s="41"/>
      <c r="J29" s="41"/>
      <c r="K29" s="41"/>
      <c r="L29" s="42">
        <v>0.20999999999999999</v>
      </c>
      <c r="M29" s="41"/>
      <c r="N29" s="41"/>
      <c r="O29" s="41"/>
      <c r="P29" s="41"/>
      <c r="Q29" s="41"/>
      <c r="R29" s="41"/>
      <c r="S29" s="41"/>
      <c r="T29" s="41"/>
      <c r="U29" s="41"/>
      <c r="V29" s="41"/>
      <c r="W29" s="43">
        <f>ROUND(AZ94, 2)</f>
        <v>0</v>
      </c>
      <c r="X29" s="41"/>
      <c r="Y29" s="41"/>
      <c r="Z29" s="41"/>
      <c r="AA29" s="41"/>
      <c r="AB29" s="41"/>
      <c r="AC29" s="41"/>
      <c r="AD29" s="41"/>
      <c r="AE29" s="41"/>
      <c r="AF29" s="41"/>
      <c r="AG29" s="41"/>
      <c r="AH29" s="41"/>
      <c r="AI29" s="41"/>
      <c r="AJ29" s="41"/>
      <c r="AK29" s="43">
        <f>ROUND(AV94, 2)</f>
        <v>0</v>
      </c>
      <c r="AL29" s="41"/>
      <c r="AM29" s="41"/>
      <c r="AN29" s="41"/>
      <c r="AO29" s="41"/>
      <c r="AP29" s="41"/>
      <c r="AQ29" s="41"/>
      <c r="AR29" s="44"/>
      <c r="BE29" s="45"/>
    </row>
    <row r="30" s="3" customFormat="1" ht="14.4" customHeight="1">
      <c r="A30" s="3"/>
      <c r="B30" s="40"/>
      <c r="C30" s="41"/>
      <c r="D30" s="41"/>
      <c r="E30" s="41"/>
      <c r="F30" s="26" t="s">
        <v>39</v>
      </c>
      <c r="G30" s="41"/>
      <c r="H30" s="41"/>
      <c r="I30" s="41"/>
      <c r="J30" s="41"/>
      <c r="K30" s="41"/>
      <c r="L30" s="42">
        <v>0.12</v>
      </c>
      <c r="M30" s="41"/>
      <c r="N30" s="41"/>
      <c r="O30" s="41"/>
      <c r="P30" s="41"/>
      <c r="Q30" s="41"/>
      <c r="R30" s="41"/>
      <c r="S30" s="41"/>
      <c r="T30" s="41"/>
      <c r="U30" s="41"/>
      <c r="V30" s="41"/>
      <c r="W30" s="43">
        <f>ROUND(BA94, 2)</f>
        <v>0</v>
      </c>
      <c r="X30" s="41"/>
      <c r="Y30" s="41"/>
      <c r="Z30" s="41"/>
      <c r="AA30" s="41"/>
      <c r="AB30" s="41"/>
      <c r="AC30" s="41"/>
      <c r="AD30" s="41"/>
      <c r="AE30" s="41"/>
      <c r="AF30" s="41"/>
      <c r="AG30" s="41"/>
      <c r="AH30" s="41"/>
      <c r="AI30" s="41"/>
      <c r="AJ30" s="41"/>
      <c r="AK30" s="43">
        <f>ROUND(AW94, 2)</f>
        <v>0</v>
      </c>
      <c r="AL30" s="41"/>
      <c r="AM30" s="41"/>
      <c r="AN30" s="41"/>
      <c r="AO30" s="41"/>
      <c r="AP30" s="41"/>
      <c r="AQ30" s="41"/>
      <c r="AR30" s="44"/>
      <c r="BE30" s="45"/>
    </row>
    <row r="31" hidden="1" s="3" customFormat="1" ht="14.4" customHeight="1">
      <c r="A31" s="3"/>
      <c r="B31" s="40"/>
      <c r="C31" s="41"/>
      <c r="D31" s="41"/>
      <c r="E31" s="41"/>
      <c r="F31" s="26" t="s">
        <v>40</v>
      </c>
      <c r="G31" s="41"/>
      <c r="H31" s="41"/>
      <c r="I31" s="41"/>
      <c r="J31" s="41"/>
      <c r="K31" s="41"/>
      <c r="L31" s="42">
        <v>0.20999999999999999</v>
      </c>
      <c r="M31" s="41"/>
      <c r="N31" s="41"/>
      <c r="O31" s="41"/>
      <c r="P31" s="41"/>
      <c r="Q31" s="41"/>
      <c r="R31" s="41"/>
      <c r="S31" s="41"/>
      <c r="T31" s="41"/>
      <c r="U31" s="41"/>
      <c r="V31" s="41"/>
      <c r="W31" s="43">
        <f>ROUND(BB94, 2)</f>
        <v>0</v>
      </c>
      <c r="X31" s="41"/>
      <c r="Y31" s="41"/>
      <c r="Z31" s="41"/>
      <c r="AA31" s="41"/>
      <c r="AB31" s="41"/>
      <c r="AC31" s="41"/>
      <c r="AD31" s="41"/>
      <c r="AE31" s="41"/>
      <c r="AF31" s="41"/>
      <c r="AG31" s="41"/>
      <c r="AH31" s="41"/>
      <c r="AI31" s="41"/>
      <c r="AJ31" s="41"/>
      <c r="AK31" s="43">
        <v>0</v>
      </c>
      <c r="AL31" s="41"/>
      <c r="AM31" s="41"/>
      <c r="AN31" s="41"/>
      <c r="AO31" s="41"/>
      <c r="AP31" s="41"/>
      <c r="AQ31" s="41"/>
      <c r="AR31" s="44"/>
      <c r="BE31" s="45"/>
    </row>
    <row r="32" hidden="1" s="3" customFormat="1" ht="14.4" customHeight="1">
      <c r="A32" s="3"/>
      <c r="B32" s="40"/>
      <c r="C32" s="41"/>
      <c r="D32" s="41"/>
      <c r="E32" s="41"/>
      <c r="F32" s="26" t="s">
        <v>41</v>
      </c>
      <c r="G32" s="41"/>
      <c r="H32" s="41"/>
      <c r="I32" s="41"/>
      <c r="J32" s="41"/>
      <c r="K32" s="41"/>
      <c r="L32" s="42">
        <v>0.12</v>
      </c>
      <c r="M32" s="41"/>
      <c r="N32" s="41"/>
      <c r="O32" s="41"/>
      <c r="P32" s="41"/>
      <c r="Q32" s="41"/>
      <c r="R32" s="41"/>
      <c r="S32" s="41"/>
      <c r="T32" s="41"/>
      <c r="U32" s="41"/>
      <c r="V32" s="41"/>
      <c r="W32" s="43">
        <f>ROUND(BC94, 2)</f>
        <v>0</v>
      </c>
      <c r="X32" s="41"/>
      <c r="Y32" s="41"/>
      <c r="Z32" s="41"/>
      <c r="AA32" s="41"/>
      <c r="AB32" s="41"/>
      <c r="AC32" s="41"/>
      <c r="AD32" s="41"/>
      <c r="AE32" s="41"/>
      <c r="AF32" s="41"/>
      <c r="AG32" s="41"/>
      <c r="AH32" s="41"/>
      <c r="AI32" s="41"/>
      <c r="AJ32" s="41"/>
      <c r="AK32" s="43">
        <v>0</v>
      </c>
      <c r="AL32" s="41"/>
      <c r="AM32" s="41"/>
      <c r="AN32" s="41"/>
      <c r="AO32" s="41"/>
      <c r="AP32" s="41"/>
      <c r="AQ32" s="41"/>
      <c r="AR32" s="44"/>
      <c r="BE32" s="45"/>
    </row>
    <row r="33" hidden="1" s="3" customFormat="1" ht="14.4" customHeight="1">
      <c r="A33" s="3"/>
      <c r="B33" s="40"/>
      <c r="C33" s="41"/>
      <c r="D33" s="41"/>
      <c r="E33" s="41"/>
      <c r="F33" s="26" t="s">
        <v>42</v>
      </c>
      <c r="G33" s="41"/>
      <c r="H33" s="41"/>
      <c r="I33" s="41"/>
      <c r="J33" s="41"/>
      <c r="K33" s="41"/>
      <c r="L33" s="42">
        <v>0</v>
      </c>
      <c r="M33" s="41"/>
      <c r="N33" s="41"/>
      <c r="O33" s="41"/>
      <c r="P33" s="41"/>
      <c r="Q33" s="41"/>
      <c r="R33" s="41"/>
      <c r="S33" s="41"/>
      <c r="T33" s="41"/>
      <c r="U33" s="41"/>
      <c r="V33" s="41"/>
      <c r="W33" s="43">
        <f>ROUND(BD94, 2)</f>
        <v>0</v>
      </c>
      <c r="X33" s="41"/>
      <c r="Y33" s="41"/>
      <c r="Z33" s="41"/>
      <c r="AA33" s="41"/>
      <c r="AB33" s="41"/>
      <c r="AC33" s="41"/>
      <c r="AD33" s="41"/>
      <c r="AE33" s="41"/>
      <c r="AF33" s="41"/>
      <c r="AG33" s="41"/>
      <c r="AH33" s="41"/>
      <c r="AI33" s="41"/>
      <c r="AJ33" s="41"/>
      <c r="AK33" s="43">
        <v>0</v>
      </c>
      <c r="AL33" s="41"/>
      <c r="AM33" s="41"/>
      <c r="AN33" s="41"/>
      <c r="AO33" s="41"/>
      <c r="AP33" s="41"/>
      <c r="AQ33" s="41"/>
      <c r="AR33" s="44"/>
      <c r="BE33" s="45"/>
    </row>
    <row r="34" s="2" customFormat="1" ht="6.96" customHeight="1">
      <c r="A34" s="32"/>
      <c r="B34" s="33"/>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8"/>
      <c r="BE34" s="25"/>
    </row>
    <row r="35" s="2" customFormat="1" ht="25.92" customHeight="1">
      <c r="A35" s="32"/>
      <c r="B35" s="33"/>
      <c r="C35" s="46"/>
      <c r="D35" s="47" t="s">
        <v>43</v>
      </c>
      <c r="E35" s="48"/>
      <c r="F35" s="48"/>
      <c r="G35" s="48"/>
      <c r="H35" s="48"/>
      <c r="I35" s="48"/>
      <c r="J35" s="48"/>
      <c r="K35" s="48"/>
      <c r="L35" s="48"/>
      <c r="M35" s="48"/>
      <c r="N35" s="48"/>
      <c r="O35" s="48"/>
      <c r="P35" s="48"/>
      <c r="Q35" s="48"/>
      <c r="R35" s="48"/>
      <c r="S35" s="48"/>
      <c r="T35" s="49" t="s">
        <v>44</v>
      </c>
      <c r="U35" s="48"/>
      <c r="V35" s="48"/>
      <c r="W35" s="48"/>
      <c r="X35" s="50" t="s">
        <v>45</v>
      </c>
      <c r="Y35" s="48"/>
      <c r="Z35" s="48"/>
      <c r="AA35" s="48"/>
      <c r="AB35" s="48"/>
      <c r="AC35" s="48"/>
      <c r="AD35" s="48"/>
      <c r="AE35" s="48"/>
      <c r="AF35" s="48"/>
      <c r="AG35" s="48"/>
      <c r="AH35" s="48"/>
      <c r="AI35" s="48"/>
      <c r="AJ35" s="48"/>
      <c r="AK35" s="51">
        <f>SUM(AK26:AK33)</f>
        <v>0</v>
      </c>
      <c r="AL35" s="48"/>
      <c r="AM35" s="48"/>
      <c r="AN35" s="48"/>
      <c r="AO35" s="52"/>
      <c r="AP35" s="46"/>
      <c r="AQ35" s="46"/>
      <c r="AR35" s="38"/>
      <c r="BE35" s="32"/>
    </row>
    <row r="36" s="2" customFormat="1" ht="6.96" customHeight="1">
      <c r="A36" s="32"/>
      <c r="B36" s="33"/>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8"/>
      <c r="BE36" s="32"/>
    </row>
    <row r="37" s="2" customFormat="1" ht="14.4" customHeight="1">
      <c r="A37" s="32"/>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8"/>
      <c r="BE37" s="32"/>
    </row>
    <row r="38" s="1" customFormat="1" ht="14.4" customHeight="1">
      <c r="B38" s="15"/>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4"/>
    </row>
    <row r="39" s="1" customFormat="1" ht="14.4" customHeight="1">
      <c r="B39" s="15"/>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4"/>
    </row>
    <row r="40" s="1" customFormat="1" ht="14.4" customHeight="1">
      <c r="B40" s="15"/>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4"/>
    </row>
    <row r="41" s="1" customFormat="1" ht="14.4" customHeight="1">
      <c r="B41" s="15"/>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4"/>
    </row>
    <row r="42" s="1" customFormat="1" ht="14.4" customHeight="1">
      <c r="B42" s="15"/>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4"/>
    </row>
    <row r="43" s="1" customFormat="1" ht="14.4" customHeight="1">
      <c r="B43" s="15"/>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4"/>
    </row>
    <row r="44" s="1" customFormat="1" ht="14.4" customHeight="1">
      <c r="B44" s="15"/>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4"/>
    </row>
    <row r="45" s="1" customFormat="1" ht="14.4" customHeight="1">
      <c r="B45" s="15"/>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4"/>
    </row>
    <row r="46" s="1" customFormat="1" ht="14.4" customHeight="1">
      <c r="B46" s="15"/>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4"/>
    </row>
    <row r="47" s="1" customFormat="1" ht="14.4" customHeight="1">
      <c r="B47" s="15"/>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4"/>
    </row>
    <row r="48" s="1" customFormat="1" ht="14.4" customHeight="1">
      <c r="B48" s="15"/>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4"/>
    </row>
    <row r="49" s="2" customFormat="1" ht="14.4" customHeight="1">
      <c r="B49" s="53"/>
      <c r="C49" s="54"/>
      <c r="D49" s="55" t="s">
        <v>46</v>
      </c>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5" t="s">
        <v>47</v>
      </c>
      <c r="AI49" s="56"/>
      <c r="AJ49" s="56"/>
      <c r="AK49" s="56"/>
      <c r="AL49" s="56"/>
      <c r="AM49" s="56"/>
      <c r="AN49" s="56"/>
      <c r="AO49" s="56"/>
      <c r="AP49" s="54"/>
      <c r="AQ49" s="54"/>
      <c r="AR49" s="57"/>
    </row>
    <row r="50">
      <c r="B50" s="15"/>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4"/>
    </row>
    <row r="51">
      <c r="B51" s="15"/>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4"/>
    </row>
    <row r="52">
      <c r="B52" s="15"/>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4"/>
    </row>
    <row r="53">
      <c r="B53" s="15"/>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4"/>
    </row>
    <row r="54">
      <c r="B54" s="15"/>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4"/>
    </row>
    <row r="55">
      <c r="B55" s="15"/>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4"/>
    </row>
    <row r="56">
      <c r="B56" s="15"/>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4"/>
    </row>
    <row r="57">
      <c r="B57" s="15"/>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4"/>
    </row>
    <row r="58">
      <c r="B58" s="15"/>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4"/>
    </row>
    <row r="59">
      <c r="B59" s="15"/>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4"/>
    </row>
    <row r="60" s="2" customFormat="1">
      <c r="A60" s="32"/>
      <c r="B60" s="33"/>
      <c r="C60" s="34"/>
      <c r="D60" s="58" t="s">
        <v>48</v>
      </c>
      <c r="E60" s="36"/>
      <c r="F60" s="36"/>
      <c r="G60" s="36"/>
      <c r="H60" s="36"/>
      <c r="I60" s="36"/>
      <c r="J60" s="36"/>
      <c r="K60" s="36"/>
      <c r="L60" s="36"/>
      <c r="M60" s="36"/>
      <c r="N60" s="36"/>
      <c r="O60" s="36"/>
      <c r="P60" s="36"/>
      <c r="Q60" s="36"/>
      <c r="R60" s="36"/>
      <c r="S60" s="36"/>
      <c r="T60" s="36"/>
      <c r="U60" s="36"/>
      <c r="V60" s="58" t="s">
        <v>49</v>
      </c>
      <c r="W60" s="36"/>
      <c r="X60" s="36"/>
      <c r="Y60" s="36"/>
      <c r="Z60" s="36"/>
      <c r="AA60" s="36"/>
      <c r="AB60" s="36"/>
      <c r="AC60" s="36"/>
      <c r="AD60" s="36"/>
      <c r="AE60" s="36"/>
      <c r="AF60" s="36"/>
      <c r="AG60" s="36"/>
      <c r="AH60" s="58" t="s">
        <v>48</v>
      </c>
      <c r="AI60" s="36"/>
      <c r="AJ60" s="36"/>
      <c r="AK60" s="36"/>
      <c r="AL60" s="36"/>
      <c r="AM60" s="58" t="s">
        <v>49</v>
      </c>
      <c r="AN60" s="36"/>
      <c r="AO60" s="36"/>
      <c r="AP60" s="34"/>
      <c r="AQ60" s="34"/>
      <c r="AR60" s="38"/>
      <c r="BE60" s="32"/>
    </row>
    <row r="61">
      <c r="B61" s="15"/>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4"/>
    </row>
    <row r="62">
      <c r="B62" s="15"/>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4"/>
    </row>
    <row r="63">
      <c r="B63" s="15"/>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4"/>
    </row>
    <row r="64" s="2" customFormat="1">
      <c r="A64" s="32"/>
      <c r="B64" s="33"/>
      <c r="C64" s="34"/>
      <c r="D64" s="55" t="s">
        <v>50</v>
      </c>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5" t="s">
        <v>51</v>
      </c>
      <c r="AI64" s="59"/>
      <c r="AJ64" s="59"/>
      <c r="AK64" s="59"/>
      <c r="AL64" s="59"/>
      <c r="AM64" s="59"/>
      <c r="AN64" s="59"/>
      <c r="AO64" s="59"/>
      <c r="AP64" s="34"/>
      <c r="AQ64" s="34"/>
      <c r="AR64" s="38"/>
      <c r="BE64" s="32"/>
    </row>
    <row r="65">
      <c r="B65" s="15"/>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4"/>
    </row>
    <row r="66">
      <c r="B66" s="15"/>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4"/>
    </row>
    <row r="67">
      <c r="B67" s="15"/>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4"/>
    </row>
    <row r="68">
      <c r="B68" s="15"/>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4"/>
    </row>
    <row r="69">
      <c r="B69" s="15"/>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4"/>
    </row>
    <row r="70">
      <c r="B70" s="15"/>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4"/>
    </row>
    <row r="71">
      <c r="B71" s="15"/>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4"/>
    </row>
    <row r="72">
      <c r="B72" s="15"/>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4"/>
    </row>
    <row r="73">
      <c r="B73" s="15"/>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4"/>
    </row>
    <row r="74">
      <c r="B74" s="15"/>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4"/>
    </row>
    <row r="75" s="2" customFormat="1">
      <c r="A75" s="32"/>
      <c r="B75" s="33"/>
      <c r="C75" s="34"/>
      <c r="D75" s="58" t="s">
        <v>48</v>
      </c>
      <c r="E75" s="36"/>
      <c r="F75" s="36"/>
      <c r="G75" s="36"/>
      <c r="H75" s="36"/>
      <c r="I75" s="36"/>
      <c r="J75" s="36"/>
      <c r="K75" s="36"/>
      <c r="L75" s="36"/>
      <c r="M75" s="36"/>
      <c r="N75" s="36"/>
      <c r="O75" s="36"/>
      <c r="P75" s="36"/>
      <c r="Q75" s="36"/>
      <c r="R75" s="36"/>
      <c r="S75" s="36"/>
      <c r="T75" s="36"/>
      <c r="U75" s="36"/>
      <c r="V75" s="58" t="s">
        <v>49</v>
      </c>
      <c r="W75" s="36"/>
      <c r="X75" s="36"/>
      <c r="Y75" s="36"/>
      <c r="Z75" s="36"/>
      <c r="AA75" s="36"/>
      <c r="AB75" s="36"/>
      <c r="AC75" s="36"/>
      <c r="AD75" s="36"/>
      <c r="AE75" s="36"/>
      <c r="AF75" s="36"/>
      <c r="AG75" s="36"/>
      <c r="AH75" s="58" t="s">
        <v>48</v>
      </c>
      <c r="AI75" s="36"/>
      <c r="AJ75" s="36"/>
      <c r="AK75" s="36"/>
      <c r="AL75" s="36"/>
      <c r="AM75" s="58" t="s">
        <v>49</v>
      </c>
      <c r="AN75" s="36"/>
      <c r="AO75" s="36"/>
      <c r="AP75" s="34"/>
      <c r="AQ75" s="34"/>
      <c r="AR75" s="38"/>
      <c r="BE75" s="32"/>
    </row>
    <row r="76" s="2" customFormat="1">
      <c r="A76" s="32"/>
      <c r="B76" s="33"/>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8"/>
      <c r="BE76" s="32"/>
    </row>
    <row r="77" s="2" customFormat="1" ht="6.96" customHeight="1">
      <c r="A77" s="32"/>
      <c r="B77" s="60"/>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38"/>
      <c r="BE77" s="32"/>
    </row>
    <row r="81" s="2" customFormat="1" ht="6.96" customHeight="1">
      <c r="A81" s="32"/>
      <c r="B81" s="62"/>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38"/>
      <c r="BE81" s="32"/>
    </row>
    <row r="82" s="2" customFormat="1" ht="24.96" customHeight="1">
      <c r="A82" s="32"/>
      <c r="B82" s="33"/>
      <c r="C82" s="17" t="s">
        <v>52</v>
      </c>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8"/>
      <c r="BE82" s="32"/>
    </row>
    <row r="83" s="2" customFormat="1" ht="6.96" customHeight="1">
      <c r="A83" s="32"/>
      <c r="B83" s="33"/>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8"/>
      <c r="BE83" s="32"/>
    </row>
    <row r="84" s="4" customFormat="1" ht="12" customHeight="1">
      <c r="A84" s="4"/>
      <c r="B84" s="64"/>
      <c r="C84" s="26" t="s">
        <v>13</v>
      </c>
      <c r="D84" s="65"/>
      <c r="E84" s="65"/>
      <c r="F84" s="65"/>
      <c r="G84" s="65"/>
      <c r="H84" s="65"/>
      <c r="I84" s="65"/>
      <c r="J84" s="65"/>
      <c r="K84" s="65"/>
      <c r="L84" s="65" t="str">
        <f>K5</f>
        <v>0745D(1)</v>
      </c>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6"/>
      <c r="BE84" s="4"/>
    </row>
    <row r="85" s="5" customFormat="1" ht="36.96" customHeight="1">
      <c r="A85" s="5"/>
      <c r="B85" s="67"/>
      <c r="C85" s="68" t="s">
        <v>16</v>
      </c>
      <c r="D85" s="69"/>
      <c r="E85" s="69"/>
      <c r="F85" s="69"/>
      <c r="G85" s="69"/>
      <c r="H85" s="69"/>
      <c r="I85" s="69"/>
      <c r="J85" s="69"/>
      <c r="K85" s="69"/>
      <c r="L85" s="70" t="str">
        <f>K6</f>
        <v>Domov seniorů Rožmitál pod Třemšínem</v>
      </c>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71"/>
      <c r="BE85" s="5"/>
    </row>
    <row r="86" s="2" customFormat="1" ht="6.96" customHeight="1">
      <c r="A86" s="32"/>
      <c r="B86" s="33"/>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8"/>
      <c r="BE86" s="32"/>
    </row>
    <row r="87" s="2" customFormat="1" ht="12" customHeight="1">
      <c r="A87" s="32"/>
      <c r="B87" s="33"/>
      <c r="C87" s="26" t="s">
        <v>20</v>
      </c>
      <c r="D87" s="34"/>
      <c r="E87" s="34"/>
      <c r="F87" s="34"/>
      <c r="G87" s="34"/>
      <c r="H87" s="34"/>
      <c r="I87" s="34"/>
      <c r="J87" s="34"/>
      <c r="K87" s="34"/>
      <c r="L87" s="72" t="str">
        <f>IF(K8="","",K8)</f>
        <v xml:space="preserve"> </v>
      </c>
      <c r="M87" s="34"/>
      <c r="N87" s="34"/>
      <c r="O87" s="34"/>
      <c r="P87" s="34"/>
      <c r="Q87" s="34"/>
      <c r="R87" s="34"/>
      <c r="S87" s="34"/>
      <c r="T87" s="34"/>
      <c r="U87" s="34"/>
      <c r="V87" s="34"/>
      <c r="W87" s="34"/>
      <c r="X87" s="34"/>
      <c r="Y87" s="34"/>
      <c r="Z87" s="34"/>
      <c r="AA87" s="34"/>
      <c r="AB87" s="34"/>
      <c r="AC87" s="34"/>
      <c r="AD87" s="34"/>
      <c r="AE87" s="34"/>
      <c r="AF87" s="34"/>
      <c r="AG87" s="34"/>
      <c r="AH87" s="34"/>
      <c r="AI87" s="26" t="s">
        <v>22</v>
      </c>
      <c r="AJ87" s="34"/>
      <c r="AK87" s="34"/>
      <c r="AL87" s="34"/>
      <c r="AM87" s="73" t="str">
        <f>IF(AN8= "","",AN8)</f>
        <v>5. 12. 2025</v>
      </c>
      <c r="AN87" s="73"/>
      <c r="AO87" s="34"/>
      <c r="AP87" s="34"/>
      <c r="AQ87" s="34"/>
      <c r="AR87" s="38"/>
      <c r="BE87" s="32"/>
    </row>
    <row r="88" s="2" customFormat="1" ht="6.96" customHeight="1">
      <c r="A88" s="32"/>
      <c r="B88" s="33"/>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8"/>
      <c r="BE88" s="32"/>
    </row>
    <row r="89" s="2" customFormat="1" ht="15.15" customHeight="1">
      <c r="A89" s="32"/>
      <c r="B89" s="33"/>
      <c r="C89" s="26" t="s">
        <v>24</v>
      </c>
      <c r="D89" s="34"/>
      <c r="E89" s="34"/>
      <c r="F89" s="34"/>
      <c r="G89" s="34"/>
      <c r="H89" s="34"/>
      <c r="I89" s="34"/>
      <c r="J89" s="34"/>
      <c r="K89" s="34"/>
      <c r="L89" s="65" t="str">
        <f>IF(E11= "","",E11)</f>
        <v xml:space="preserve"> </v>
      </c>
      <c r="M89" s="34"/>
      <c r="N89" s="34"/>
      <c r="O89" s="34"/>
      <c r="P89" s="34"/>
      <c r="Q89" s="34"/>
      <c r="R89" s="34"/>
      <c r="S89" s="34"/>
      <c r="T89" s="34"/>
      <c r="U89" s="34"/>
      <c r="V89" s="34"/>
      <c r="W89" s="34"/>
      <c r="X89" s="34"/>
      <c r="Y89" s="34"/>
      <c r="Z89" s="34"/>
      <c r="AA89" s="34"/>
      <c r="AB89" s="34"/>
      <c r="AC89" s="34"/>
      <c r="AD89" s="34"/>
      <c r="AE89" s="34"/>
      <c r="AF89" s="34"/>
      <c r="AG89" s="34"/>
      <c r="AH89" s="34"/>
      <c r="AI89" s="26" t="s">
        <v>29</v>
      </c>
      <c r="AJ89" s="34"/>
      <c r="AK89" s="34"/>
      <c r="AL89" s="34"/>
      <c r="AM89" s="74" t="str">
        <f>IF(E17="","",E17)</f>
        <v xml:space="preserve"> </v>
      </c>
      <c r="AN89" s="65"/>
      <c r="AO89" s="65"/>
      <c r="AP89" s="65"/>
      <c r="AQ89" s="34"/>
      <c r="AR89" s="38"/>
      <c r="AS89" s="75" t="s">
        <v>53</v>
      </c>
      <c r="AT89" s="76"/>
      <c r="AU89" s="77"/>
      <c r="AV89" s="77"/>
      <c r="AW89" s="77"/>
      <c r="AX89" s="77"/>
      <c r="AY89" s="77"/>
      <c r="AZ89" s="77"/>
      <c r="BA89" s="77"/>
      <c r="BB89" s="77"/>
      <c r="BC89" s="77"/>
      <c r="BD89" s="78"/>
      <c r="BE89" s="32"/>
    </row>
    <row r="90" s="2" customFormat="1" ht="15.15" customHeight="1">
      <c r="A90" s="32"/>
      <c r="B90" s="33"/>
      <c r="C90" s="26" t="s">
        <v>27</v>
      </c>
      <c r="D90" s="34"/>
      <c r="E90" s="34"/>
      <c r="F90" s="34"/>
      <c r="G90" s="34"/>
      <c r="H90" s="34"/>
      <c r="I90" s="34"/>
      <c r="J90" s="34"/>
      <c r="K90" s="34"/>
      <c r="L90" s="65" t="str">
        <f>IF(E14= "Vyplň údaj","",E14)</f>
        <v/>
      </c>
      <c r="M90" s="34"/>
      <c r="N90" s="34"/>
      <c r="O90" s="34"/>
      <c r="P90" s="34"/>
      <c r="Q90" s="34"/>
      <c r="R90" s="34"/>
      <c r="S90" s="34"/>
      <c r="T90" s="34"/>
      <c r="U90" s="34"/>
      <c r="V90" s="34"/>
      <c r="W90" s="34"/>
      <c r="X90" s="34"/>
      <c r="Y90" s="34"/>
      <c r="Z90" s="34"/>
      <c r="AA90" s="34"/>
      <c r="AB90" s="34"/>
      <c r="AC90" s="34"/>
      <c r="AD90" s="34"/>
      <c r="AE90" s="34"/>
      <c r="AF90" s="34"/>
      <c r="AG90" s="34"/>
      <c r="AH90" s="34"/>
      <c r="AI90" s="26" t="s">
        <v>31</v>
      </c>
      <c r="AJ90" s="34"/>
      <c r="AK90" s="34"/>
      <c r="AL90" s="34"/>
      <c r="AM90" s="74" t="str">
        <f>IF(E20="","",E20)</f>
        <v xml:space="preserve"> </v>
      </c>
      <c r="AN90" s="65"/>
      <c r="AO90" s="65"/>
      <c r="AP90" s="65"/>
      <c r="AQ90" s="34"/>
      <c r="AR90" s="38"/>
      <c r="AS90" s="79"/>
      <c r="AT90" s="80"/>
      <c r="AU90" s="81"/>
      <c r="AV90" s="81"/>
      <c r="AW90" s="81"/>
      <c r="AX90" s="81"/>
      <c r="AY90" s="81"/>
      <c r="AZ90" s="81"/>
      <c r="BA90" s="81"/>
      <c r="BB90" s="81"/>
      <c r="BC90" s="81"/>
      <c r="BD90" s="82"/>
      <c r="BE90" s="32"/>
    </row>
    <row r="91" s="2" customFormat="1" ht="10.8" customHeight="1">
      <c r="A91" s="32"/>
      <c r="B91" s="33"/>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8"/>
      <c r="AS91" s="83"/>
      <c r="AT91" s="84"/>
      <c r="AU91" s="85"/>
      <c r="AV91" s="85"/>
      <c r="AW91" s="85"/>
      <c r="AX91" s="85"/>
      <c r="AY91" s="85"/>
      <c r="AZ91" s="85"/>
      <c r="BA91" s="85"/>
      <c r="BB91" s="85"/>
      <c r="BC91" s="85"/>
      <c r="BD91" s="86"/>
      <c r="BE91" s="32"/>
    </row>
    <row r="92" s="2" customFormat="1" ht="29.28" customHeight="1">
      <c r="A92" s="32"/>
      <c r="B92" s="33"/>
      <c r="C92" s="87" t="s">
        <v>54</v>
      </c>
      <c r="D92" s="88"/>
      <c r="E92" s="88"/>
      <c r="F92" s="88"/>
      <c r="G92" s="88"/>
      <c r="H92" s="89"/>
      <c r="I92" s="90" t="s">
        <v>55</v>
      </c>
      <c r="J92" s="88"/>
      <c r="K92" s="88"/>
      <c r="L92" s="88"/>
      <c r="M92" s="88"/>
      <c r="N92" s="88"/>
      <c r="O92" s="88"/>
      <c r="P92" s="88"/>
      <c r="Q92" s="88"/>
      <c r="R92" s="88"/>
      <c r="S92" s="88"/>
      <c r="T92" s="88"/>
      <c r="U92" s="88"/>
      <c r="V92" s="88"/>
      <c r="W92" s="88"/>
      <c r="X92" s="88"/>
      <c r="Y92" s="88"/>
      <c r="Z92" s="88"/>
      <c r="AA92" s="88"/>
      <c r="AB92" s="88"/>
      <c r="AC92" s="88"/>
      <c r="AD92" s="88"/>
      <c r="AE92" s="88"/>
      <c r="AF92" s="88"/>
      <c r="AG92" s="91" t="s">
        <v>56</v>
      </c>
      <c r="AH92" s="88"/>
      <c r="AI92" s="88"/>
      <c r="AJ92" s="88"/>
      <c r="AK92" s="88"/>
      <c r="AL92" s="88"/>
      <c r="AM92" s="88"/>
      <c r="AN92" s="90" t="s">
        <v>57</v>
      </c>
      <c r="AO92" s="88"/>
      <c r="AP92" s="92"/>
      <c r="AQ92" s="93" t="s">
        <v>58</v>
      </c>
      <c r="AR92" s="38"/>
      <c r="AS92" s="94" t="s">
        <v>59</v>
      </c>
      <c r="AT92" s="95" t="s">
        <v>60</v>
      </c>
      <c r="AU92" s="95" t="s">
        <v>61</v>
      </c>
      <c r="AV92" s="95" t="s">
        <v>62</v>
      </c>
      <c r="AW92" s="95" t="s">
        <v>63</v>
      </c>
      <c r="AX92" s="95" t="s">
        <v>64</v>
      </c>
      <c r="AY92" s="95" t="s">
        <v>65</v>
      </c>
      <c r="AZ92" s="95" t="s">
        <v>66</v>
      </c>
      <c r="BA92" s="95" t="s">
        <v>67</v>
      </c>
      <c r="BB92" s="95" t="s">
        <v>68</v>
      </c>
      <c r="BC92" s="95" t="s">
        <v>69</v>
      </c>
      <c r="BD92" s="96" t="s">
        <v>70</v>
      </c>
      <c r="BE92" s="32"/>
    </row>
    <row r="93" s="2" customFormat="1" ht="10.8" customHeight="1">
      <c r="A93" s="32"/>
      <c r="B93" s="33"/>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8"/>
      <c r="AS93" s="97"/>
      <c r="AT93" s="98"/>
      <c r="AU93" s="98"/>
      <c r="AV93" s="98"/>
      <c r="AW93" s="98"/>
      <c r="AX93" s="98"/>
      <c r="AY93" s="98"/>
      <c r="AZ93" s="98"/>
      <c r="BA93" s="98"/>
      <c r="BB93" s="98"/>
      <c r="BC93" s="98"/>
      <c r="BD93" s="99"/>
      <c r="BE93" s="32"/>
    </row>
    <row r="94" s="6" customFormat="1" ht="32.4" customHeight="1">
      <c r="A94" s="6"/>
      <c r="B94" s="100"/>
      <c r="C94" s="101" t="s">
        <v>71</v>
      </c>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3">
        <f>ROUND(SUM(AG95:AG96),2)</f>
        <v>0</v>
      </c>
      <c r="AH94" s="103"/>
      <c r="AI94" s="103"/>
      <c r="AJ94" s="103"/>
      <c r="AK94" s="103"/>
      <c r="AL94" s="103"/>
      <c r="AM94" s="103"/>
      <c r="AN94" s="104">
        <f>SUM(AG94,AT94)</f>
        <v>0</v>
      </c>
      <c r="AO94" s="104"/>
      <c r="AP94" s="104"/>
      <c r="AQ94" s="105" t="s">
        <v>1</v>
      </c>
      <c r="AR94" s="106"/>
      <c r="AS94" s="107">
        <f>ROUND(SUM(AS95:AS96),2)</f>
        <v>0</v>
      </c>
      <c r="AT94" s="108">
        <f>ROUND(SUM(AV94:AW94),2)</f>
        <v>0</v>
      </c>
      <c r="AU94" s="109">
        <f>ROUND(SUM(AU95:AU96),5)</f>
        <v>0</v>
      </c>
      <c r="AV94" s="108">
        <f>ROUND(AZ94*L29,2)</f>
        <v>0</v>
      </c>
      <c r="AW94" s="108">
        <f>ROUND(BA94*L30,2)</f>
        <v>0</v>
      </c>
      <c r="AX94" s="108">
        <f>ROUND(BB94*L29,2)</f>
        <v>0</v>
      </c>
      <c r="AY94" s="108">
        <f>ROUND(BC94*L30,2)</f>
        <v>0</v>
      </c>
      <c r="AZ94" s="108">
        <f>ROUND(SUM(AZ95:AZ96),2)</f>
        <v>0</v>
      </c>
      <c r="BA94" s="108">
        <f>ROUND(SUM(BA95:BA96),2)</f>
        <v>0</v>
      </c>
      <c r="BB94" s="108">
        <f>ROUND(SUM(BB95:BB96),2)</f>
        <v>0</v>
      </c>
      <c r="BC94" s="108">
        <f>ROUND(SUM(BC95:BC96),2)</f>
        <v>0</v>
      </c>
      <c r="BD94" s="110">
        <f>ROUND(SUM(BD95:BD96),2)</f>
        <v>0</v>
      </c>
      <c r="BE94" s="6"/>
      <c r="BS94" s="111" t="s">
        <v>72</v>
      </c>
      <c r="BT94" s="111" t="s">
        <v>73</v>
      </c>
      <c r="BU94" s="112" t="s">
        <v>74</v>
      </c>
      <c r="BV94" s="111" t="s">
        <v>75</v>
      </c>
      <c r="BW94" s="111" t="s">
        <v>5</v>
      </c>
      <c r="BX94" s="111" t="s">
        <v>76</v>
      </c>
      <c r="CL94" s="111" t="s">
        <v>1</v>
      </c>
    </row>
    <row r="95" s="7" customFormat="1" ht="16.5" customHeight="1">
      <c r="A95" s="113" t="s">
        <v>77</v>
      </c>
      <c r="B95" s="114"/>
      <c r="C95" s="115"/>
      <c r="D95" s="116" t="s">
        <v>78</v>
      </c>
      <c r="E95" s="116"/>
      <c r="F95" s="116"/>
      <c r="G95" s="116"/>
      <c r="H95" s="116"/>
      <c r="I95" s="117"/>
      <c r="J95" s="116" t="s">
        <v>79</v>
      </c>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8">
        <f>'01 - Vybavení'!J30</f>
        <v>0</v>
      </c>
      <c r="AH95" s="117"/>
      <c r="AI95" s="117"/>
      <c r="AJ95" s="117"/>
      <c r="AK95" s="117"/>
      <c r="AL95" s="117"/>
      <c r="AM95" s="117"/>
      <c r="AN95" s="118">
        <f>SUM(AG95,AT95)</f>
        <v>0</v>
      </c>
      <c r="AO95" s="117"/>
      <c r="AP95" s="117"/>
      <c r="AQ95" s="119" t="s">
        <v>80</v>
      </c>
      <c r="AR95" s="120"/>
      <c r="AS95" s="121">
        <v>0</v>
      </c>
      <c r="AT95" s="122">
        <f>ROUND(SUM(AV95:AW95),2)</f>
        <v>0</v>
      </c>
      <c r="AU95" s="123">
        <f>'01 - Vybavení'!P116</f>
        <v>0</v>
      </c>
      <c r="AV95" s="122">
        <f>'01 - Vybavení'!J33</f>
        <v>0</v>
      </c>
      <c r="AW95" s="122">
        <f>'01 - Vybavení'!J34</f>
        <v>0</v>
      </c>
      <c r="AX95" s="122">
        <f>'01 - Vybavení'!J35</f>
        <v>0</v>
      </c>
      <c r="AY95" s="122">
        <f>'01 - Vybavení'!J36</f>
        <v>0</v>
      </c>
      <c r="AZ95" s="122">
        <f>'01 - Vybavení'!F33</f>
        <v>0</v>
      </c>
      <c r="BA95" s="122">
        <f>'01 - Vybavení'!F34</f>
        <v>0</v>
      </c>
      <c r="BB95" s="122">
        <f>'01 - Vybavení'!F35</f>
        <v>0</v>
      </c>
      <c r="BC95" s="122">
        <f>'01 - Vybavení'!F36</f>
        <v>0</v>
      </c>
      <c r="BD95" s="124">
        <f>'01 - Vybavení'!F37</f>
        <v>0</v>
      </c>
      <c r="BE95" s="7"/>
      <c r="BT95" s="125" t="s">
        <v>81</v>
      </c>
      <c r="BV95" s="125" t="s">
        <v>75</v>
      </c>
      <c r="BW95" s="125" t="s">
        <v>82</v>
      </c>
      <c r="BX95" s="125" t="s">
        <v>5</v>
      </c>
      <c r="CL95" s="125" t="s">
        <v>1</v>
      </c>
      <c r="CM95" s="125" t="s">
        <v>83</v>
      </c>
    </row>
    <row r="96" s="7" customFormat="1" ht="16.5" customHeight="1">
      <c r="A96" s="113" t="s">
        <v>77</v>
      </c>
      <c r="B96" s="114"/>
      <c r="C96" s="115"/>
      <c r="D96" s="116" t="s">
        <v>84</v>
      </c>
      <c r="E96" s="116"/>
      <c r="F96" s="116"/>
      <c r="G96" s="116"/>
      <c r="H96" s="116"/>
      <c r="I96" s="117"/>
      <c r="J96" s="116" t="s">
        <v>85</v>
      </c>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8">
        <f>'02 - Vybavení daň 12 %'!J30</f>
        <v>0</v>
      </c>
      <c r="AH96" s="117"/>
      <c r="AI96" s="117"/>
      <c r="AJ96" s="117"/>
      <c r="AK96" s="117"/>
      <c r="AL96" s="117"/>
      <c r="AM96" s="117"/>
      <c r="AN96" s="118">
        <f>SUM(AG96,AT96)</f>
        <v>0</v>
      </c>
      <c r="AO96" s="117"/>
      <c r="AP96" s="117"/>
      <c r="AQ96" s="119" t="s">
        <v>80</v>
      </c>
      <c r="AR96" s="120"/>
      <c r="AS96" s="126">
        <v>0</v>
      </c>
      <c r="AT96" s="127">
        <f>ROUND(SUM(AV96:AW96),2)</f>
        <v>0</v>
      </c>
      <c r="AU96" s="128">
        <f>'02 - Vybavení daň 12 %'!P116</f>
        <v>0</v>
      </c>
      <c r="AV96" s="127">
        <f>'02 - Vybavení daň 12 %'!J33</f>
        <v>0</v>
      </c>
      <c r="AW96" s="127">
        <f>'02 - Vybavení daň 12 %'!J34</f>
        <v>0</v>
      </c>
      <c r="AX96" s="127">
        <f>'02 - Vybavení daň 12 %'!J35</f>
        <v>0</v>
      </c>
      <c r="AY96" s="127">
        <f>'02 - Vybavení daň 12 %'!J36</f>
        <v>0</v>
      </c>
      <c r="AZ96" s="127">
        <f>'02 - Vybavení daň 12 %'!F33</f>
        <v>0</v>
      </c>
      <c r="BA96" s="127">
        <f>'02 - Vybavení daň 12 %'!F34</f>
        <v>0</v>
      </c>
      <c r="BB96" s="127">
        <f>'02 - Vybavení daň 12 %'!F35</f>
        <v>0</v>
      </c>
      <c r="BC96" s="127">
        <f>'02 - Vybavení daň 12 %'!F36</f>
        <v>0</v>
      </c>
      <c r="BD96" s="129">
        <f>'02 - Vybavení daň 12 %'!F37</f>
        <v>0</v>
      </c>
      <c r="BE96" s="7"/>
      <c r="BT96" s="125" t="s">
        <v>81</v>
      </c>
      <c r="BV96" s="125" t="s">
        <v>75</v>
      </c>
      <c r="BW96" s="125" t="s">
        <v>86</v>
      </c>
      <c r="BX96" s="125" t="s">
        <v>5</v>
      </c>
      <c r="CL96" s="125" t="s">
        <v>1</v>
      </c>
      <c r="CM96" s="125" t="s">
        <v>81</v>
      </c>
    </row>
    <row r="97" s="2" customFormat="1" ht="30" customHeight="1">
      <c r="A97" s="32"/>
      <c r="B97" s="33"/>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8"/>
      <c r="AS97" s="32"/>
      <c r="AT97" s="32"/>
      <c r="AU97" s="32"/>
      <c r="AV97" s="32"/>
      <c r="AW97" s="32"/>
      <c r="AX97" s="32"/>
      <c r="AY97" s="32"/>
      <c r="AZ97" s="32"/>
      <c r="BA97" s="32"/>
      <c r="BB97" s="32"/>
      <c r="BC97" s="32"/>
      <c r="BD97" s="32"/>
      <c r="BE97" s="32"/>
    </row>
    <row r="98" s="2" customFormat="1" ht="6.96" customHeight="1">
      <c r="A98" s="32"/>
      <c r="B98" s="60"/>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38"/>
      <c r="AS98" s="32"/>
      <c r="AT98" s="32"/>
      <c r="AU98" s="32"/>
      <c r="AV98" s="32"/>
      <c r="AW98" s="32"/>
      <c r="AX98" s="32"/>
      <c r="AY98" s="32"/>
      <c r="AZ98" s="32"/>
      <c r="BA98" s="32"/>
      <c r="BB98" s="32"/>
      <c r="BC98" s="32"/>
      <c r="BD98" s="32"/>
      <c r="BE98" s="32"/>
    </row>
  </sheetData>
  <sheetProtection sheet="1" formatColumns="0" formatRows="0" objects="1" scenarios="1" spinCount="100000" saltValue="8wG/jeYYqFnLRulgqzmrf+Yf/tMIdygVNunDlfL5KICOtQmtx6LT1XR24PgPK34+njrHkXjfnYThtTLP1HPHbw==" hashValue="PjjR/6eqp/aojyhd4YMn6LpdIZAeKqX8hyuax5Hsl7YnhrXKLpiF3KRnOnd7ag7Z397tNWxrurDDP0ptKZMofw==" algorithmName="SHA-512" password="CF13"/>
  <mergeCells count="46">
    <mergeCell ref="BE5:BE34"/>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 ref="AK31:AO31"/>
    <mergeCell ref="L31:P31"/>
    <mergeCell ref="W32:AE32"/>
    <mergeCell ref="AK32:AO32"/>
    <mergeCell ref="L32:P32"/>
    <mergeCell ref="W33:AE33"/>
    <mergeCell ref="AK33:AO33"/>
    <mergeCell ref="L33:P33"/>
    <mergeCell ref="X35:AB35"/>
    <mergeCell ref="AK35:AO35"/>
    <mergeCell ref="L85:AO85"/>
    <mergeCell ref="AM87:AN87"/>
    <mergeCell ref="AM89:AP89"/>
    <mergeCell ref="AS89:AT91"/>
    <mergeCell ref="AM90:AP90"/>
    <mergeCell ref="C92:G92"/>
    <mergeCell ref="I92:AF92"/>
    <mergeCell ref="AG92:AM92"/>
    <mergeCell ref="AN92:AP92"/>
    <mergeCell ref="AN95:AP95"/>
    <mergeCell ref="AG95:AM95"/>
    <mergeCell ref="D95:H95"/>
    <mergeCell ref="J95:AF95"/>
    <mergeCell ref="AN96:AP96"/>
    <mergeCell ref="AG96:AM96"/>
    <mergeCell ref="D96:H96"/>
    <mergeCell ref="J96:AF96"/>
    <mergeCell ref="AG94:AM94"/>
    <mergeCell ref="AN94:AP94"/>
    <mergeCell ref="AR2:BE2"/>
  </mergeCells>
  <hyperlinks>
    <hyperlink ref="A95" location="'01 - Vybavení'!C2" display="/"/>
    <hyperlink ref="A96" location="'02 - Vybavení daň 12 %'!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1" t="s">
        <v>82</v>
      </c>
    </row>
    <row r="3" s="1" customFormat="1" ht="6.96" customHeight="1">
      <c r="B3" s="130"/>
      <c r="C3" s="131"/>
      <c r="D3" s="131"/>
      <c r="E3" s="131"/>
      <c r="F3" s="131"/>
      <c r="G3" s="131"/>
      <c r="H3" s="131"/>
      <c r="I3" s="131"/>
      <c r="J3" s="131"/>
      <c r="K3" s="131"/>
      <c r="L3" s="14"/>
      <c r="AT3" s="11" t="s">
        <v>83</v>
      </c>
    </row>
    <row r="4" s="1" customFormat="1" ht="24.96" customHeight="1">
      <c r="B4" s="14"/>
      <c r="D4" s="132" t="s">
        <v>87</v>
      </c>
      <c r="L4" s="14"/>
      <c r="M4" s="133" t="s">
        <v>10</v>
      </c>
      <c r="AT4" s="11" t="s">
        <v>4</v>
      </c>
    </row>
    <row r="5" s="1" customFormat="1" ht="6.96" customHeight="1">
      <c r="B5" s="14"/>
      <c r="L5" s="14"/>
    </row>
    <row r="6" s="1" customFormat="1" ht="12" customHeight="1">
      <c r="B6" s="14"/>
      <c r="D6" s="134" t="s">
        <v>16</v>
      </c>
      <c r="L6" s="14"/>
    </row>
    <row r="7" s="1" customFormat="1" ht="16.5" customHeight="1">
      <c r="B7" s="14"/>
      <c r="E7" s="135" t="str">
        <f>'Rekapitulace stavby'!K6</f>
        <v>Domov seniorů Rožmitál pod Třemšínem</v>
      </c>
      <c r="F7" s="134"/>
      <c r="G7" s="134"/>
      <c r="H7" s="134"/>
      <c r="L7" s="14"/>
    </row>
    <row r="8" s="2" customFormat="1" ht="12" customHeight="1">
      <c r="A8" s="32"/>
      <c r="B8" s="38"/>
      <c r="C8" s="32"/>
      <c r="D8" s="134" t="s">
        <v>88</v>
      </c>
      <c r="E8" s="32"/>
      <c r="F8" s="32"/>
      <c r="G8" s="32"/>
      <c r="H8" s="32"/>
      <c r="I8" s="32"/>
      <c r="J8" s="32"/>
      <c r="K8" s="32"/>
      <c r="L8" s="57"/>
      <c r="S8" s="32"/>
      <c r="T8" s="32"/>
      <c r="U8" s="32"/>
      <c r="V8" s="32"/>
      <c r="W8" s="32"/>
      <c r="X8" s="32"/>
      <c r="Y8" s="32"/>
      <c r="Z8" s="32"/>
      <c r="AA8" s="32"/>
      <c r="AB8" s="32"/>
      <c r="AC8" s="32"/>
      <c r="AD8" s="32"/>
      <c r="AE8" s="32"/>
    </row>
    <row r="9" s="2" customFormat="1" ht="16.5" customHeight="1">
      <c r="A9" s="32"/>
      <c r="B9" s="38"/>
      <c r="C9" s="32"/>
      <c r="D9" s="32"/>
      <c r="E9" s="136" t="s">
        <v>89</v>
      </c>
      <c r="F9" s="32"/>
      <c r="G9" s="32"/>
      <c r="H9" s="32"/>
      <c r="I9" s="32"/>
      <c r="J9" s="32"/>
      <c r="K9" s="32"/>
      <c r="L9" s="57"/>
      <c r="S9" s="32"/>
      <c r="T9" s="32"/>
      <c r="U9" s="32"/>
      <c r="V9" s="32"/>
      <c r="W9" s="32"/>
      <c r="X9" s="32"/>
      <c r="Y9" s="32"/>
      <c r="Z9" s="32"/>
      <c r="AA9" s="32"/>
      <c r="AB9" s="32"/>
      <c r="AC9" s="32"/>
      <c r="AD9" s="32"/>
      <c r="AE9" s="32"/>
    </row>
    <row r="10" s="2" customFormat="1">
      <c r="A10" s="32"/>
      <c r="B10" s="38"/>
      <c r="C10" s="32"/>
      <c r="D10" s="32"/>
      <c r="E10" s="32"/>
      <c r="F10" s="32"/>
      <c r="G10" s="32"/>
      <c r="H10" s="32"/>
      <c r="I10" s="32"/>
      <c r="J10" s="32"/>
      <c r="K10" s="32"/>
      <c r="L10" s="57"/>
      <c r="S10" s="32"/>
      <c r="T10" s="32"/>
      <c r="U10" s="32"/>
      <c r="V10" s="32"/>
      <c r="W10" s="32"/>
      <c r="X10" s="32"/>
      <c r="Y10" s="32"/>
      <c r="Z10" s="32"/>
      <c r="AA10" s="32"/>
      <c r="AB10" s="32"/>
      <c r="AC10" s="32"/>
      <c r="AD10" s="32"/>
      <c r="AE10" s="32"/>
    </row>
    <row r="11" s="2" customFormat="1" ht="12" customHeight="1">
      <c r="A11" s="32"/>
      <c r="B11" s="38"/>
      <c r="C11" s="32"/>
      <c r="D11" s="134" t="s">
        <v>18</v>
      </c>
      <c r="E11" s="32"/>
      <c r="F11" s="137" t="s">
        <v>1</v>
      </c>
      <c r="G11" s="32"/>
      <c r="H11" s="32"/>
      <c r="I11" s="134" t="s">
        <v>19</v>
      </c>
      <c r="J11" s="137" t="s">
        <v>1</v>
      </c>
      <c r="K11" s="32"/>
      <c r="L11" s="57"/>
      <c r="S11" s="32"/>
      <c r="T11" s="32"/>
      <c r="U11" s="32"/>
      <c r="V11" s="32"/>
      <c r="W11" s="32"/>
      <c r="X11" s="32"/>
      <c r="Y11" s="32"/>
      <c r="Z11" s="32"/>
      <c r="AA11" s="32"/>
      <c r="AB11" s="32"/>
      <c r="AC11" s="32"/>
      <c r="AD11" s="32"/>
      <c r="AE11" s="32"/>
    </row>
    <row r="12" s="2" customFormat="1" ht="12" customHeight="1">
      <c r="A12" s="32"/>
      <c r="B12" s="38"/>
      <c r="C12" s="32"/>
      <c r="D12" s="134" t="s">
        <v>20</v>
      </c>
      <c r="E12" s="32"/>
      <c r="F12" s="137" t="s">
        <v>21</v>
      </c>
      <c r="G12" s="32"/>
      <c r="H12" s="32"/>
      <c r="I12" s="134" t="s">
        <v>22</v>
      </c>
      <c r="J12" s="138" t="str">
        <f>'Rekapitulace stavby'!AN8</f>
        <v>5. 12. 2025</v>
      </c>
      <c r="K12" s="32"/>
      <c r="L12" s="57"/>
      <c r="S12" s="32"/>
      <c r="T12" s="32"/>
      <c r="U12" s="32"/>
      <c r="V12" s="32"/>
      <c r="W12" s="32"/>
      <c r="X12" s="32"/>
      <c r="Y12" s="32"/>
      <c r="Z12" s="32"/>
      <c r="AA12" s="32"/>
      <c r="AB12" s="32"/>
      <c r="AC12" s="32"/>
      <c r="AD12" s="32"/>
      <c r="AE12" s="32"/>
    </row>
    <row r="13" s="2" customFormat="1" ht="10.8" customHeight="1">
      <c r="A13" s="32"/>
      <c r="B13" s="38"/>
      <c r="C13" s="32"/>
      <c r="D13" s="32"/>
      <c r="E13" s="32"/>
      <c r="F13" s="32"/>
      <c r="G13" s="32"/>
      <c r="H13" s="32"/>
      <c r="I13" s="32"/>
      <c r="J13" s="32"/>
      <c r="K13" s="32"/>
      <c r="L13" s="57"/>
      <c r="S13" s="32"/>
      <c r="T13" s="32"/>
      <c r="U13" s="32"/>
      <c r="V13" s="32"/>
      <c r="W13" s="32"/>
      <c r="X13" s="32"/>
      <c r="Y13" s="32"/>
      <c r="Z13" s="32"/>
      <c r="AA13" s="32"/>
      <c r="AB13" s="32"/>
      <c r="AC13" s="32"/>
      <c r="AD13" s="32"/>
      <c r="AE13" s="32"/>
    </row>
    <row r="14" s="2" customFormat="1" ht="12" customHeight="1">
      <c r="A14" s="32"/>
      <c r="B14" s="38"/>
      <c r="C14" s="32"/>
      <c r="D14" s="134" t="s">
        <v>24</v>
      </c>
      <c r="E14" s="32"/>
      <c r="F14" s="32"/>
      <c r="G14" s="32"/>
      <c r="H14" s="32"/>
      <c r="I14" s="134" t="s">
        <v>25</v>
      </c>
      <c r="J14" s="137" t="s">
        <v>1</v>
      </c>
      <c r="K14" s="32"/>
      <c r="L14" s="57"/>
      <c r="S14" s="32"/>
      <c r="T14" s="32"/>
      <c r="U14" s="32"/>
      <c r="V14" s="32"/>
      <c r="W14" s="32"/>
      <c r="X14" s="32"/>
      <c r="Y14" s="32"/>
      <c r="Z14" s="32"/>
      <c r="AA14" s="32"/>
      <c r="AB14" s="32"/>
      <c r="AC14" s="32"/>
      <c r="AD14" s="32"/>
      <c r="AE14" s="32"/>
    </row>
    <row r="15" s="2" customFormat="1" ht="18" customHeight="1">
      <c r="A15" s="32"/>
      <c r="B15" s="38"/>
      <c r="C15" s="32"/>
      <c r="D15" s="32"/>
      <c r="E15" s="137" t="s">
        <v>21</v>
      </c>
      <c r="F15" s="32"/>
      <c r="G15" s="32"/>
      <c r="H15" s="32"/>
      <c r="I15" s="134" t="s">
        <v>26</v>
      </c>
      <c r="J15" s="137" t="s">
        <v>1</v>
      </c>
      <c r="K15" s="32"/>
      <c r="L15" s="57"/>
      <c r="S15" s="32"/>
      <c r="T15" s="32"/>
      <c r="U15" s="32"/>
      <c r="V15" s="32"/>
      <c r="W15" s="32"/>
      <c r="X15" s="32"/>
      <c r="Y15" s="32"/>
      <c r="Z15" s="32"/>
      <c r="AA15" s="32"/>
      <c r="AB15" s="32"/>
      <c r="AC15" s="32"/>
      <c r="AD15" s="32"/>
      <c r="AE15" s="32"/>
    </row>
    <row r="16" s="2" customFormat="1" ht="6.96" customHeight="1">
      <c r="A16" s="32"/>
      <c r="B16" s="38"/>
      <c r="C16" s="32"/>
      <c r="D16" s="32"/>
      <c r="E16" s="32"/>
      <c r="F16" s="32"/>
      <c r="G16" s="32"/>
      <c r="H16" s="32"/>
      <c r="I16" s="32"/>
      <c r="J16" s="32"/>
      <c r="K16" s="32"/>
      <c r="L16" s="57"/>
      <c r="S16" s="32"/>
      <c r="T16" s="32"/>
      <c r="U16" s="32"/>
      <c r="V16" s="32"/>
      <c r="W16" s="32"/>
      <c r="X16" s="32"/>
      <c r="Y16" s="32"/>
      <c r="Z16" s="32"/>
      <c r="AA16" s="32"/>
      <c r="AB16" s="32"/>
      <c r="AC16" s="32"/>
      <c r="AD16" s="32"/>
      <c r="AE16" s="32"/>
    </row>
    <row r="17" s="2" customFormat="1" ht="12" customHeight="1">
      <c r="A17" s="32"/>
      <c r="B17" s="38"/>
      <c r="C17" s="32"/>
      <c r="D17" s="134" t="s">
        <v>27</v>
      </c>
      <c r="E17" s="32"/>
      <c r="F17" s="32"/>
      <c r="G17" s="32"/>
      <c r="H17" s="32"/>
      <c r="I17" s="134" t="s">
        <v>25</v>
      </c>
      <c r="J17" s="27" t="str">
        <f>'Rekapitulace stavby'!AN13</f>
        <v>Vyplň údaj</v>
      </c>
      <c r="K17" s="32"/>
      <c r="L17" s="57"/>
      <c r="S17" s="32"/>
      <c r="T17" s="32"/>
      <c r="U17" s="32"/>
      <c r="V17" s="32"/>
      <c r="W17" s="32"/>
      <c r="X17" s="32"/>
      <c r="Y17" s="32"/>
      <c r="Z17" s="32"/>
      <c r="AA17" s="32"/>
      <c r="AB17" s="32"/>
      <c r="AC17" s="32"/>
      <c r="AD17" s="32"/>
      <c r="AE17" s="32"/>
    </row>
    <row r="18" s="2" customFormat="1" ht="18" customHeight="1">
      <c r="A18" s="32"/>
      <c r="B18" s="38"/>
      <c r="C18" s="32"/>
      <c r="D18" s="32"/>
      <c r="E18" s="27" t="str">
        <f>'Rekapitulace stavby'!E14</f>
        <v>Vyplň údaj</v>
      </c>
      <c r="F18" s="137"/>
      <c r="G18" s="137"/>
      <c r="H18" s="137"/>
      <c r="I18" s="134" t="s">
        <v>26</v>
      </c>
      <c r="J18" s="27" t="str">
        <f>'Rekapitulace stavby'!AN14</f>
        <v>Vyplň údaj</v>
      </c>
      <c r="K18" s="32"/>
      <c r="L18" s="57"/>
      <c r="S18" s="32"/>
      <c r="T18" s="32"/>
      <c r="U18" s="32"/>
      <c r="V18" s="32"/>
      <c r="W18" s="32"/>
      <c r="X18" s="32"/>
      <c r="Y18" s="32"/>
      <c r="Z18" s="32"/>
      <c r="AA18" s="32"/>
      <c r="AB18" s="32"/>
      <c r="AC18" s="32"/>
      <c r="AD18" s="32"/>
      <c r="AE18" s="32"/>
    </row>
    <row r="19" s="2" customFormat="1" ht="6.96" customHeight="1">
      <c r="A19" s="32"/>
      <c r="B19" s="38"/>
      <c r="C19" s="32"/>
      <c r="D19" s="32"/>
      <c r="E19" s="32"/>
      <c r="F19" s="32"/>
      <c r="G19" s="32"/>
      <c r="H19" s="32"/>
      <c r="I19" s="32"/>
      <c r="J19" s="32"/>
      <c r="K19" s="32"/>
      <c r="L19" s="57"/>
      <c r="S19" s="32"/>
      <c r="T19" s="32"/>
      <c r="U19" s="32"/>
      <c r="V19" s="32"/>
      <c r="W19" s="32"/>
      <c r="X19" s="32"/>
      <c r="Y19" s="32"/>
      <c r="Z19" s="32"/>
      <c r="AA19" s="32"/>
      <c r="AB19" s="32"/>
      <c r="AC19" s="32"/>
      <c r="AD19" s="32"/>
      <c r="AE19" s="32"/>
    </row>
    <row r="20" s="2" customFormat="1" ht="12" customHeight="1">
      <c r="A20" s="32"/>
      <c r="B20" s="38"/>
      <c r="C20" s="32"/>
      <c r="D20" s="134" t="s">
        <v>29</v>
      </c>
      <c r="E20" s="32"/>
      <c r="F20" s="32"/>
      <c r="G20" s="32"/>
      <c r="H20" s="32"/>
      <c r="I20" s="134" t="s">
        <v>25</v>
      </c>
      <c r="J20" s="137" t="s">
        <v>1</v>
      </c>
      <c r="K20" s="32"/>
      <c r="L20" s="57"/>
      <c r="S20" s="32"/>
      <c r="T20" s="32"/>
      <c r="U20" s="32"/>
      <c r="V20" s="32"/>
      <c r="W20" s="32"/>
      <c r="X20" s="32"/>
      <c r="Y20" s="32"/>
      <c r="Z20" s="32"/>
      <c r="AA20" s="32"/>
      <c r="AB20" s="32"/>
      <c r="AC20" s="32"/>
      <c r="AD20" s="32"/>
      <c r="AE20" s="32"/>
    </row>
    <row r="21" s="2" customFormat="1" ht="18" customHeight="1">
      <c r="A21" s="32"/>
      <c r="B21" s="38"/>
      <c r="C21" s="32"/>
      <c r="D21" s="32"/>
      <c r="E21" s="137" t="s">
        <v>21</v>
      </c>
      <c r="F21" s="32"/>
      <c r="G21" s="32"/>
      <c r="H21" s="32"/>
      <c r="I21" s="134" t="s">
        <v>26</v>
      </c>
      <c r="J21" s="137" t="s">
        <v>1</v>
      </c>
      <c r="K21" s="32"/>
      <c r="L21" s="57"/>
      <c r="S21" s="32"/>
      <c r="T21" s="32"/>
      <c r="U21" s="32"/>
      <c r="V21" s="32"/>
      <c r="W21" s="32"/>
      <c r="X21" s="32"/>
      <c r="Y21" s="32"/>
      <c r="Z21" s="32"/>
      <c r="AA21" s="32"/>
      <c r="AB21" s="32"/>
      <c r="AC21" s="32"/>
      <c r="AD21" s="32"/>
      <c r="AE21" s="32"/>
    </row>
    <row r="22" s="2" customFormat="1" ht="6.96" customHeight="1">
      <c r="A22" s="32"/>
      <c r="B22" s="38"/>
      <c r="C22" s="32"/>
      <c r="D22" s="32"/>
      <c r="E22" s="32"/>
      <c r="F22" s="32"/>
      <c r="G22" s="32"/>
      <c r="H22" s="32"/>
      <c r="I22" s="32"/>
      <c r="J22" s="32"/>
      <c r="K22" s="32"/>
      <c r="L22" s="57"/>
      <c r="S22" s="32"/>
      <c r="T22" s="32"/>
      <c r="U22" s="32"/>
      <c r="V22" s="32"/>
      <c r="W22" s="32"/>
      <c r="X22" s="32"/>
      <c r="Y22" s="32"/>
      <c r="Z22" s="32"/>
      <c r="AA22" s="32"/>
      <c r="AB22" s="32"/>
      <c r="AC22" s="32"/>
      <c r="AD22" s="32"/>
      <c r="AE22" s="32"/>
    </row>
    <row r="23" s="2" customFormat="1" ht="12" customHeight="1">
      <c r="A23" s="32"/>
      <c r="B23" s="38"/>
      <c r="C23" s="32"/>
      <c r="D23" s="134" t="s">
        <v>31</v>
      </c>
      <c r="E23" s="32"/>
      <c r="F23" s="32"/>
      <c r="G23" s="32"/>
      <c r="H23" s="32"/>
      <c r="I23" s="134" t="s">
        <v>25</v>
      </c>
      <c r="J23" s="137" t="s">
        <v>1</v>
      </c>
      <c r="K23" s="32"/>
      <c r="L23" s="57"/>
      <c r="S23" s="32"/>
      <c r="T23" s="32"/>
      <c r="U23" s="32"/>
      <c r="V23" s="32"/>
      <c r="W23" s="32"/>
      <c r="X23" s="32"/>
      <c r="Y23" s="32"/>
      <c r="Z23" s="32"/>
      <c r="AA23" s="32"/>
      <c r="AB23" s="32"/>
      <c r="AC23" s="32"/>
      <c r="AD23" s="32"/>
      <c r="AE23" s="32"/>
    </row>
    <row r="24" s="2" customFormat="1" ht="18" customHeight="1">
      <c r="A24" s="32"/>
      <c r="B24" s="38"/>
      <c r="C24" s="32"/>
      <c r="D24" s="32"/>
      <c r="E24" s="137" t="s">
        <v>21</v>
      </c>
      <c r="F24" s="32"/>
      <c r="G24" s="32"/>
      <c r="H24" s="32"/>
      <c r="I24" s="134" t="s">
        <v>26</v>
      </c>
      <c r="J24" s="137" t="s">
        <v>1</v>
      </c>
      <c r="K24" s="32"/>
      <c r="L24" s="57"/>
      <c r="S24" s="32"/>
      <c r="T24" s="32"/>
      <c r="U24" s="32"/>
      <c r="V24" s="32"/>
      <c r="W24" s="32"/>
      <c r="X24" s="32"/>
      <c r="Y24" s="32"/>
      <c r="Z24" s="32"/>
      <c r="AA24" s="32"/>
      <c r="AB24" s="32"/>
      <c r="AC24" s="32"/>
      <c r="AD24" s="32"/>
      <c r="AE24" s="32"/>
    </row>
    <row r="25" s="2" customFormat="1" ht="6.96" customHeight="1">
      <c r="A25" s="32"/>
      <c r="B25" s="38"/>
      <c r="C25" s="32"/>
      <c r="D25" s="32"/>
      <c r="E25" s="32"/>
      <c r="F25" s="32"/>
      <c r="G25" s="32"/>
      <c r="H25" s="32"/>
      <c r="I25" s="32"/>
      <c r="J25" s="32"/>
      <c r="K25" s="32"/>
      <c r="L25" s="57"/>
      <c r="S25" s="32"/>
      <c r="T25" s="32"/>
      <c r="U25" s="32"/>
      <c r="V25" s="32"/>
      <c r="W25" s="32"/>
      <c r="X25" s="32"/>
      <c r="Y25" s="32"/>
      <c r="Z25" s="32"/>
      <c r="AA25" s="32"/>
      <c r="AB25" s="32"/>
      <c r="AC25" s="32"/>
      <c r="AD25" s="32"/>
      <c r="AE25" s="32"/>
    </row>
    <row r="26" s="2" customFormat="1" ht="12" customHeight="1">
      <c r="A26" s="32"/>
      <c r="B26" s="38"/>
      <c r="C26" s="32"/>
      <c r="D26" s="134" t="s">
        <v>32</v>
      </c>
      <c r="E26" s="32"/>
      <c r="F26" s="32"/>
      <c r="G26" s="32"/>
      <c r="H26" s="32"/>
      <c r="I26" s="32"/>
      <c r="J26" s="32"/>
      <c r="K26" s="32"/>
      <c r="L26" s="57"/>
      <c r="S26" s="32"/>
      <c r="T26" s="32"/>
      <c r="U26" s="32"/>
      <c r="V26" s="32"/>
      <c r="W26" s="32"/>
      <c r="X26" s="32"/>
      <c r="Y26" s="32"/>
      <c r="Z26" s="32"/>
      <c r="AA26" s="32"/>
      <c r="AB26" s="32"/>
      <c r="AC26" s="32"/>
      <c r="AD26" s="32"/>
      <c r="AE26" s="32"/>
    </row>
    <row r="27" s="8" customFormat="1" ht="16.5" customHeight="1">
      <c r="A27" s="139"/>
      <c r="B27" s="140"/>
      <c r="C27" s="139"/>
      <c r="D27" s="139"/>
      <c r="E27" s="141" t="s">
        <v>1</v>
      </c>
      <c r="F27" s="141"/>
      <c r="G27" s="141"/>
      <c r="H27" s="141"/>
      <c r="I27" s="139"/>
      <c r="J27" s="139"/>
      <c r="K27" s="139"/>
      <c r="L27" s="142"/>
      <c r="S27" s="139"/>
      <c r="T27" s="139"/>
      <c r="U27" s="139"/>
      <c r="V27" s="139"/>
      <c r="W27" s="139"/>
      <c r="X27" s="139"/>
      <c r="Y27" s="139"/>
      <c r="Z27" s="139"/>
      <c r="AA27" s="139"/>
      <c r="AB27" s="139"/>
      <c r="AC27" s="139"/>
      <c r="AD27" s="139"/>
      <c r="AE27" s="139"/>
    </row>
    <row r="28" s="2" customFormat="1" ht="6.96" customHeight="1">
      <c r="A28" s="32"/>
      <c r="B28" s="38"/>
      <c r="C28" s="32"/>
      <c r="D28" s="32"/>
      <c r="E28" s="32"/>
      <c r="F28" s="32"/>
      <c r="G28" s="32"/>
      <c r="H28" s="32"/>
      <c r="I28" s="32"/>
      <c r="J28" s="32"/>
      <c r="K28" s="32"/>
      <c r="L28" s="57"/>
      <c r="S28" s="32"/>
      <c r="T28" s="32"/>
      <c r="U28" s="32"/>
      <c r="V28" s="32"/>
      <c r="W28" s="32"/>
      <c r="X28" s="32"/>
      <c r="Y28" s="32"/>
      <c r="Z28" s="32"/>
      <c r="AA28" s="32"/>
      <c r="AB28" s="32"/>
      <c r="AC28" s="32"/>
      <c r="AD28" s="32"/>
      <c r="AE28" s="32"/>
    </row>
    <row r="29" s="2" customFormat="1" ht="6.96" customHeight="1">
      <c r="A29" s="32"/>
      <c r="B29" s="38"/>
      <c r="C29" s="32"/>
      <c r="D29" s="143"/>
      <c r="E29" s="143"/>
      <c r="F29" s="143"/>
      <c r="G29" s="143"/>
      <c r="H29" s="143"/>
      <c r="I29" s="143"/>
      <c r="J29" s="143"/>
      <c r="K29" s="143"/>
      <c r="L29" s="57"/>
      <c r="S29" s="32"/>
      <c r="T29" s="32"/>
      <c r="U29" s="32"/>
      <c r="V29" s="32"/>
      <c r="W29" s="32"/>
      <c r="X29" s="32"/>
      <c r="Y29" s="32"/>
      <c r="Z29" s="32"/>
      <c r="AA29" s="32"/>
      <c r="AB29" s="32"/>
      <c r="AC29" s="32"/>
      <c r="AD29" s="32"/>
      <c r="AE29" s="32"/>
    </row>
    <row r="30" s="2" customFormat="1" ht="25.44" customHeight="1">
      <c r="A30" s="32"/>
      <c r="B30" s="38"/>
      <c r="C30" s="32"/>
      <c r="D30" s="144" t="s">
        <v>33</v>
      </c>
      <c r="E30" s="32"/>
      <c r="F30" s="32"/>
      <c r="G30" s="32"/>
      <c r="H30" s="32"/>
      <c r="I30" s="32"/>
      <c r="J30" s="145">
        <f>ROUND(J116, 2)</f>
        <v>0</v>
      </c>
      <c r="K30" s="32"/>
      <c r="L30" s="57"/>
      <c r="S30" s="32"/>
      <c r="T30" s="32"/>
      <c r="U30" s="32"/>
      <c r="V30" s="32"/>
      <c r="W30" s="32"/>
      <c r="X30" s="32"/>
      <c r="Y30" s="32"/>
      <c r="Z30" s="32"/>
      <c r="AA30" s="32"/>
      <c r="AB30" s="32"/>
      <c r="AC30" s="32"/>
      <c r="AD30" s="32"/>
      <c r="AE30" s="32"/>
    </row>
    <row r="31" s="2" customFormat="1" ht="6.96" customHeight="1">
      <c r="A31" s="32"/>
      <c r="B31" s="38"/>
      <c r="C31" s="32"/>
      <c r="D31" s="143"/>
      <c r="E31" s="143"/>
      <c r="F31" s="143"/>
      <c r="G31" s="143"/>
      <c r="H31" s="143"/>
      <c r="I31" s="143"/>
      <c r="J31" s="143"/>
      <c r="K31" s="143"/>
      <c r="L31" s="57"/>
      <c r="S31" s="32"/>
      <c r="T31" s="32"/>
      <c r="U31" s="32"/>
      <c r="V31" s="32"/>
      <c r="W31" s="32"/>
      <c r="X31" s="32"/>
      <c r="Y31" s="32"/>
      <c r="Z31" s="32"/>
      <c r="AA31" s="32"/>
      <c r="AB31" s="32"/>
      <c r="AC31" s="32"/>
      <c r="AD31" s="32"/>
      <c r="AE31" s="32"/>
    </row>
    <row r="32" s="2" customFormat="1" ht="14.4" customHeight="1">
      <c r="A32" s="32"/>
      <c r="B32" s="38"/>
      <c r="C32" s="32"/>
      <c r="D32" s="32"/>
      <c r="E32" s="32"/>
      <c r="F32" s="146" t="s">
        <v>35</v>
      </c>
      <c r="G32" s="32"/>
      <c r="H32" s="32"/>
      <c r="I32" s="146" t="s">
        <v>34</v>
      </c>
      <c r="J32" s="146" t="s">
        <v>36</v>
      </c>
      <c r="K32" s="32"/>
      <c r="L32" s="57"/>
      <c r="S32" s="32"/>
      <c r="T32" s="32"/>
      <c r="U32" s="32"/>
      <c r="V32" s="32"/>
      <c r="W32" s="32"/>
      <c r="X32" s="32"/>
      <c r="Y32" s="32"/>
      <c r="Z32" s="32"/>
      <c r="AA32" s="32"/>
      <c r="AB32" s="32"/>
      <c r="AC32" s="32"/>
      <c r="AD32" s="32"/>
      <c r="AE32" s="32"/>
    </row>
    <row r="33" s="2" customFormat="1" ht="14.4" customHeight="1">
      <c r="A33" s="32"/>
      <c r="B33" s="38"/>
      <c r="C33" s="32"/>
      <c r="D33" s="147" t="s">
        <v>37</v>
      </c>
      <c r="E33" s="134" t="s">
        <v>38</v>
      </c>
      <c r="F33" s="148">
        <f>ROUND((SUM(BE116:BE158)),  2)</f>
        <v>0</v>
      </c>
      <c r="G33" s="32"/>
      <c r="H33" s="32"/>
      <c r="I33" s="149">
        <v>0.20999999999999999</v>
      </c>
      <c r="J33" s="148">
        <f>ROUND(((SUM(BE116:BE158))*I33),  2)</f>
        <v>0</v>
      </c>
      <c r="K33" s="32"/>
      <c r="L33" s="57"/>
      <c r="S33" s="32"/>
      <c r="T33" s="32"/>
      <c r="U33" s="32"/>
      <c r="V33" s="32"/>
      <c r="W33" s="32"/>
      <c r="X33" s="32"/>
      <c r="Y33" s="32"/>
      <c r="Z33" s="32"/>
      <c r="AA33" s="32"/>
      <c r="AB33" s="32"/>
      <c r="AC33" s="32"/>
      <c r="AD33" s="32"/>
      <c r="AE33" s="32"/>
    </row>
    <row r="34" s="2" customFormat="1" ht="14.4" customHeight="1">
      <c r="A34" s="32"/>
      <c r="B34" s="38"/>
      <c r="C34" s="32"/>
      <c r="D34" s="32"/>
      <c r="E34" s="134" t="s">
        <v>39</v>
      </c>
      <c r="F34" s="148">
        <f>ROUND((SUM(BF116:BF158)),  2)</f>
        <v>0</v>
      </c>
      <c r="G34" s="32"/>
      <c r="H34" s="32"/>
      <c r="I34" s="149">
        <v>0.12</v>
      </c>
      <c r="J34" s="148">
        <f>ROUND(((SUM(BF116:BF158))*I34),  2)</f>
        <v>0</v>
      </c>
      <c r="K34" s="32"/>
      <c r="L34" s="57"/>
      <c r="S34" s="32"/>
      <c r="T34" s="32"/>
      <c r="U34" s="32"/>
      <c r="V34" s="32"/>
      <c r="W34" s="32"/>
      <c r="X34" s="32"/>
      <c r="Y34" s="32"/>
      <c r="Z34" s="32"/>
      <c r="AA34" s="32"/>
      <c r="AB34" s="32"/>
      <c r="AC34" s="32"/>
      <c r="AD34" s="32"/>
      <c r="AE34" s="32"/>
    </row>
    <row r="35" hidden="1" s="2" customFormat="1" ht="14.4" customHeight="1">
      <c r="A35" s="32"/>
      <c r="B35" s="38"/>
      <c r="C35" s="32"/>
      <c r="D35" s="32"/>
      <c r="E35" s="134" t="s">
        <v>40</v>
      </c>
      <c r="F35" s="148">
        <f>ROUND((SUM(BG116:BG158)),  2)</f>
        <v>0</v>
      </c>
      <c r="G35" s="32"/>
      <c r="H35" s="32"/>
      <c r="I35" s="149">
        <v>0.20999999999999999</v>
      </c>
      <c r="J35" s="148">
        <f>0</f>
        <v>0</v>
      </c>
      <c r="K35" s="32"/>
      <c r="L35" s="57"/>
      <c r="S35" s="32"/>
      <c r="T35" s="32"/>
      <c r="U35" s="32"/>
      <c r="V35" s="32"/>
      <c r="W35" s="32"/>
      <c r="X35" s="32"/>
      <c r="Y35" s="32"/>
      <c r="Z35" s="32"/>
      <c r="AA35" s="32"/>
      <c r="AB35" s="32"/>
      <c r="AC35" s="32"/>
      <c r="AD35" s="32"/>
      <c r="AE35" s="32"/>
    </row>
    <row r="36" hidden="1" s="2" customFormat="1" ht="14.4" customHeight="1">
      <c r="A36" s="32"/>
      <c r="B36" s="38"/>
      <c r="C36" s="32"/>
      <c r="D36" s="32"/>
      <c r="E36" s="134" t="s">
        <v>41</v>
      </c>
      <c r="F36" s="148">
        <f>ROUND((SUM(BH116:BH158)),  2)</f>
        <v>0</v>
      </c>
      <c r="G36" s="32"/>
      <c r="H36" s="32"/>
      <c r="I36" s="149">
        <v>0.12</v>
      </c>
      <c r="J36" s="148">
        <f>0</f>
        <v>0</v>
      </c>
      <c r="K36" s="32"/>
      <c r="L36" s="57"/>
      <c r="S36" s="32"/>
      <c r="T36" s="32"/>
      <c r="U36" s="32"/>
      <c r="V36" s="32"/>
      <c r="W36" s="32"/>
      <c r="X36" s="32"/>
      <c r="Y36" s="32"/>
      <c r="Z36" s="32"/>
      <c r="AA36" s="32"/>
      <c r="AB36" s="32"/>
      <c r="AC36" s="32"/>
      <c r="AD36" s="32"/>
      <c r="AE36" s="32"/>
    </row>
    <row r="37" hidden="1" s="2" customFormat="1" ht="14.4" customHeight="1">
      <c r="A37" s="32"/>
      <c r="B37" s="38"/>
      <c r="C37" s="32"/>
      <c r="D37" s="32"/>
      <c r="E37" s="134" t="s">
        <v>42</v>
      </c>
      <c r="F37" s="148">
        <f>ROUND((SUM(BI116:BI158)),  2)</f>
        <v>0</v>
      </c>
      <c r="G37" s="32"/>
      <c r="H37" s="32"/>
      <c r="I37" s="149">
        <v>0</v>
      </c>
      <c r="J37" s="148">
        <f>0</f>
        <v>0</v>
      </c>
      <c r="K37" s="32"/>
      <c r="L37" s="57"/>
      <c r="S37" s="32"/>
      <c r="T37" s="32"/>
      <c r="U37" s="32"/>
      <c r="V37" s="32"/>
      <c r="W37" s="32"/>
      <c r="X37" s="32"/>
      <c r="Y37" s="32"/>
      <c r="Z37" s="32"/>
      <c r="AA37" s="32"/>
      <c r="AB37" s="32"/>
      <c r="AC37" s="32"/>
      <c r="AD37" s="32"/>
      <c r="AE37" s="32"/>
    </row>
    <row r="38" s="2" customFormat="1" ht="6.96" customHeight="1">
      <c r="A38" s="32"/>
      <c r="B38" s="38"/>
      <c r="C38" s="32"/>
      <c r="D38" s="32"/>
      <c r="E38" s="32"/>
      <c r="F38" s="32"/>
      <c r="G38" s="32"/>
      <c r="H38" s="32"/>
      <c r="I38" s="32"/>
      <c r="J38" s="32"/>
      <c r="K38" s="32"/>
      <c r="L38" s="57"/>
      <c r="S38" s="32"/>
      <c r="T38" s="32"/>
      <c r="U38" s="32"/>
      <c r="V38" s="32"/>
      <c r="W38" s="32"/>
      <c r="X38" s="32"/>
      <c r="Y38" s="32"/>
      <c r="Z38" s="32"/>
      <c r="AA38" s="32"/>
      <c r="AB38" s="32"/>
      <c r="AC38" s="32"/>
      <c r="AD38" s="32"/>
      <c r="AE38" s="32"/>
    </row>
    <row r="39" s="2" customFormat="1" ht="25.44" customHeight="1">
      <c r="A39" s="32"/>
      <c r="B39" s="38"/>
      <c r="C39" s="150"/>
      <c r="D39" s="151" t="s">
        <v>43</v>
      </c>
      <c r="E39" s="152"/>
      <c r="F39" s="152"/>
      <c r="G39" s="153" t="s">
        <v>44</v>
      </c>
      <c r="H39" s="154" t="s">
        <v>45</v>
      </c>
      <c r="I39" s="152"/>
      <c r="J39" s="155">
        <f>SUM(J30:J37)</f>
        <v>0</v>
      </c>
      <c r="K39" s="156"/>
      <c r="L39" s="57"/>
      <c r="S39" s="32"/>
      <c r="T39" s="32"/>
      <c r="U39" s="32"/>
      <c r="V39" s="32"/>
      <c r="W39" s="32"/>
      <c r="X39" s="32"/>
      <c r="Y39" s="32"/>
      <c r="Z39" s="32"/>
      <c r="AA39" s="32"/>
      <c r="AB39" s="32"/>
      <c r="AC39" s="32"/>
      <c r="AD39" s="32"/>
      <c r="AE39" s="32"/>
    </row>
    <row r="40" s="2" customFormat="1" ht="14.4" customHeight="1">
      <c r="A40" s="32"/>
      <c r="B40" s="38"/>
      <c r="C40" s="32"/>
      <c r="D40" s="32"/>
      <c r="E40" s="32"/>
      <c r="F40" s="32"/>
      <c r="G40" s="32"/>
      <c r="H40" s="32"/>
      <c r="I40" s="32"/>
      <c r="J40" s="32"/>
      <c r="K40" s="32"/>
      <c r="L40" s="57"/>
      <c r="S40" s="32"/>
      <c r="T40" s="32"/>
      <c r="U40" s="32"/>
      <c r="V40" s="32"/>
      <c r="W40" s="32"/>
      <c r="X40" s="32"/>
      <c r="Y40" s="32"/>
      <c r="Z40" s="32"/>
      <c r="AA40" s="32"/>
      <c r="AB40" s="32"/>
      <c r="AC40" s="32"/>
      <c r="AD40" s="32"/>
      <c r="AE40" s="32"/>
    </row>
    <row r="41" s="1" customFormat="1" ht="14.4" customHeight="1">
      <c r="B41" s="14"/>
      <c r="L41" s="14"/>
    </row>
    <row r="42" s="1" customFormat="1" ht="14.4" customHeight="1">
      <c r="B42" s="14"/>
      <c r="L42" s="14"/>
    </row>
    <row r="43" s="1" customFormat="1" ht="14.4" customHeight="1">
      <c r="B43" s="14"/>
      <c r="L43" s="14"/>
    </row>
    <row r="44" s="1" customFormat="1" ht="14.4" customHeight="1">
      <c r="B44" s="14"/>
      <c r="L44" s="14"/>
    </row>
    <row r="45" s="1" customFormat="1" ht="14.4" customHeight="1">
      <c r="B45" s="14"/>
      <c r="L45" s="14"/>
    </row>
    <row r="46" s="1" customFormat="1" ht="14.4" customHeight="1">
      <c r="B46" s="14"/>
      <c r="L46" s="14"/>
    </row>
    <row r="47" s="1" customFormat="1" ht="14.4" customHeight="1">
      <c r="B47" s="14"/>
      <c r="L47" s="14"/>
    </row>
    <row r="48" s="1" customFormat="1" ht="14.4" customHeight="1">
      <c r="B48" s="14"/>
      <c r="L48" s="14"/>
    </row>
    <row r="49" s="1" customFormat="1" ht="14.4" customHeight="1">
      <c r="B49" s="14"/>
      <c r="L49" s="14"/>
    </row>
    <row r="50" s="2" customFormat="1" ht="14.4" customHeight="1">
      <c r="B50" s="57"/>
      <c r="D50" s="157" t="s">
        <v>46</v>
      </c>
      <c r="E50" s="158"/>
      <c r="F50" s="158"/>
      <c r="G50" s="157" t="s">
        <v>47</v>
      </c>
      <c r="H50" s="158"/>
      <c r="I50" s="158"/>
      <c r="J50" s="158"/>
      <c r="K50" s="158"/>
      <c r="L50" s="57"/>
    </row>
    <row r="51">
      <c r="B51" s="14"/>
      <c r="L51" s="14"/>
    </row>
    <row r="52">
      <c r="B52" s="14"/>
      <c r="L52" s="14"/>
    </row>
    <row r="53">
      <c r="B53" s="14"/>
      <c r="L53" s="14"/>
    </row>
    <row r="54">
      <c r="B54" s="14"/>
      <c r="L54" s="14"/>
    </row>
    <row r="55">
      <c r="B55" s="14"/>
      <c r="L55" s="14"/>
    </row>
    <row r="56">
      <c r="B56" s="14"/>
      <c r="L56" s="14"/>
    </row>
    <row r="57">
      <c r="B57" s="14"/>
      <c r="L57" s="14"/>
    </row>
    <row r="58">
      <c r="B58" s="14"/>
      <c r="L58" s="14"/>
    </row>
    <row r="59">
      <c r="B59" s="14"/>
      <c r="L59" s="14"/>
    </row>
    <row r="60">
      <c r="B60" s="14"/>
      <c r="L60" s="14"/>
    </row>
    <row r="61" s="2" customFormat="1">
      <c r="A61" s="32"/>
      <c r="B61" s="38"/>
      <c r="C61" s="32"/>
      <c r="D61" s="159" t="s">
        <v>48</v>
      </c>
      <c r="E61" s="160"/>
      <c r="F61" s="161" t="s">
        <v>49</v>
      </c>
      <c r="G61" s="159" t="s">
        <v>48</v>
      </c>
      <c r="H61" s="160"/>
      <c r="I61" s="160"/>
      <c r="J61" s="162" t="s">
        <v>49</v>
      </c>
      <c r="K61" s="160"/>
      <c r="L61" s="57"/>
      <c r="S61" s="32"/>
      <c r="T61" s="32"/>
      <c r="U61" s="32"/>
      <c r="V61" s="32"/>
      <c r="W61" s="32"/>
      <c r="X61" s="32"/>
      <c r="Y61" s="32"/>
      <c r="Z61" s="32"/>
      <c r="AA61" s="32"/>
      <c r="AB61" s="32"/>
      <c r="AC61" s="32"/>
      <c r="AD61" s="32"/>
      <c r="AE61" s="32"/>
    </row>
    <row r="62">
      <c r="B62" s="14"/>
      <c r="L62" s="14"/>
    </row>
    <row r="63">
      <c r="B63" s="14"/>
      <c r="L63" s="14"/>
    </row>
    <row r="64">
      <c r="B64" s="14"/>
      <c r="L64" s="14"/>
    </row>
    <row r="65" s="2" customFormat="1">
      <c r="A65" s="32"/>
      <c r="B65" s="38"/>
      <c r="C65" s="32"/>
      <c r="D65" s="157" t="s">
        <v>50</v>
      </c>
      <c r="E65" s="163"/>
      <c r="F65" s="163"/>
      <c r="G65" s="157" t="s">
        <v>51</v>
      </c>
      <c r="H65" s="163"/>
      <c r="I65" s="163"/>
      <c r="J65" s="163"/>
      <c r="K65" s="163"/>
      <c r="L65" s="57"/>
      <c r="S65" s="32"/>
      <c r="T65" s="32"/>
      <c r="U65" s="32"/>
      <c r="V65" s="32"/>
      <c r="W65" s="32"/>
      <c r="X65" s="32"/>
      <c r="Y65" s="32"/>
      <c r="Z65" s="32"/>
      <c r="AA65" s="32"/>
      <c r="AB65" s="32"/>
      <c r="AC65" s="32"/>
      <c r="AD65" s="32"/>
      <c r="AE65" s="32"/>
    </row>
    <row r="66">
      <c r="B66" s="14"/>
      <c r="L66" s="14"/>
    </row>
    <row r="67">
      <c r="B67" s="14"/>
      <c r="L67" s="14"/>
    </row>
    <row r="68">
      <c r="B68" s="14"/>
      <c r="L68" s="14"/>
    </row>
    <row r="69">
      <c r="B69" s="14"/>
      <c r="L69" s="14"/>
    </row>
    <row r="70">
      <c r="B70" s="14"/>
      <c r="L70" s="14"/>
    </row>
    <row r="71">
      <c r="B71" s="14"/>
      <c r="L71" s="14"/>
    </row>
    <row r="72">
      <c r="B72" s="14"/>
      <c r="L72" s="14"/>
    </row>
    <row r="73">
      <c r="B73" s="14"/>
      <c r="L73" s="14"/>
    </row>
    <row r="74">
      <c r="B74" s="14"/>
      <c r="L74" s="14"/>
    </row>
    <row r="75">
      <c r="B75" s="14"/>
      <c r="L75" s="14"/>
    </row>
    <row r="76" s="2" customFormat="1">
      <c r="A76" s="32"/>
      <c r="B76" s="38"/>
      <c r="C76" s="32"/>
      <c r="D76" s="159" t="s">
        <v>48</v>
      </c>
      <c r="E76" s="160"/>
      <c r="F76" s="161" t="s">
        <v>49</v>
      </c>
      <c r="G76" s="159" t="s">
        <v>48</v>
      </c>
      <c r="H76" s="160"/>
      <c r="I76" s="160"/>
      <c r="J76" s="162" t="s">
        <v>49</v>
      </c>
      <c r="K76" s="160"/>
      <c r="L76" s="57"/>
      <c r="S76" s="32"/>
      <c r="T76" s="32"/>
      <c r="U76" s="32"/>
      <c r="V76" s="32"/>
      <c r="W76" s="32"/>
      <c r="X76" s="32"/>
      <c r="Y76" s="32"/>
      <c r="Z76" s="32"/>
      <c r="AA76" s="32"/>
      <c r="AB76" s="32"/>
      <c r="AC76" s="32"/>
      <c r="AD76" s="32"/>
      <c r="AE76" s="32"/>
    </row>
    <row r="77" s="2" customFormat="1" ht="14.4" customHeight="1">
      <c r="A77" s="32"/>
      <c r="B77" s="164"/>
      <c r="C77" s="165"/>
      <c r="D77" s="165"/>
      <c r="E77" s="165"/>
      <c r="F77" s="165"/>
      <c r="G77" s="165"/>
      <c r="H77" s="165"/>
      <c r="I77" s="165"/>
      <c r="J77" s="165"/>
      <c r="K77" s="165"/>
      <c r="L77" s="57"/>
      <c r="S77" s="32"/>
      <c r="T77" s="32"/>
      <c r="U77" s="32"/>
      <c r="V77" s="32"/>
      <c r="W77" s="32"/>
      <c r="X77" s="32"/>
      <c r="Y77" s="32"/>
      <c r="Z77" s="32"/>
      <c r="AA77" s="32"/>
      <c r="AB77" s="32"/>
      <c r="AC77" s="32"/>
      <c r="AD77" s="32"/>
      <c r="AE77" s="32"/>
    </row>
    <row r="81" s="2" customFormat="1" ht="6.96" customHeight="1">
      <c r="A81" s="32"/>
      <c r="B81" s="166"/>
      <c r="C81" s="167"/>
      <c r="D81" s="167"/>
      <c r="E81" s="167"/>
      <c r="F81" s="167"/>
      <c r="G81" s="167"/>
      <c r="H81" s="167"/>
      <c r="I81" s="167"/>
      <c r="J81" s="167"/>
      <c r="K81" s="167"/>
      <c r="L81" s="57"/>
      <c r="S81" s="32"/>
      <c r="T81" s="32"/>
      <c r="U81" s="32"/>
      <c r="V81" s="32"/>
      <c r="W81" s="32"/>
      <c r="X81" s="32"/>
      <c r="Y81" s="32"/>
      <c r="Z81" s="32"/>
      <c r="AA81" s="32"/>
      <c r="AB81" s="32"/>
      <c r="AC81" s="32"/>
      <c r="AD81" s="32"/>
      <c r="AE81" s="32"/>
    </row>
    <row r="82" s="2" customFormat="1" ht="24.96" customHeight="1">
      <c r="A82" s="32"/>
      <c r="B82" s="33"/>
      <c r="C82" s="17" t="s">
        <v>90</v>
      </c>
      <c r="D82" s="34"/>
      <c r="E82" s="34"/>
      <c r="F82" s="34"/>
      <c r="G82" s="34"/>
      <c r="H82" s="34"/>
      <c r="I82" s="34"/>
      <c r="J82" s="34"/>
      <c r="K82" s="34"/>
      <c r="L82" s="57"/>
      <c r="S82" s="32"/>
      <c r="T82" s="32"/>
      <c r="U82" s="32"/>
      <c r="V82" s="32"/>
      <c r="W82" s="32"/>
      <c r="X82" s="32"/>
      <c r="Y82" s="32"/>
      <c r="Z82" s="32"/>
      <c r="AA82" s="32"/>
      <c r="AB82" s="32"/>
      <c r="AC82" s="32"/>
      <c r="AD82" s="32"/>
      <c r="AE82" s="32"/>
    </row>
    <row r="83" s="2" customFormat="1" ht="6.96" customHeight="1">
      <c r="A83" s="32"/>
      <c r="B83" s="33"/>
      <c r="C83" s="34"/>
      <c r="D83" s="34"/>
      <c r="E83" s="34"/>
      <c r="F83" s="34"/>
      <c r="G83" s="34"/>
      <c r="H83" s="34"/>
      <c r="I83" s="34"/>
      <c r="J83" s="34"/>
      <c r="K83" s="34"/>
      <c r="L83" s="57"/>
      <c r="S83" s="32"/>
      <c r="T83" s="32"/>
      <c r="U83" s="32"/>
      <c r="V83" s="32"/>
      <c r="W83" s="32"/>
      <c r="X83" s="32"/>
      <c r="Y83" s="32"/>
      <c r="Z83" s="32"/>
      <c r="AA83" s="32"/>
      <c r="AB83" s="32"/>
      <c r="AC83" s="32"/>
      <c r="AD83" s="32"/>
      <c r="AE83" s="32"/>
    </row>
    <row r="84" s="2" customFormat="1" ht="12" customHeight="1">
      <c r="A84" s="32"/>
      <c r="B84" s="33"/>
      <c r="C84" s="26" t="s">
        <v>16</v>
      </c>
      <c r="D84" s="34"/>
      <c r="E84" s="34"/>
      <c r="F84" s="34"/>
      <c r="G84" s="34"/>
      <c r="H84" s="34"/>
      <c r="I84" s="34"/>
      <c r="J84" s="34"/>
      <c r="K84" s="34"/>
      <c r="L84" s="57"/>
      <c r="S84" s="32"/>
      <c r="T84" s="32"/>
      <c r="U84" s="32"/>
      <c r="V84" s="32"/>
      <c r="W84" s="32"/>
      <c r="X84" s="32"/>
      <c r="Y84" s="32"/>
      <c r="Z84" s="32"/>
      <c r="AA84" s="32"/>
      <c r="AB84" s="32"/>
      <c r="AC84" s="32"/>
      <c r="AD84" s="32"/>
      <c r="AE84" s="32"/>
    </row>
    <row r="85" s="2" customFormat="1" ht="16.5" customHeight="1">
      <c r="A85" s="32"/>
      <c r="B85" s="33"/>
      <c r="C85" s="34"/>
      <c r="D85" s="34"/>
      <c r="E85" s="168" t="str">
        <f>E7</f>
        <v>Domov seniorů Rožmitál pod Třemšínem</v>
      </c>
      <c r="F85" s="26"/>
      <c r="G85" s="26"/>
      <c r="H85" s="26"/>
      <c r="I85" s="34"/>
      <c r="J85" s="34"/>
      <c r="K85" s="34"/>
      <c r="L85" s="57"/>
      <c r="S85" s="32"/>
      <c r="T85" s="32"/>
      <c r="U85" s="32"/>
      <c r="V85" s="32"/>
      <c r="W85" s="32"/>
      <c r="X85" s="32"/>
      <c r="Y85" s="32"/>
      <c r="Z85" s="32"/>
      <c r="AA85" s="32"/>
      <c r="AB85" s="32"/>
      <c r="AC85" s="32"/>
      <c r="AD85" s="32"/>
      <c r="AE85" s="32"/>
    </row>
    <row r="86" s="2" customFormat="1" ht="12" customHeight="1">
      <c r="A86" s="32"/>
      <c r="B86" s="33"/>
      <c r="C86" s="26" t="s">
        <v>88</v>
      </c>
      <c r="D86" s="34"/>
      <c r="E86" s="34"/>
      <c r="F86" s="34"/>
      <c r="G86" s="34"/>
      <c r="H86" s="34"/>
      <c r="I86" s="34"/>
      <c r="J86" s="34"/>
      <c r="K86" s="34"/>
      <c r="L86" s="57"/>
      <c r="S86" s="32"/>
      <c r="T86" s="32"/>
      <c r="U86" s="32"/>
      <c r="V86" s="32"/>
      <c r="W86" s="32"/>
      <c r="X86" s="32"/>
      <c r="Y86" s="32"/>
      <c r="Z86" s="32"/>
      <c r="AA86" s="32"/>
      <c r="AB86" s="32"/>
      <c r="AC86" s="32"/>
      <c r="AD86" s="32"/>
      <c r="AE86" s="32"/>
    </row>
    <row r="87" s="2" customFormat="1" ht="16.5" customHeight="1">
      <c r="A87" s="32"/>
      <c r="B87" s="33"/>
      <c r="C87" s="34"/>
      <c r="D87" s="34"/>
      <c r="E87" s="70" t="str">
        <f>E9</f>
        <v>01 - Vybavení</v>
      </c>
      <c r="F87" s="34"/>
      <c r="G87" s="34"/>
      <c r="H87" s="34"/>
      <c r="I87" s="34"/>
      <c r="J87" s="34"/>
      <c r="K87" s="34"/>
      <c r="L87" s="57"/>
      <c r="S87" s="32"/>
      <c r="T87" s="32"/>
      <c r="U87" s="32"/>
      <c r="V87" s="32"/>
      <c r="W87" s="32"/>
      <c r="X87" s="32"/>
      <c r="Y87" s="32"/>
      <c r="Z87" s="32"/>
      <c r="AA87" s="32"/>
      <c r="AB87" s="32"/>
      <c r="AC87" s="32"/>
      <c r="AD87" s="32"/>
      <c r="AE87" s="32"/>
    </row>
    <row r="88" s="2" customFormat="1" ht="6.96" customHeight="1">
      <c r="A88" s="32"/>
      <c r="B88" s="33"/>
      <c r="C88" s="34"/>
      <c r="D88" s="34"/>
      <c r="E88" s="34"/>
      <c r="F88" s="34"/>
      <c r="G88" s="34"/>
      <c r="H88" s="34"/>
      <c r="I88" s="34"/>
      <c r="J88" s="34"/>
      <c r="K88" s="34"/>
      <c r="L88" s="57"/>
      <c r="S88" s="32"/>
      <c r="T88" s="32"/>
      <c r="U88" s="32"/>
      <c r="V88" s="32"/>
      <c r="W88" s="32"/>
      <c r="X88" s="32"/>
      <c r="Y88" s="32"/>
      <c r="Z88" s="32"/>
      <c r="AA88" s="32"/>
      <c r="AB88" s="32"/>
      <c r="AC88" s="32"/>
      <c r="AD88" s="32"/>
      <c r="AE88" s="32"/>
    </row>
    <row r="89" s="2" customFormat="1" ht="12" customHeight="1">
      <c r="A89" s="32"/>
      <c r="B89" s="33"/>
      <c r="C89" s="26" t="s">
        <v>20</v>
      </c>
      <c r="D89" s="34"/>
      <c r="E89" s="34"/>
      <c r="F89" s="21" t="str">
        <f>F12</f>
        <v xml:space="preserve"> </v>
      </c>
      <c r="G89" s="34"/>
      <c r="H89" s="34"/>
      <c r="I89" s="26" t="s">
        <v>22</v>
      </c>
      <c r="J89" s="73" t="str">
        <f>IF(J12="","",J12)</f>
        <v>5. 12. 2025</v>
      </c>
      <c r="K89" s="34"/>
      <c r="L89" s="57"/>
      <c r="S89" s="32"/>
      <c r="T89" s="32"/>
      <c r="U89" s="32"/>
      <c r="V89" s="32"/>
      <c r="W89" s="32"/>
      <c r="X89" s="32"/>
      <c r="Y89" s="32"/>
      <c r="Z89" s="32"/>
      <c r="AA89" s="32"/>
      <c r="AB89" s="32"/>
      <c r="AC89" s="32"/>
      <c r="AD89" s="32"/>
      <c r="AE89" s="32"/>
    </row>
    <row r="90" s="2" customFormat="1" ht="6.96" customHeight="1">
      <c r="A90" s="32"/>
      <c r="B90" s="33"/>
      <c r="C90" s="34"/>
      <c r="D90" s="34"/>
      <c r="E90" s="34"/>
      <c r="F90" s="34"/>
      <c r="G90" s="34"/>
      <c r="H90" s="34"/>
      <c r="I90" s="34"/>
      <c r="J90" s="34"/>
      <c r="K90" s="34"/>
      <c r="L90" s="57"/>
      <c r="S90" s="32"/>
      <c r="T90" s="32"/>
      <c r="U90" s="32"/>
      <c r="V90" s="32"/>
      <c r="W90" s="32"/>
      <c r="X90" s="32"/>
      <c r="Y90" s="32"/>
      <c r="Z90" s="32"/>
      <c r="AA90" s="32"/>
      <c r="AB90" s="32"/>
      <c r="AC90" s="32"/>
      <c r="AD90" s="32"/>
      <c r="AE90" s="32"/>
    </row>
    <row r="91" s="2" customFormat="1" ht="15.15" customHeight="1">
      <c r="A91" s="32"/>
      <c r="B91" s="33"/>
      <c r="C91" s="26" t="s">
        <v>24</v>
      </c>
      <c r="D91" s="34"/>
      <c r="E91" s="34"/>
      <c r="F91" s="21" t="str">
        <f>E15</f>
        <v xml:space="preserve"> </v>
      </c>
      <c r="G91" s="34"/>
      <c r="H91" s="34"/>
      <c r="I91" s="26" t="s">
        <v>29</v>
      </c>
      <c r="J91" s="30" t="str">
        <f>E21</f>
        <v xml:space="preserve"> </v>
      </c>
      <c r="K91" s="34"/>
      <c r="L91" s="57"/>
      <c r="S91" s="32"/>
      <c r="T91" s="32"/>
      <c r="U91" s="32"/>
      <c r="V91" s="32"/>
      <c r="W91" s="32"/>
      <c r="X91" s="32"/>
      <c r="Y91" s="32"/>
      <c r="Z91" s="32"/>
      <c r="AA91" s="32"/>
      <c r="AB91" s="32"/>
      <c r="AC91" s="32"/>
      <c r="AD91" s="32"/>
      <c r="AE91" s="32"/>
    </row>
    <row r="92" s="2" customFormat="1" ht="15.15" customHeight="1">
      <c r="A92" s="32"/>
      <c r="B92" s="33"/>
      <c r="C92" s="26" t="s">
        <v>27</v>
      </c>
      <c r="D92" s="34"/>
      <c r="E92" s="34"/>
      <c r="F92" s="21" t="str">
        <f>IF(E18="","",E18)</f>
        <v>Vyplň údaj</v>
      </c>
      <c r="G92" s="34"/>
      <c r="H92" s="34"/>
      <c r="I92" s="26" t="s">
        <v>31</v>
      </c>
      <c r="J92" s="30" t="str">
        <f>E24</f>
        <v xml:space="preserve"> </v>
      </c>
      <c r="K92" s="34"/>
      <c r="L92" s="57"/>
      <c r="S92" s="32"/>
      <c r="T92" s="32"/>
      <c r="U92" s="32"/>
      <c r="V92" s="32"/>
      <c r="W92" s="32"/>
      <c r="X92" s="32"/>
      <c r="Y92" s="32"/>
      <c r="Z92" s="32"/>
      <c r="AA92" s="32"/>
      <c r="AB92" s="32"/>
      <c r="AC92" s="32"/>
      <c r="AD92" s="32"/>
      <c r="AE92" s="32"/>
    </row>
    <row r="93" s="2" customFormat="1" ht="10.32" customHeight="1">
      <c r="A93" s="32"/>
      <c r="B93" s="33"/>
      <c r="C93" s="34"/>
      <c r="D93" s="34"/>
      <c r="E93" s="34"/>
      <c r="F93" s="34"/>
      <c r="G93" s="34"/>
      <c r="H93" s="34"/>
      <c r="I93" s="34"/>
      <c r="J93" s="34"/>
      <c r="K93" s="34"/>
      <c r="L93" s="57"/>
      <c r="S93" s="32"/>
      <c r="T93" s="32"/>
      <c r="U93" s="32"/>
      <c r="V93" s="32"/>
      <c r="W93" s="32"/>
      <c r="X93" s="32"/>
      <c r="Y93" s="32"/>
      <c r="Z93" s="32"/>
      <c r="AA93" s="32"/>
      <c r="AB93" s="32"/>
      <c r="AC93" s="32"/>
      <c r="AD93" s="32"/>
      <c r="AE93" s="32"/>
    </row>
    <row r="94" s="2" customFormat="1" ht="29.28" customHeight="1">
      <c r="A94" s="32"/>
      <c r="B94" s="33"/>
      <c r="C94" s="169" t="s">
        <v>91</v>
      </c>
      <c r="D94" s="170"/>
      <c r="E94" s="170"/>
      <c r="F94" s="170"/>
      <c r="G94" s="170"/>
      <c r="H94" s="170"/>
      <c r="I94" s="170"/>
      <c r="J94" s="171" t="s">
        <v>92</v>
      </c>
      <c r="K94" s="170"/>
      <c r="L94" s="57"/>
      <c r="S94" s="32"/>
      <c r="T94" s="32"/>
      <c r="U94" s="32"/>
      <c r="V94" s="32"/>
      <c r="W94" s="32"/>
      <c r="X94" s="32"/>
      <c r="Y94" s="32"/>
      <c r="Z94" s="32"/>
      <c r="AA94" s="32"/>
      <c r="AB94" s="32"/>
      <c r="AC94" s="32"/>
      <c r="AD94" s="32"/>
      <c r="AE94" s="32"/>
    </row>
    <row r="95" s="2" customFormat="1" ht="10.32" customHeight="1">
      <c r="A95" s="32"/>
      <c r="B95" s="33"/>
      <c r="C95" s="34"/>
      <c r="D95" s="34"/>
      <c r="E95" s="34"/>
      <c r="F95" s="34"/>
      <c r="G95" s="34"/>
      <c r="H95" s="34"/>
      <c r="I95" s="34"/>
      <c r="J95" s="34"/>
      <c r="K95" s="34"/>
      <c r="L95" s="57"/>
      <c r="S95" s="32"/>
      <c r="T95" s="32"/>
      <c r="U95" s="32"/>
      <c r="V95" s="32"/>
      <c r="W95" s="32"/>
      <c r="X95" s="32"/>
      <c r="Y95" s="32"/>
      <c r="Z95" s="32"/>
      <c r="AA95" s="32"/>
      <c r="AB95" s="32"/>
      <c r="AC95" s="32"/>
      <c r="AD95" s="32"/>
      <c r="AE95" s="32"/>
    </row>
    <row r="96" s="2" customFormat="1" ht="22.8" customHeight="1">
      <c r="A96" s="32"/>
      <c r="B96" s="33"/>
      <c r="C96" s="172" t="s">
        <v>93</v>
      </c>
      <c r="D96" s="34"/>
      <c r="E96" s="34"/>
      <c r="F96" s="34"/>
      <c r="G96" s="34"/>
      <c r="H96" s="34"/>
      <c r="I96" s="34"/>
      <c r="J96" s="104">
        <f>J116</f>
        <v>0</v>
      </c>
      <c r="K96" s="34"/>
      <c r="L96" s="57"/>
      <c r="S96" s="32"/>
      <c r="T96" s="32"/>
      <c r="U96" s="32"/>
      <c r="V96" s="32"/>
      <c r="W96" s="32"/>
      <c r="X96" s="32"/>
      <c r="Y96" s="32"/>
      <c r="Z96" s="32"/>
      <c r="AA96" s="32"/>
      <c r="AB96" s="32"/>
      <c r="AC96" s="32"/>
      <c r="AD96" s="32"/>
      <c r="AE96" s="32"/>
      <c r="AU96" s="11" t="s">
        <v>94</v>
      </c>
    </row>
    <row r="97" s="2" customFormat="1" ht="21.84" customHeight="1">
      <c r="A97" s="32"/>
      <c r="B97" s="33"/>
      <c r="C97" s="34"/>
      <c r="D97" s="34"/>
      <c r="E97" s="34"/>
      <c r="F97" s="34"/>
      <c r="G97" s="34"/>
      <c r="H97" s="34"/>
      <c r="I97" s="34"/>
      <c r="J97" s="34"/>
      <c r="K97" s="34"/>
      <c r="L97" s="57"/>
      <c r="S97" s="32"/>
      <c r="T97" s="32"/>
      <c r="U97" s="32"/>
      <c r="V97" s="32"/>
      <c r="W97" s="32"/>
      <c r="X97" s="32"/>
      <c r="Y97" s="32"/>
      <c r="Z97" s="32"/>
      <c r="AA97" s="32"/>
      <c r="AB97" s="32"/>
      <c r="AC97" s="32"/>
      <c r="AD97" s="32"/>
      <c r="AE97" s="32"/>
    </row>
    <row r="98" s="2" customFormat="1" ht="6.96" customHeight="1">
      <c r="A98" s="32"/>
      <c r="B98" s="60"/>
      <c r="C98" s="61"/>
      <c r="D98" s="61"/>
      <c r="E98" s="61"/>
      <c r="F98" s="61"/>
      <c r="G98" s="61"/>
      <c r="H98" s="61"/>
      <c r="I98" s="61"/>
      <c r="J98" s="61"/>
      <c r="K98" s="61"/>
      <c r="L98" s="57"/>
      <c r="S98" s="32"/>
      <c r="T98" s="32"/>
      <c r="U98" s="32"/>
      <c r="V98" s="32"/>
      <c r="W98" s="32"/>
      <c r="X98" s="32"/>
      <c r="Y98" s="32"/>
      <c r="Z98" s="32"/>
      <c r="AA98" s="32"/>
      <c r="AB98" s="32"/>
      <c r="AC98" s="32"/>
      <c r="AD98" s="32"/>
      <c r="AE98" s="32"/>
    </row>
    <row r="102" s="2" customFormat="1" ht="6.96" customHeight="1">
      <c r="A102" s="32"/>
      <c r="B102" s="62"/>
      <c r="C102" s="63"/>
      <c r="D102" s="63"/>
      <c r="E102" s="63"/>
      <c r="F102" s="63"/>
      <c r="G102" s="63"/>
      <c r="H102" s="63"/>
      <c r="I102" s="63"/>
      <c r="J102" s="63"/>
      <c r="K102" s="63"/>
      <c r="L102" s="57"/>
      <c r="S102" s="32"/>
      <c r="T102" s="32"/>
      <c r="U102" s="32"/>
      <c r="V102" s="32"/>
      <c r="W102" s="32"/>
      <c r="X102" s="32"/>
      <c r="Y102" s="32"/>
      <c r="Z102" s="32"/>
      <c r="AA102" s="32"/>
      <c r="AB102" s="32"/>
      <c r="AC102" s="32"/>
      <c r="AD102" s="32"/>
      <c r="AE102" s="32"/>
    </row>
    <row r="103" s="2" customFormat="1" ht="24.96" customHeight="1">
      <c r="A103" s="32"/>
      <c r="B103" s="33"/>
      <c r="C103" s="17" t="s">
        <v>95</v>
      </c>
      <c r="D103" s="34"/>
      <c r="E103" s="34"/>
      <c r="F103" s="34"/>
      <c r="G103" s="34"/>
      <c r="H103" s="34"/>
      <c r="I103" s="34"/>
      <c r="J103" s="34"/>
      <c r="K103" s="34"/>
      <c r="L103" s="57"/>
      <c r="S103" s="32"/>
      <c r="T103" s="32"/>
      <c r="U103" s="32"/>
      <c r="V103" s="32"/>
      <c r="W103" s="32"/>
      <c r="X103" s="32"/>
      <c r="Y103" s="32"/>
      <c r="Z103" s="32"/>
      <c r="AA103" s="32"/>
      <c r="AB103" s="32"/>
      <c r="AC103" s="32"/>
      <c r="AD103" s="32"/>
      <c r="AE103" s="32"/>
    </row>
    <row r="104" s="2" customFormat="1" ht="6.96" customHeight="1">
      <c r="A104" s="32"/>
      <c r="B104" s="33"/>
      <c r="C104" s="34"/>
      <c r="D104" s="34"/>
      <c r="E104" s="34"/>
      <c r="F104" s="34"/>
      <c r="G104" s="34"/>
      <c r="H104" s="34"/>
      <c r="I104" s="34"/>
      <c r="J104" s="34"/>
      <c r="K104" s="34"/>
      <c r="L104" s="57"/>
      <c r="S104" s="32"/>
      <c r="T104" s="32"/>
      <c r="U104" s="32"/>
      <c r="V104" s="32"/>
      <c r="W104" s="32"/>
      <c r="X104" s="32"/>
      <c r="Y104" s="32"/>
      <c r="Z104" s="32"/>
      <c r="AA104" s="32"/>
      <c r="AB104" s="32"/>
      <c r="AC104" s="32"/>
      <c r="AD104" s="32"/>
      <c r="AE104" s="32"/>
    </row>
    <row r="105" s="2" customFormat="1" ht="12" customHeight="1">
      <c r="A105" s="32"/>
      <c r="B105" s="33"/>
      <c r="C105" s="26" t="s">
        <v>16</v>
      </c>
      <c r="D105" s="34"/>
      <c r="E105" s="34"/>
      <c r="F105" s="34"/>
      <c r="G105" s="34"/>
      <c r="H105" s="34"/>
      <c r="I105" s="34"/>
      <c r="J105" s="34"/>
      <c r="K105" s="34"/>
      <c r="L105" s="57"/>
      <c r="S105" s="32"/>
      <c r="T105" s="32"/>
      <c r="U105" s="32"/>
      <c r="V105" s="32"/>
      <c r="W105" s="32"/>
      <c r="X105" s="32"/>
      <c r="Y105" s="32"/>
      <c r="Z105" s="32"/>
      <c r="AA105" s="32"/>
      <c r="AB105" s="32"/>
      <c r="AC105" s="32"/>
      <c r="AD105" s="32"/>
      <c r="AE105" s="32"/>
    </row>
    <row r="106" s="2" customFormat="1" ht="16.5" customHeight="1">
      <c r="A106" s="32"/>
      <c r="B106" s="33"/>
      <c r="C106" s="34"/>
      <c r="D106" s="34"/>
      <c r="E106" s="168" t="str">
        <f>E7</f>
        <v>Domov seniorů Rožmitál pod Třemšínem</v>
      </c>
      <c r="F106" s="26"/>
      <c r="G106" s="26"/>
      <c r="H106" s="26"/>
      <c r="I106" s="34"/>
      <c r="J106" s="34"/>
      <c r="K106" s="34"/>
      <c r="L106" s="57"/>
      <c r="S106" s="32"/>
      <c r="T106" s="32"/>
      <c r="U106" s="32"/>
      <c r="V106" s="32"/>
      <c r="W106" s="32"/>
      <c r="X106" s="32"/>
      <c r="Y106" s="32"/>
      <c r="Z106" s="32"/>
      <c r="AA106" s="32"/>
      <c r="AB106" s="32"/>
      <c r="AC106" s="32"/>
      <c r="AD106" s="32"/>
      <c r="AE106" s="32"/>
    </row>
    <row r="107" s="2" customFormat="1" ht="12" customHeight="1">
      <c r="A107" s="32"/>
      <c r="B107" s="33"/>
      <c r="C107" s="26" t="s">
        <v>88</v>
      </c>
      <c r="D107" s="34"/>
      <c r="E107" s="34"/>
      <c r="F107" s="34"/>
      <c r="G107" s="34"/>
      <c r="H107" s="34"/>
      <c r="I107" s="34"/>
      <c r="J107" s="34"/>
      <c r="K107" s="34"/>
      <c r="L107" s="57"/>
      <c r="S107" s="32"/>
      <c r="T107" s="32"/>
      <c r="U107" s="32"/>
      <c r="V107" s="32"/>
      <c r="W107" s="32"/>
      <c r="X107" s="32"/>
      <c r="Y107" s="32"/>
      <c r="Z107" s="32"/>
      <c r="AA107" s="32"/>
      <c r="AB107" s="32"/>
      <c r="AC107" s="32"/>
      <c r="AD107" s="32"/>
      <c r="AE107" s="32"/>
    </row>
    <row r="108" s="2" customFormat="1" ht="16.5" customHeight="1">
      <c r="A108" s="32"/>
      <c r="B108" s="33"/>
      <c r="C108" s="34"/>
      <c r="D108" s="34"/>
      <c r="E108" s="70" t="str">
        <f>E9</f>
        <v>01 - Vybavení</v>
      </c>
      <c r="F108" s="34"/>
      <c r="G108" s="34"/>
      <c r="H108" s="34"/>
      <c r="I108" s="34"/>
      <c r="J108" s="34"/>
      <c r="K108" s="34"/>
      <c r="L108" s="57"/>
      <c r="S108" s="32"/>
      <c r="T108" s="32"/>
      <c r="U108" s="32"/>
      <c r="V108" s="32"/>
      <c r="W108" s="32"/>
      <c r="X108" s="32"/>
      <c r="Y108" s="32"/>
      <c r="Z108" s="32"/>
      <c r="AA108" s="32"/>
      <c r="AB108" s="32"/>
      <c r="AC108" s="32"/>
      <c r="AD108" s="32"/>
      <c r="AE108" s="32"/>
    </row>
    <row r="109" s="2" customFormat="1" ht="6.96" customHeight="1">
      <c r="A109" s="32"/>
      <c r="B109" s="33"/>
      <c r="C109" s="34"/>
      <c r="D109" s="34"/>
      <c r="E109" s="34"/>
      <c r="F109" s="34"/>
      <c r="G109" s="34"/>
      <c r="H109" s="34"/>
      <c r="I109" s="34"/>
      <c r="J109" s="34"/>
      <c r="K109" s="34"/>
      <c r="L109" s="57"/>
      <c r="S109" s="32"/>
      <c r="T109" s="32"/>
      <c r="U109" s="32"/>
      <c r="V109" s="32"/>
      <c r="W109" s="32"/>
      <c r="X109" s="32"/>
      <c r="Y109" s="32"/>
      <c r="Z109" s="32"/>
      <c r="AA109" s="32"/>
      <c r="AB109" s="32"/>
      <c r="AC109" s="32"/>
      <c r="AD109" s="32"/>
      <c r="AE109" s="32"/>
    </row>
    <row r="110" s="2" customFormat="1" ht="12" customHeight="1">
      <c r="A110" s="32"/>
      <c r="B110" s="33"/>
      <c r="C110" s="26" t="s">
        <v>20</v>
      </c>
      <c r="D110" s="34"/>
      <c r="E110" s="34"/>
      <c r="F110" s="21" t="str">
        <f>F12</f>
        <v xml:space="preserve"> </v>
      </c>
      <c r="G110" s="34"/>
      <c r="H110" s="34"/>
      <c r="I110" s="26" t="s">
        <v>22</v>
      </c>
      <c r="J110" s="73" t="str">
        <f>IF(J12="","",J12)</f>
        <v>5. 12. 2025</v>
      </c>
      <c r="K110" s="34"/>
      <c r="L110" s="57"/>
      <c r="S110" s="32"/>
      <c r="T110" s="32"/>
      <c r="U110" s="32"/>
      <c r="V110" s="32"/>
      <c r="W110" s="32"/>
      <c r="X110" s="32"/>
      <c r="Y110" s="32"/>
      <c r="Z110" s="32"/>
      <c r="AA110" s="32"/>
      <c r="AB110" s="32"/>
      <c r="AC110" s="32"/>
      <c r="AD110" s="32"/>
      <c r="AE110" s="32"/>
    </row>
    <row r="111" s="2" customFormat="1" ht="6.96" customHeight="1">
      <c r="A111" s="32"/>
      <c r="B111" s="33"/>
      <c r="C111" s="34"/>
      <c r="D111" s="34"/>
      <c r="E111" s="34"/>
      <c r="F111" s="34"/>
      <c r="G111" s="34"/>
      <c r="H111" s="34"/>
      <c r="I111" s="34"/>
      <c r="J111" s="34"/>
      <c r="K111" s="34"/>
      <c r="L111" s="57"/>
      <c r="S111" s="32"/>
      <c r="T111" s="32"/>
      <c r="U111" s="32"/>
      <c r="V111" s="32"/>
      <c r="W111" s="32"/>
      <c r="X111" s="32"/>
      <c r="Y111" s="32"/>
      <c r="Z111" s="32"/>
      <c r="AA111" s="32"/>
      <c r="AB111" s="32"/>
      <c r="AC111" s="32"/>
      <c r="AD111" s="32"/>
      <c r="AE111" s="32"/>
    </row>
    <row r="112" s="2" customFormat="1" ht="15.15" customHeight="1">
      <c r="A112" s="32"/>
      <c r="B112" s="33"/>
      <c r="C112" s="26" t="s">
        <v>24</v>
      </c>
      <c r="D112" s="34"/>
      <c r="E112" s="34"/>
      <c r="F112" s="21" t="str">
        <f>E15</f>
        <v xml:space="preserve"> </v>
      </c>
      <c r="G112" s="34"/>
      <c r="H112" s="34"/>
      <c r="I112" s="26" t="s">
        <v>29</v>
      </c>
      <c r="J112" s="30" t="str">
        <f>E21</f>
        <v xml:space="preserve"> </v>
      </c>
      <c r="K112" s="34"/>
      <c r="L112" s="57"/>
      <c r="S112" s="32"/>
      <c r="T112" s="32"/>
      <c r="U112" s="32"/>
      <c r="V112" s="32"/>
      <c r="W112" s="32"/>
      <c r="X112" s="32"/>
      <c r="Y112" s="32"/>
      <c r="Z112" s="32"/>
      <c r="AA112" s="32"/>
      <c r="AB112" s="32"/>
      <c r="AC112" s="32"/>
      <c r="AD112" s="32"/>
      <c r="AE112" s="32"/>
    </row>
    <row r="113" s="2" customFormat="1" ht="15.15" customHeight="1">
      <c r="A113" s="32"/>
      <c r="B113" s="33"/>
      <c r="C113" s="26" t="s">
        <v>27</v>
      </c>
      <c r="D113" s="34"/>
      <c r="E113" s="34"/>
      <c r="F113" s="21" t="str">
        <f>IF(E18="","",E18)</f>
        <v>Vyplň údaj</v>
      </c>
      <c r="G113" s="34"/>
      <c r="H113" s="34"/>
      <c r="I113" s="26" t="s">
        <v>31</v>
      </c>
      <c r="J113" s="30" t="str">
        <f>E24</f>
        <v xml:space="preserve"> </v>
      </c>
      <c r="K113" s="34"/>
      <c r="L113" s="57"/>
      <c r="S113" s="32"/>
      <c r="T113" s="32"/>
      <c r="U113" s="32"/>
      <c r="V113" s="32"/>
      <c r="W113" s="32"/>
      <c r="X113" s="32"/>
      <c r="Y113" s="32"/>
      <c r="Z113" s="32"/>
      <c r="AA113" s="32"/>
      <c r="AB113" s="32"/>
      <c r="AC113" s="32"/>
      <c r="AD113" s="32"/>
      <c r="AE113" s="32"/>
    </row>
    <row r="114" s="2" customFormat="1" ht="10.32" customHeight="1">
      <c r="A114" s="32"/>
      <c r="B114" s="33"/>
      <c r="C114" s="34"/>
      <c r="D114" s="34"/>
      <c r="E114" s="34"/>
      <c r="F114" s="34"/>
      <c r="G114" s="34"/>
      <c r="H114" s="34"/>
      <c r="I114" s="34"/>
      <c r="J114" s="34"/>
      <c r="K114" s="34"/>
      <c r="L114" s="57"/>
      <c r="S114" s="32"/>
      <c r="T114" s="32"/>
      <c r="U114" s="32"/>
      <c r="V114" s="32"/>
      <c r="W114" s="32"/>
      <c r="X114" s="32"/>
      <c r="Y114" s="32"/>
      <c r="Z114" s="32"/>
      <c r="AA114" s="32"/>
      <c r="AB114" s="32"/>
      <c r="AC114" s="32"/>
      <c r="AD114" s="32"/>
      <c r="AE114" s="32"/>
    </row>
    <row r="115" s="9" customFormat="1" ht="29.28" customHeight="1">
      <c r="A115" s="173"/>
      <c r="B115" s="174"/>
      <c r="C115" s="175" t="s">
        <v>96</v>
      </c>
      <c r="D115" s="176" t="s">
        <v>58</v>
      </c>
      <c r="E115" s="176" t="s">
        <v>54</v>
      </c>
      <c r="F115" s="176" t="s">
        <v>55</v>
      </c>
      <c r="G115" s="176" t="s">
        <v>97</v>
      </c>
      <c r="H115" s="176" t="s">
        <v>98</v>
      </c>
      <c r="I115" s="176" t="s">
        <v>99</v>
      </c>
      <c r="J115" s="176" t="s">
        <v>92</v>
      </c>
      <c r="K115" s="177" t="s">
        <v>100</v>
      </c>
      <c r="L115" s="178"/>
      <c r="M115" s="94" t="s">
        <v>1</v>
      </c>
      <c r="N115" s="95" t="s">
        <v>37</v>
      </c>
      <c r="O115" s="95" t="s">
        <v>101</v>
      </c>
      <c r="P115" s="95" t="s">
        <v>102</v>
      </c>
      <c r="Q115" s="95" t="s">
        <v>103</v>
      </c>
      <c r="R115" s="95" t="s">
        <v>104</v>
      </c>
      <c r="S115" s="95" t="s">
        <v>105</v>
      </c>
      <c r="T115" s="96" t="s">
        <v>106</v>
      </c>
      <c r="U115" s="173"/>
      <c r="V115" s="173"/>
      <c r="W115" s="173"/>
      <c r="X115" s="173"/>
      <c r="Y115" s="173"/>
      <c r="Z115" s="173"/>
      <c r="AA115" s="173"/>
      <c r="AB115" s="173"/>
      <c r="AC115" s="173"/>
      <c r="AD115" s="173"/>
      <c r="AE115" s="173"/>
    </row>
    <row r="116" s="2" customFormat="1" ht="22.8" customHeight="1">
      <c r="A116" s="32"/>
      <c r="B116" s="33"/>
      <c r="C116" s="101" t="s">
        <v>107</v>
      </c>
      <c r="D116" s="34"/>
      <c r="E116" s="34"/>
      <c r="F116" s="34"/>
      <c r="G116" s="34"/>
      <c r="H116" s="34"/>
      <c r="I116" s="34"/>
      <c r="J116" s="179">
        <f>BK116</f>
        <v>0</v>
      </c>
      <c r="K116" s="34"/>
      <c r="L116" s="38"/>
      <c r="M116" s="97"/>
      <c r="N116" s="180"/>
      <c r="O116" s="98"/>
      <c r="P116" s="181">
        <f>SUM(P117:P158)</f>
        <v>0</v>
      </c>
      <c r="Q116" s="98"/>
      <c r="R116" s="181">
        <f>SUM(R117:R158)</f>
        <v>0</v>
      </c>
      <c r="S116" s="98"/>
      <c r="T116" s="182">
        <f>SUM(T117:T158)</f>
        <v>0</v>
      </c>
      <c r="U116" s="32"/>
      <c r="V116" s="32"/>
      <c r="W116" s="32"/>
      <c r="X116" s="32"/>
      <c r="Y116" s="32"/>
      <c r="Z116" s="32"/>
      <c r="AA116" s="32"/>
      <c r="AB116" s="32"/>
      <c r="AC116" s="32"/>
      <c r="AD116" s="32"/>
      <c r="AE116" s="32"/>
      <c r="AT116" s="11" t="s">
        <v>72</v>
      </c>
      <c r="AU116" s="11" t="s">
        <v>94</v>
      </c>
      <c r="BK116" s="183">
        <f>SUM(BK117:BK158)</f>
        <v>0</v>
      </c>
    </row>
    <row r="117" s="2" customFormat="1" ht="16.5" customHeight="1">
      <c r="A117" s="32"/>
      <c r="B117" s="33"/>
      <c r="C117" s="184" t="s">
        <v>81</v>
      </c>
      <c r="D117" s="184" t="s">
        <v>108</v>
      </c>
      <c r="E117" s="185" t="s">
        <v>109</v>
      </c>
      <c r="F117" s="186" t="s">
        <v>110</v>
      </c>
      <c r="G117" s="187" t="s">
        <v>1</v>
      </c>
      <c r="H117" s="188">
        <v>10</v>
      </c>
      <c r="I117" s="189"/>
      <c r="J117" s="190">
        <f>ROUND(I117*H117,2)</f>
        <v>0</v>
      </c>
      <c r="K117" s="186" t="s">
        <v>1</v>
      </c>
      <c r="L117" s="38"/>
      <c r="M117" s="191" t="s">
        <v>1</v>
      </c>
      <c r="N117" s="192" t="s">
        <v>38</v>
      </c>
      <c r="O117" s="85"/>
      <c r="P117" s="193">
        <f>O117*H117</f>
        <v>0</v>
      </c>
      <c r="Q117" s="193">
        <v>0</v>
      </c>
      <c r="R117" s="193">
        <f>Q117*H117</f>
        <v>0</v>
      </c>
      <c r="S117" s="193">
        <v>0</v>
      </c>
      <c r="T117" s="194">
        <f>S117*H117</f>
        <v>0</v>
      </c>
      <c r="U117" s="32"/>
      <c r="V117" s="32"/>
      <c r="W117" s="32"/>
      <c r="X117" s="32"/>
      <c r="Y117" s="32"/>
      <c r="Z117" s="32"/>
      <c r="AA117" s="32"/>
      <c r="AB117" s="32"/>
      <c r="AC117" s="32"/>
      <c r="AD117" s="32"/>
      <c r="AE117" s="32"/>
      <c r="AR117" s="195" t="s">
        <v>111</v>
      </c>
      <c r="AT117" s="195" t="s">
        <v>108</v>
      </c>
      <c r="AU117" s="195" t="s">
        <v>73</v>
      </c>
      <c r="AY117" s="11" t="s">
        <v>112</v>
      </c>
      <c r="BE117" s="196">
        <f>IF(N117="základní",J117,0)</f>
        <v>0</v>
      </c>
      <c r="BF117" s="196">
        <f>IF(N117="snížená",J117,0)</f>
        <v>0</v>
      </c>
      <c r="BG117" s="196">
        <f>IF(N117="zákl. přenesená",J117,0)</f>
        <v>0</v>
      </c>
      <c r="BH117" s="196">
        <f>IF(N117="sníž. přenesená",J117,0)</f>
        <v>0</v>
      </c>
      <c r="BI117" s="196">
        <f>IF(N117="nulová",J117,0)</f>
        <v>0</v>
      </c>
      <c r="BJ117" s="11" t="s">
        <v>81</v>
      </c>
      <c r="BK117" s="196">
        <f>ROUND(I117*H117,2)</f>
        <v>0</v>
      </c>
      <c r="BL117" s="11" t="s">
        <v>111</v>
      </c>
      <c r="BM117" s="195" t="s">
        <v>113</v>
      </c>
    </row>
    <row r="118" s="2" customFormat="1">
      <c r="A118" s="32"/>
      <c r="B118" s="33"/>
      <c r="C118" s="34"/>
      <c r="D118" s="197" t="s">
        <v>114</v>
      </c>
      <c r="E118" s="34"/>
      <c r="F118" s="198" t="s">
        <v>115</v>
      </c>
      <c r="G118" s="34"/>
      <c r="H118" s="34"/>
      <c r="I118" s="199"/>
      <c r="J118" s="34"/>
      <c r="K118" s="34"/>
      <c r="L118" s="38"/>
      <c r="M118" s="200"/>
      <c r="N118" s="201"/>
      <c r="O118" s="85"/>
      <c r="P118" s="85"/>
      <c r="Q118" s="85"/>
      <c r="R118" s="85"/>
      <c r="S118" s="85"/>
      <c r="T118" s="86"/>
      <c r="U118" s="32"/>
      <c r="V118" s="32"/>
      <c r="W118" s="32"/>
      <c r="X118" s="32"/>
      <c r="Y118" s="32"/>
      <c r="Z118" s="32"/>
      <c r="AA118" s="32"/>
      <c r="AB118" s="32"/>
      <c r="AC118" s="32"/>
      <c r="AD118" s="32"/>
      <c r="AE118" s="32"/>
      <c r="AT118" s="11" t="s">
        <v>114</v>
      </c>
      <c r="AU118" s="11" t="s">
        <v>73</v>
      </c>
    </row>
    <row r="119" s="2" customFormat="1" ht="16.5" customHeight="1">
      <c r="A119" s="32"/>
      <c r="B119" s="33"/>
      <c r="C119" s="184" t="s">
        <v>83</v>
      </c>
      <c r="D119" s="184" t="s">
        <v>108</v>
      </c>
      <c r="E119" s="185" t="s">
        <v>116</v>
      </c>
      <c r="F119" s="186" t="s">
        <v>117</v>
      </c>
      <c r="G119" s="187" t="s">
        <v>1</v>
      </c>
      <c r="H119" s="188">
        <v>32</v>
      </c>
      <c r="I119" s="189"/>
      <c r="J119" s="190">
        <f>ROUND(I119*H119,2)</f>
        <v>0</v>
      </c>
      <c r="K119" s="186" t="s">
        <v>1</v>
      </c>
      <c r="L119" s="38"/>
      <c r="M119" s="191" t="s">
        <v>1</v>
      </c>
      <c r="N119" s="192" t="s">
        <v>38</v>
      </c>
      <c r="O119" s="85"/>
      <c r="P119" s="193">
        <f>O119*H119</f>
        <v>0</v>
      </c>
      <c r="Q119" s="193">
        <v>0</v>
      </c>
      <c r="R119" s="193">
        <f>Q119*H119</f>
        <v>0</v>
      </c>
      <c r="S119" s="193">
        <v>0</v>
      </c>
      <c r="T119" s="194">
        <f>S119*H119</f>
        <v>0</v>
      </c>
      <c r="U119" s="32"/>
      <c r="V119" s="32"/>
      <c r="W119" s="32"/>
      <c r="X119" s="32"/>
      <c r="Y119" s="32"/>
      <c r="Z119" s="32"/>
      <c r="AA119" s="32"/>
      <c r="AB119" s="32"/>
      <c r="AC119" s="32"/>
      <c r="AD119" s="32"/>
      <c r="AE119" s="32"/>
      <c r="AR119" s="195" t="s">
        <v>111</v>
      </c>
      <c r="AT119" s="195" t="s">
        <v>108</v>
      </c>
      <c r="AU119" s="195" t="s">
        <v>73</v>
      </c>
      <c r="AY119" s="11" t="s">
        <v>112</v>
      </c>
      <c r="BE119" s="196">
        <f>IF(N119="základní",J119,0)</f>
        <v>0</v>
      </c>
      <c r="BF119" s="196">
        <f>IF(N119="snížená",J119,0)</f>
        <v>0</v>
      </c>
      <c r="BG119" s="196">
        <f>IF(N119="zákl. přenesená",J119,0)</f>
        <v>0</v>
      </c>
      <c r="BH119" s="196">
        <f>IF(N119="sníž. přenesená",J119,0)</f>
        <v>0</v>
      </c>
      <c r="BI119" s="196">
        <f>IF(N119="nulová",J119,0)</f>
        <v>0</v>
      </c>
      <c r="BJ119" s="11" t="s">
        <v>81</v>
      </c>
      <c r="BK119" s="196">
        <f>ROUND(I119*H119,2)</f>
        <v>0</v>
      </c>
      <c r="BL119" s="11" t="s">
        <v>111</v>
      </c>
      <c r="BM119" s="195" t="s">
        <v>118</v>
      </c>
    </row>
    <row r="120" s="2" customFormat="1">
      <c r="A120" s="32"/>
      <c r="B120" s="33"/>
      <c r="C120" s="34"/>
      <c r="D120" s="197" t="s">
        <v>114</v>
      </c>
      <c r="E120" s="34"/>
      <c r="F120" s="198" t="s">
        <v>119</v>
      </c>
      <c r="G120" s="34"/>
      <c r="H120" s="34"/>
      <c r="I120" s="199"/>
      <c r="J120" s="34"/>
      <c r="K120" s="34"/>
      <c r="L120" s="38"/>
      <c r="M120" s="200"/>
      <c r="N120" s="201"/>
      <c r="O120" s="85"/>
      <c r="P120" s="85"/>
      <c r="Q120" s="85"/>
      <c r="R120" s="85"/>
      <c r="S120" s="85"/>
      <c r="T120" s="86"/>
      <c r="U120" s="32"/>
      <c r="V120" s="32"/>
      <c r="W120" s="32"/>
      <c r="X120" s="32"/>
      <c r="Y120" s="32"/>
      <c r="Z120" s="32"/>
      <c r="AA120" s="32"/>
      <c r="AB120" s="32"/>
      <c r="AC120" s="32"/>
      <c r="AD120" s="32"/>
      <c r="AE120" s="32"/>
      <c r="AT120" s="11" t="s">
        <v>114</v>
      </c>
      <c r="AU120" s="11" t="s">
        <v>73</v>
      </c>
    </row>
    <row r="121" s="2" customFormat="1" ht="16.5" customHeight="1">
      <c r="A121" s="32"/>
      <c r="B121" s="33"/>
      <c r="C121" s="184" t="s">
        <v>120</v>
      </c>
      <c r="D121" s="184" t="s">
        <v>108</v>
      </c>
      <c r="E121" s="185" t="s">
        <v>121</v>
      </c>
      <c r="F121" s="186" t="s">
        <v>122</v>
      </c>
      <c r="G121" s="187" t="s">
        <v>1</v>
      </c>
      <c r="H121" s="188">
        <v>92</v>
      </c>
      <c r="I121" s="189"/>
      <c r="J121" s="190">
        <f>ROUND(I121*H121,2)</f>
        <v>0</v>
      </c>
      <c r="K121" s="186" t="s">
        <v>1</v>
      </c>
      <c r="L121" s="38"/>
      <c r="M121" s="191" t="s">
        <v>1</v>
      </c>
      <c r="N121" s="192" t="s">
        <v>38</v>
      </c>
      <c r="O121" s="85"/>
      <c r="P121" s="193">
        <f>O121*H121</f>
        <v>0</v>
      </c>
      <c r="Q121" s="193">
        <v>0</v>
      </c>
      <c r="R121" s="193">
        <f>Q121*H121</f>
        <v>0</v>
      </c>
      <c r="S121" s="193">
        <v>0</v>
      </c>
      <c r="T121" s="194">
        <f>S121*H121</f>
        <v>0</v>
      </c>
      <c r="U121" s="32"/>
      <c r="V121" s="32"/>
      <c r="W121" s="32"/>
      <c r="X121" s="32"/>
      <c r="Y121" s="32"/>
      <c r="Z121" s="32"/>
      <c r="AA121" s="32"/>
      <c r="AB121" s="32"/>
      <c r="AC121" s="32"/>
      <c r="AD121" s="32"/>
      <c r="AE121" s="32"/>
      <c r="AR121" s="195" t="s">
        <v>111</v>
      </c>
      <c r="AT121" s="195" t="s">
        <v>108</v>
      </c>
      <c r="AU121" s="195" t="s">
        <v>73</v>
      </c>
      <c r="AY121" s="11" t="s">
        <v>112</v>
      </c>
      <c r="BE121" s="196">
        <f>IF(N121="základní",J121,0)</f>
        <v>0</v>
      </c>
      <c r="BF121" s="196">
        <f>IF(N121="snížená",J121,0)</f>
        <v>0</v>
      </c>
      <c r="BG121" s="196">
        <f>IF(N121="zákl. přenesená",J121,0)</f>
        <v>0</v>
      </c>
      <c r="BH121" s="196">
        <f>IF(N121="sníž. přenesená",J121,0)</f>
        <v>0</v>
      </c>
      <c r="BI121" s="196">
        <f>IF(N121="nulová",J121,0)</f>
        <v>0</v>
      </c>
      <c r="BJ121" s="11" t="s">
        <v>81</v>
      </c>
      <c r="BK121" s="196">
        <f>ROUND(I121*H121,2)</f>
        <v>0</v>
      </c>
      <c r="BL121" s="11" t="s">
        <v>111</v>
      </c>
      <c r="BM121" s="195" t="s">
        <v>123</v>
      </c>
    </row>
    <row r="122" s="2" customFormat="1">
      <c r="A122" s="32"/>
      <c r="B122" s="33"/>
      <c r="C122" s="34"/>
      <c r="D122" s="197" t="s">
        <v>114</v>
      </c>
      <c r="E122" s="34"/>
      <c r="F122" s="198" t="s">
        <v>124</v>
      </c>
      <c r="G122" s="34"/>
      <c r="H122" s="34"/>
      <c r="I122" s="199"/>
      <c r="J122" s="34"/>
      <c r="K122" s="34"/>
      <c r="L122" s="38"/>
      <c r="M122" s="200"/>
      <c r="N122" s="201"/>
      <c r="O122" s="85"/>
      <c r="P122" s="85"/>
      <c r="Q122" s="85"/>
      <c r="R122" s="85"/>
      <c r="S122" s="85"/>
      <c r="T122" s="86"/>
      <c r="U122" s="32"/>
      <c r="V122" s="32"/>
      <c r="W122" s="32"/>
      <c r="X122" s="32"/>
      <c r="Y122" s="32"/>
      <c r="Z122" s="32"/>
      <c r="AA122" s="32"/>
      <c r="AB122" s="32"/>
      <c r="AC122" s="32"/>
      <c r="AD122" s="32"/>
      <c r="AE122" s="32"/>
      <c r="AT122" s="11" t="s">
        <v>114</v>
      </c>
      <c r="AU122" s="11" t="s">
        <v>73</v>
      </c>
    </row>
    <row r="123" s="2" customFormat="1" ht="16.5" customHeight="1">
      <c r="A123" s="32"/>
      <c r="B123" s="33"/>
      <c r="C123" s="184" t="s">
        <v>111</v>
      </c>
      <c r="D123" s="184" t="s">
        <v>108</v>
      </c>
      <c r="E123" s="185" t="s">
        <v>125</v>
      </c>
      <c r="F123" s="186" t="s">
        <v>126</v>
      </c>
      <c r="G123" s="187" t="s">
        <v>1</v>
      </c>
      <c r="H123" s="188">
        <v>30</v>
      </c>
      <c r="I123" s="189"/>
      <c r="J123" s="190">
        <f>ROUND(I123*H123,2)</f>
        <v>0</v>
      </c>
      <c r="K123" s="186" t="s">
        <v>1</v>
      </c>
      <c r="L123" s="38"/>
      <c r="M123" s="191" t="s">
        <v>1</v>
      </c>
      <c r="N123" s="192" t="s">
        <v>38</v>
      </c>
      <c r="O123" s="85"/>
      <c r="P123" s="193">
        <f>O123*H123</f>
        <v>0</v>
      </c>
      <c r="Q123" s="193">
        <v>0</v>
      </c>
      <c r="R123" s="193">
        <f>Q123*H123</f>
        <v>0</v>
      </c>
      <c r="S123" s="193">
        <v>0</v>
      </c>
      <c r="T123" s="194">
        <f>S123*H123</f>
        <v>0</v>
      </c>
      <c r="U123" s="32"/>
      <c r="V123" s="32"/>
      <c r="W123" s="32"/>
      <c r="X123" s="32"/>
      <c r="Y123" s="32"/>
      <c r="Z123" s="32"/>
      <c r="AA123" s="32"/>
      <c r="AB123" s="32"/>
      <c r="AC123" s="32"/>
      <c r="AD123" s="32"/>
      <c r="AE123" s="32"/>
      <c r="AR123" s="195" t="s">
        <v>111</v>
      </c>
      <c r="AT123" s="195" t="s">
        <v>108</v>
      </c>
      <c r="AU123" s="195" t="s">
        <v>73</v>
      </c>
      <c r="AY123" s="11" t="s">
        <v>112</v>
      </c>
      <c r="BE123" s="196">
        <f>IF(N123="základní",J123,0)</f>
        <v>0</v>
      </c>
      <c r="BF123" s="196">
        <f>IF(N123="snížená",J123,0)</f>
        <v>0</v>
      </c>
      <c r="BG123" s="196">
        <f>IF(N123="zákl. přenesená",J123,0)</f>
        <v>0</v>
      </c>
      <c r="BH123" s="196">
        <f>IF(N123="sníž. přenesená",J123,0)</f>
        <v>0</v>
      </c>
      <c r="BI123" s="196">
        <f>IF(N123="nulová",J123,0)</f>
        <v>0</v>
      </c>
      <c r="BJ123" s="11" t="s">
        <v>81</v>
      </c>
      <c r="BK123" s="196">
        <f>ROUND(I123*H123,2)</f>
        <v>0</v>
      </c>
      <c r="BL123" s="11" t="s">
        <v>111</v>
      </c>
      <c r="BM123" s="195" t="s">
        <v>127</v>
      </c>
    </row>
    <row r="124" s="2" customFormat="1">
      <c r="A124" s="32"/>
      <c r="B124" s="33"/>
      <c r="C124" s="34"/>
      <c r="D124" s="197" t="s">
        <v>114</v>
      </c>
      <c r="E124" s="34"/>
      <c r="F124" s="198" t="s">
        <v>128</v>
      </c>
      <c r="G124" s="34"/>
      <c r="H124" s="34"/>
      <c r="I124" s="199"/>
      <c r="J124" s="34"/>
      <c r="K124" s="34"/>
      <c r="L124" s="38"/>
      <c r="M124" s="200"/>
      <c r="N124" s="201"/>
      <c r="O124" s="85"/>
      <c r="P124" s="85"/>
      <c r="Q124" s="85"/>
      <c r="R124" s="85"/>
      <c r="S124" s="85"/>
      <c r="T124" s="86"/>
      <c r="U124" s="32"/>
      <c r="V124" s="32"/>
      <c r="W124" s="32"/>
      <c r="X124" s="32"/>
      <c r="Y124" s="32"/>
      <c r="Z124" s="32"/>
      <c r="AA124" s="32"/>
      <c r="AB124" s="32"/>
      <c r="AC124" s="32"/>
      <c r="AD124" s="32"/>
      <c r="AE124" s="32"/>
      <c r="AT124" s="11" t="s">
        <v>114</v>
      </c>
      <c r="AU124" s="11" t="s">
        <v>73</v>
      </c>
    </row>
    <row r="125" s="2" customFormat="1" ht="16.5" customHeight="1">
      <c r="A125" s="32"/>
      <c r="B125" s="33"/>
      <c r="C125" s="184" t="s">
        <v>129</v>
      </c>
      <c r="D125" s="184" t="s">
        <v>108</v>
      </c>
      <c r="E125" s="185" t="s">
        <v>130</v>
      </c>
      <c r="F125" s="186" t="s">
        <v>131</v>
      </c>
      <c r="G125" s="187" t="s">
        <v>1</v>
      </c>
      <c r="H125" s="188">
        <v>8</v>
      </c>
      <c r="I125" s="189"/>
      <c r="J125" s="190">
        <f>ROUND(I125*H125,2)</f>
        <v>0</v>
      </c>
      <c r="K125" s="186" t="s">
        <v>1</v>
      </c>
      <c r="L125" s="38"/>
      <c r="M125" s="191" t="s">
        <v>1</v>
      </c>
      <c r="N125" s="192" t="s">
        <v>38</v>
      </c>
      <c r="O125" s="85"/>
      <c r="P125" s="193">
        <f>O125*H125</f>
        <v>0</v>
      </c>
      <c r="Q125" s="193">
        <v>0</v>
      </c>
      <c r="R125" s="193">
        <f>Q125*H125</f>
        <v>0</v>
      </c>
      <c r="S125" s="193">
        <v>0</v>
      </c>
      <c r="T125" s="194">
        <f>S125*H125</f>
        <v>0</v>
      </c>
      <c r="U125" s="32"/>
      <c r="V125" s="32"/>
      <c r="W125" s="32"/>
      <c r="X125" s="32"/>
      <c r="Y125" s="32"/>
      <c r="Z125" s="32"/>
      <c r="AA125" s="32"/>
      <c r="AB125" s="32"/>
      <c r="AC125" s="32"/>
      <c r="AD125" s="32"/>
      <c r="AE125" s="32"/>
      <c r="AR125" s="195" t="s">
        <v>111</v>
      </c>
      <c r="AT125" s="195" t="s">
        <v>108</v>
      </c>
      <c r="AU125" s="195" t="s">
        <v>73</v>
      </c>
      <c r="AY125" s="11" t="s">
        <v>112</v>
      </c>
      <c r="BE125" s="196">
        <f>IF(N125="základní",J125,0)</f>
        <v>0</v>
      </c>
      <c r="BF125" s="196">
        <f>IF(N125="snížená",J125,0)</f>
        <v>0</v>
      </c>
      <c r="BG125" s="196">
        <f>IF(N125="zákl. přenesená",J125,0)</f>
        <v>0</v>
      </c>
      <c r="BH125" s="196">
        <f>IF(N125="sníž. přenesená",J125,0)</f>
        <v>0</v>
      </c>
      <c r="BI125" s="196">
        <f>IF(N125="nulová",J125,0)</f>
        <v>0</v>
      </c>
      <c r="BJ125" s="11" t="s">
        <v>81</v>
      </c>
      <c r="BK125" s="196">
        <f>ROUND(I125*H125,2)</f>
        <v>0</v>
      </c>
      <c r="BL125" s="11" t="s">
        <v>111</v>
      </c>
      <c r="BM125" s="195" t="s">
        <v>132</v>
      </c>
    </row>
    <row r="126" s="2" customFormat="1">
      <c r="A126" s="32"/>
      <c r="B126" s="33"/>
      <c r="C126" s="34"/>
      <c r="D126" s="197" t="s">
        <v>114</v>
      </c>
      <c r="E126" s="34"/>
      <c r="F126" s="198" t="s">
        <v>133</v>
      </c>
      <c r="G126" s="34"/>
      <c r="H126" s="34"/>
      <c r="I126" s="199"/>
      <c r="J126" s="34"/>
      <c r="K126" s="34"/>
      <c r="L126" s="38"/>
      <c r="M126" s="200"/>
      <c r="N126" s="201"/>
      <c r="O126" s="85"/>
      <c r="P126" s="85"/>
      <c r="Q126" s="85"/>
      <c r="R126" s="85"/>
      <c r="S126" s="85"/>
      <c r="T126" s="86"/>
      <c r="U126" s="32"/>
      <c r="V126" s="32"/>
      <c r="W126" s="32"/>
      <c r="X126" s="32"/>
      <c r="Y126" s="32"/>
      <c r="Z126" s="32"/>
      <c r="AA126" s="32"/>
      <c r="AB126" s="32"/>
      <c r="AC126" s="32"/>
      <c r="AD126" s="32"/>
      <c r="AE126" s="32"/>
      <c r="AT126" s="11" t="s">
        <v>114</v>
      </c>
      <c r="AU126" s="11" t="s">
        <v>73</v>
      </c>
    </row>
    <row r="127" s="2" customFormat="1" ht="16.5" customHeight="1">
      <c r="A127" s="32"/>
      <c r="B127" s="33"/>
      <c r="C127" s="184" t="s">
        <v>134</v>
      </c>
      <c r="D127" s="184" t="s">
        <v>108</v>
      </c>
      <c r="E127" s="185" t="s">
        <v>135</v>
      </c>
      <c r="F127" s="186" t="s">
        <v>136</v>
      </c>
      <c r="G127" s="187" t="s">
        <v>1</v>
      </c>
      <c r="H127" s="188">
        <v>2</v>
      </c>
      <c r="I127" s="189"/>
      <c r="J127" s="190">
        <f>ROUND(I127*H127,2)</f>
        <v>0</v>
      </c>
      <c r="K127" s="186" t="s">
        <v>1</v>
      </c>
      <c r="L127" s="38"/>
      <c r="M127" s="191" t="s">
        <v>1</v>
      </c>
      <c r="N127" s="192" t="s">
        <v>38</v>
      </c>
      <c r="O127" s="85"/>
      <c r="P127" s="193">
        <f>O127*H127</f>
        <v>0</v>
      </c>
      <c r="Q127" s="193">
        <v>0</v>
      </c>
      <c r="R127" s="193">
        <f>Q127*H127</f>
        <v>0</v>
      </c>
      <c r="S127" s="193">
        <v>0</v>
      </c>
      <c r="T127" s="194">
        <f>S127*H127</f>
        <v>0</v>
      </c>
      <c r="U127" s="32"/>
      <c r="V127" s="32"/>
      <c r="W127" s="32"/>
      <c r="X127" s="32"/>
      <c r="Y127" s="32"/>
      <c r="Z127" s="32"/>
      <c r="AA127" s="32"/>
      <c r="AB127" s="32"/>
      <c r="AC127" s="32"/>
      <c r="AD127" s="32"/>
      <c r="AE127" s="32"/>
      <c r="AR127" s="195" t="s">
        <v>111</v>
      </c>
      <c r="AT127" s="195" t="s">
        <v>108</v>
      </c>
      <c r="AU127" s="195" t="s">
        <v>73</v>
      </c>
      <c r="AY127" s="11" t="s">
        <v>112</v>
      </c>
      <c r="BE127" s="196">
        <f>IF(N127="základní",J127,0)</f>
        <v>0</v>
      </c>
      <c r="BF127" s="196">
        <f>IF(N127="snížená",J127,0)</f>
        <v>0</v>
      </c>
      <c r="BG127" s="196">
        <f>IF(N127="zákl. přenesená",J127,0)</f>
        <v>0</v>
      </c>
      <c r="BH127" s="196">
        <f>IF(N127="sníž. přenesená",J127,0)</f>
        <v>0</v>
      </c>
      <c r="BI127" s="196">
        <f>IF(N127="nulová",J127,0)</f>
        <v>0</v>
      </c>
      <c r="BJ127" s="11" t="s">
        <v>81</v>
      </c>
      <c r="BK127" s="196">
        <f>ROUND(I127*H127,2)</f>
        <v>0</v>
      </c>
      <c r="BL127" s="11" t="s">
        <v>111</v>
      </c>
      <c r="BM127" s="195" t="s">
        <v>137</v>
      </c>
    </row>
    <row r="128" s="2" customFormat="1">
      <c r="A128" s="32"/>
      <c r="B128" s="33"/>
      <c r="C128" s="34"/>
      <c r="D128" s="197" t="s">
        <v>114</v>
      </c>
      <c r="E128" s="34"/>
      <c r="F128" s="198" t="s">
        <v>138</v>
      </c>
      <c r="G128" s="34"/>
      <c r="H128" s="34"/>
      <c r="I128" s="199"/>
      <c r="J128" s="34"/>
      <c r="K128" s="34"/>
      <c r="L128" s="38"/>
      <c r="M128" s="200"/>
      <c r="N128" s="201"/>
      <c r="O128" s="85"/>
      <c r="P128" s="85"/>
      <c r="Q128" s="85"/>
      <c r="R128" s="85"/>
      <c r="S128" s="85"/>
      <c r="T128" s="86"/>
      <c r="U128" s="32"/>
      <c r="V128" s="32"/>
      <c r="W128" s="32"/>
      <c r="X128" s="32"/>
      <c r="Y128" s="32"/>
      <c r="Z128" s="32"/>
      <c r="AA128" s="32"/>
      <c r="AB128" s="32"/>
      <c r="AC128" s="32"/>
      <c r="AD128" s="32"/>
      <c r="AE128" s="32"/>
      <c r="AT128" s="11" t="s">
        <v>114</v>
      </c>
      <c r="AU128" s="11" t="s">
        <v>73</v>
      </c>
    </row>
    <row r="129" s="2" customFormat="1" ht="16.5" customHeight="1">
      <c r="A129" s="32"/>
      <c r="B129" s="33"/>
      <c r="C129" s="184" t="s">
        <v>139</v>
      </c>
      <c r="D129" s="184" t="s">
        <v>108</v>
      </c>
      <c r="E129" s="185" t="s">
        <v>140</v>
      </c>
      <c r="F129" s="186" t="s">
        <v>141</v>
      </c>
      <c r="G129" s="187" t="s">
        <v>1</v>
      </c>
      <c r="H129" s="188">
        <v>2</v>
      </c>
      <c r="I129" s="189"/>
      <c r="J129" s="190">
        <f>ROUND(I129*H129,2)</f>
        <v>0</v>
      </c>
      <c r="K129" s="186" t="s">
        <v>1</v>
      </c>
      <c r="L129" s="38"/>
      <c r="M129" s="191" t="s">
        <v>1</v>
      </c>
      <c r="N129" s="192" t="s">
        <v>38</v>
      </c>
      <c r="O129" s="85"/>
      <c r="P129" s="193">
        <f>O129*H129</f>
        <v>0</v>
      </c>
      <c r="Q129" s="193">
        <v>0</v>
      </c>
      <c r="R129" s="193">
        <f>Q129*H129</f>
        <v>0</v>
      </c>
      <c r="S129" s="193">
        <v>0</v>
      </c>
      <c r="T129" s="194">
        <f>S129*H129</f>
        <v>0</v>
      </c>
      <c r="U129" s="32"/>
      <c r="V129" s="32"/>
      <c r="W129" s="32"/>
      <c r="X129" s="32"/>
      <c r="Y129" s="32"/>
      <c r="Z129" s="32"/>
      <c r="AA129" s="32"/>
      <c r="AB129" s="32"/>
      <c r="AC129" s="32"/>
      <c r="AD129" s="32"/>
      <c r="AE129" s="32"/>
      <c r="AR129" s="195" t="s">
        <v>111</v>
      </c>
      <c r="AT129" s="195" t="s">
        <v>108</v>
      </c>
      <c r="AU129" s="195" t="s">
        <v>73</v>
      </c>
      <c r="AY129" s="11" t="s">
        <v>112</v>
      </c>
      <c r="BE129" s="196">
        <f>IF(N129="základní",J129,0)</f>
        <v>0</v>
      </c>
      <c r="BF129" s="196">
        <f>IF(N129="snížená",J129,0)</f>
        <v>0</v>
      </c>
      <c r="BG129" s="196">
        <f>IF(N129="zákl. přenesená",J129,0)</f>
        <v>0</v>
      </c>
      <c r="BH129" s="196">
        <f>IF(N129="sníž. přenesená",J129,0)</f>
        <v>0</v>
      </c>
      <c r="BI129" s="196">
        <f>IF(N129="nulová",J129,0)</f>
        <v>0</v>
      </c>
      <c r="BJ129" s="11" t="s">
        <v>81</v>
      </c>
      <c r="BK129" s="196">
        <f>ROUND(I129*H129,2)</f>
        <v>0</v>
      </c>
      <c r="BL129" s="11" t="s">
        <v>111</v>
      </c>
      <c r="BM129" s="195" t="s">
        <v>142</v>
      </c>
    </row>
    <row r="130" s="2" customFormat="1">
      <c r="A130" s="32"/>
      <c r="B130" s="33"/>
      <c r="C130" s="34"/>
      <c r="D130" s="197" t="s">
        <v>114</v>
      </c>
      <c r="E130" s="34"/>
      <c r="F130" s="198" t="s">
        <v>143</v>
      </c>
      <c r="G130" s="34"/>
      <c r="H130" s="34"/>
      <c r="I130" s="199"/>
      <c r="J130" s="34"/>
      <c r="K130" s="34"/>
      <c r="L130" s="38"/>
      <c r="M130" s="200"/>
      <c r="N130" s="201"/>
      <c r="O130" s="85"/>
      <c r="P130" s="85"/>
      <c r="Q130" s="85"/>
      <c r="R130" s="85"/>
      <c r="S130" s="85"/>
      <c r="T130" s="86"/>
      <c r="U130" s="32"/>
      <c r="V130" s="32"/>
      <c r="W130" s="32"/>
      <c r="X130" s="32"/>
      <c r="Y130" s="32"/>
      <c r="Z130" s="32"/>
      <c r="AA130" s="32"/>
      <c r="AB130" s="32"/>
      <c r="AC130" s="32"/>
      <c r="AD130" s="32"/>
      <c r="AE130" s="32"/>
      <c r="AT130" s="11" t="s">
        <v>114</v>
      </c>
      <c r="AU130" s="11" t="s">
        <v>73</v>
      </c>
    </row>
    <row r="131" s="2" customFormat="1" ht="16.5" customHeight="1">
      <c r="A131" s="32"/>
      <c r="B131" s="33"/>
      <c r="C131" s="184" t="s">
        <v>144</v>
      </c>
      <c r="D131" s="184" t="s">
        <v>108</v>
      </c>
      <c r="E131" s="185" t="s">
        <v>145</v>
      </c>
      <c r="F131" s="186" t="s">
        <v>146</v>
      </c>
      <c r="G131" s="187" t="s">
        <v>1</v>
      </c>
      <c r="H131" s="188">
        <v>2</v>
      </c>
      <c r="I131" s="189"/>
      <c r="J131" s="190">
        <f>ROUND(I131*H131,2)</f>
        <v>0</v>
      </c>
      <c r="K131" s="186" t="s">
        <v>1</v>
      </c>
      <c r="L131" s="38"/>
      <c r="M131" s="191" t="s">
        <v>1</v>
      </c>
      <c r="N131" s="192" t="s">
        <v>38</v>
      </c>
      <c r="O131" s="85"/>
      <c r="P131" s="193">
        <f>O131*H131</f>
        <v>0</v>
      </c>
      <c r="Q131" s="193">
        <v>0</v>
      </c>
      <c r="R131" s="193">
        <f>Q131*H131</f>
        <v>0</v>
      </c>
      <c r="S131" s="193">
        <v>0</v>
      </c>
      <c r="T131" s="194">
        <f>S131*H131</f>
        <v>0</v>
      </c>
      <c r="U131" s="32"/>
      <c r="V131" s="32"/>
      <c r="W131" s="32"/>
      <c r="X131" s="32"/>
      <c r="Y131" s="32"/>
      <c r="Z131" s="32"/>
      <c r="AA131" s="32"/>
      <c r="AB131" s="32"/>
      <c r="AC131" s="32"/>
      <c r="AD131" s="32"/>
      <c r="AE131" s="32"/>
      <c r="AR131" s="195" t="s">
        <v>111</v>
      </c>
      <c r="AT131" s="195" t="s">
        <v>108</v>
      </c>
      <c r="AU131" s="195" t="s">
        <v>73</v>
      </c>
      <c r="AY131" s="11" t="s">
        <v>112</v>
      </c>
      <c r="BE131" s="196">
        <f>IF(N131="základní",J131,0)</f>
        <v>0</v>
      </c>
      <c r="BF131" s="196">
        <f>IF(N131="snížená",J131,0)</f>
        <v>0</v>
      </c>
      <c r="BG131" s="196">
        <f>IF(N131="zákl. přenesená",J131,0)</f>
        <v>0</v>
      </c>
      <c r="BH131" s="196">
        <f>IF(N131="sníž. přenesená",J131,0)</f>
        <v>0</v>
      </c>
      <c r="BI131" s="196">
        <f>IF(N131="nulová",J131,0)</f>
        <v>0</v>
      </c>
      <c r="BJ131" s="11" t="s">
        <v>81</v>
      </c>
      <c r="BK131" s="196">
        <f>ROUND(I131*H131,2)</f>
        <v>0</v>
      </c>
      <c r="BL131" s="11" t="s">
        <v>111</v>
      </c>
      <c r="BM131" s="195" t="s">
        <v>147</v>
      </c>
    </row>
    <row r="132" s="2" customFormat="1">
      <c r="A132" s="32"/>
      <c r="B132" s="33"/>
      <c r="C132" s="34"/>
      <c r="D132" s="197" t="s">
        <v>114</v>
      </c>
      <c r="E132" s="34"/>
      <c r="F132" s="198" t="s">
        <v>148</v>
      </c>
      <c r="G132" s="34"/>
      <c r="H132" s="34"/>
      <c r="I132" s="199"/>
      <c r="J132" s="34"/>
      <c r="K132" s="34"/>
      <c r="L132" s="38"/>
      <c r="M132" s="200"/>
      <c r="N132" s="201"/>
      <c r="O132" s="85"/>
      <c r="P132" s="85"/>
      <c r="Q132" s="85"/>
      <c r="R132" s="85"/>
      <c r="S132" s="85"/>
      <c r="T132" s="86"/>
      <c r="U132" s="32"/>
      <c r="V132" s="32"/>
      <c r="W132" s="32"/>
      <c r="X132" s="32"/>
      <c r="Y132" s="32"/>
      <c r="Z132" s="32"/>
      <c r="AA132" s="32"/>
      <c r="AB132" s="32"/>
      <c r="AC132" s="32"/>
      <c r="AD132" s="32"/>
      <c r="AE132" s="32"/>
      <c r="AT132" s="11" t="s">
        <v>114</v>
      </c>
      <c r="AU132" s="11" t="s">
        <v>73</v>
      </c>
    </row>
    <row r="133" s="2" customFormat="1" ht="16.5" customHeight="1">
      <c r="A133" s="32"/>
      <c r="B133" s="33"/>
      <c r="C133" s="184" t="s">
        <v>149</v>
      </c>
      <c r="D133" s="184" t="s">
        <v>108</v>
      </c>
      <c r="E133" s="185" t="s">
        <v>150</v>
      </c>
      <c r="F133" s="186" t="s">
        <v>151</v>
      </c>
      <c r="G133" s="187" t="s">
        <v>1</v>
      </c>
      <c r="H133" s="188">
        <v>30</v>
      </c>
      <c r="I133" s="189"/>
      <c r="J133" s="190">
        <f>ROUND(I133*H133,2)</f>
        <v>0</v>
      </c>
      <c r="K133" s="186" t="s">
        <v>1</v>
      </c>
      <c r="L133" s="38"/>
      <c r="M133" s="191" t="s">
        <v>1</v>
      </c>
      <c r="N133" s="192" t="s">
        <v>38</v>
      </c>
      <c r="O133" s="85"/>
      <c r="P133" s="193">
        <f>O133*H133</f>
        <v>0</v>
      </c>
      <c r="Q133" s="193">
        <v>0</v>
      </c>
      <c r="R133" s="193">
        <f>Q133*H133</f>
        <v>0</v>
      </c>
      <c r="S133" s="193">
        <v>0</v>
      </c>
      <c r="T133" s="194">
        <f>S133*H133</f>
        <v>0</v>
      </c>
      <c r="U133" s="32"/>
      <c r="V133" s="32"/>
      <c r="W133" s="32"/>
      <c r="X133" s="32"/>
      <c r="Y133" s="32"/>
      <c r="Z133" s="32"/>
      <c r="AA133" s="32"/>
      <c r="AB133" s="32"/>
      <c r="AC133" s="32"/>
      <c r="AD133" s="32"/>
      <c r="AE133" s="32"/>
      <c r="AR133" s="195" t="s">
        <v>111</v>
      </c>
      <c r="AT133" s="195" t="s">
        <v>108</v>
      </c>
      <c r="AU133" s="195" t="s">
        <v>73</v>
      </c>
      <c r="AY133" s="11" t="s">
        <v>112</v>
      </c>
      <c r="BE133" s="196">
        <f>IF(N133="základní",J133,0)</f>
        <v>0</v>
      </c>
      <c r="BF133" s="196">
        <f>IF(N133="snížená",J133,0)</f>
        <v>0</v>
      </c>
      <c r="BG133" s="196">
        <f>IF(N133="zákl. přenesená",J133,0)</f>
        <v>0</v>
      </c>
      <c r="BH133" s="196">
        <f>IF(N133="sníž. přenesená",J133,0)</f>
        <v>0</v>
      </c>
      <c r="BI133" s="196">
        <f>IF(N133="nulová",J133,0)</f>
        <v>0</v>
      </c>
      <c r="BJ133" s="11" t="s">
        <v>81</v>
      </c>
      <c r="BK133" s="196">
        <f>ROUND(I133*H133,2)</f>
        <v>0</v>
      </c>
      <c r="BL133" s="11" t="s">
        <v>111</v>
      </c>
      <c r="BM133" s="195" t="s">
        <v>152</v>
      </c>
    </row>
    <row r="134" s="2" customFormat="1">
      <c r="A134" s="32"/>
      <c r="B134" s="33"/>
      <c r="C134" s="34"/>
      <c r="D134" s="197" t="s">
        <v>114</v>
      </c>
      <c r="E134" s="34"/>
      <c r="F134" s="198" t="s">
        <v>153</v>
      </c>
      <c r="G134" s="34"/>
      <c r="H134" s="34"/>
      <c r="I134" s="199"/>
      <c r="J134" s="34"/>
      <c r="K134" s="34"/>
      <c r="L134" s="38"/>
      <c r="M134" s="200"/>
      <c r="N134" s="201"/>
      <c r="O134" s="85"/>
      <c r="P134" s="85"/>
      <c r="Q134" s="85"/>
      <c r="R134" s="85"/>
      <c r="S134" s="85"/>
      <c r="T134" s="86"/>
      <c r="U134" s="32"/>
      <c r="V134" s="32"/>
      <c r="W134" s="32"/>
      <c r="X134" s="32"/>
      <c r="Y134" s="32"/>
      <c r="Z134" s="32"/>
      <c r="AA134" s="32"/>
      <c r="AB134" s="32"/>
      <c r="AC134" s="32"/>
      <c r="AD134" s="32"/>
      <c r="AE134" s="32"/>
      <c r="AT134" s="11" t="s">
        <v>114</v>
      </c>
      <c r="AU134" s="11" t="s">
        <v>73</v>
      </c>
    </row>
    <row r="135" s="2" customFormat="1" ht="16.5" customHeight="1">
      <c r="A135" s="32"/>
      <c r="B135" s="33"/>
      <c r="C135" s="184" t="s">
        <v>154</v>
      </c>
      <c r="D135" s="184" t="s">
        <v>108</v>
      </c>
      <c r="E135" s="185" t="s">
        <v>155</v>
      </c>
      <c r="F135" s="186" t="s">
        <v>156</v>
      </c>
      <c r="G135" s="187" t="s">
        <v>1</v>
      </c>
      <c r="H135" s="188">
        <v>1</v>
      </c>
      <c r="I135" s="189"/>
      <c r="J135" s="190">
        <f>ROUND(I135*H135,2)</f>
        <v>0</v>
      </c>
      <c r="K135" s="186" t="s">
        <v>1</v>
      </c>
      <c r="L135" s="38"/>
      <c r="M135" s="191" t="s">
        <v>1</v>
      </c>
      <c r="N135" s="192" t="s">
        <v>38</v>
      </c>
      <c r="O135" s="85"/>
      <c r="P135" s="193">
        <f>O135*H135</f>
        <v>0</v>
      </c>
      <c r="Q135" s="193">
        <v>0</v>
      </c>
      <c r="R135" s="193">
        <f>Q135*H135</f>
        <v>0</v>
      </c>
      <c r="S135" s="193">
        <v>0</v>
      </c>
      <c r="T135" s="194">
        <f>S135*H135</f>
        <v>0</v>
      </c>
      <c r="U135" s="32"/>
      <c r="V135" s="32"/>
      <c r="W135" s="32"/>
      <c r="X135" s="32"/>
      <c r="Y135" s="32"/>
      <c r="Z135" s="32"/>
      <c r="AA135" s="32"/>
      <c r="AB135" s="32"/>
      <c r="AC135" s="32"/>
      <c r="AD135" s="32"/>
      <c r="AE135" s="32"/>
      <c r="AR135" s="195" t="s">
        <v>111</v>
      </c>
      <c r="AT135" s="195" t="s">
        <v>108</v>
      </c>
      <c r="AU135" s="195" t="s">
        <v>73</v>
      </c>
      <c r="AY135" s="11" t="s">
        <v>112</v>
      </c>
      <c r="BE135" s="196">
        <f>IF(N135="základní",J135,0)</f>
        <v>0</v>
      </c>
      <c r="BF135" s="196">
        <f>IF(N135="snížená",J135,0)</f>
        <v>0</v>
      </c>
      <c r="BG135" s="196">
        <f>IF(N135="zákl. přenesená",J135,0)</f>
        <v>0</v>
      </c>
      <c r="BH135" s="196">
        <f>IF(N135="sníž. přenesená",J135,0)</f>
        <v>0</v>
      </c>
      <c r="BI135" s="196">
        <f>IF(N135="nulová",J135,0)</f>
        <v>0</v>
      </c>
      <c r="BJ135" s="11" t="s">
        <v>81</v>
      </c>
      <c r="BK135" s="196">
        <f>ROUND(I135*H135,2)</f>
        <v>0</v>
      </c>
      <c r="BL135" s="11" t="s">
        <v>111</v>
      </c>
      <c r="BM135" s="195" t="s">
        <v>157</v>
      </c>
    </row>
    <row r="136" s="2" customFormat="1">
      <c r="A136" s="32"/>
      <c r="B136" s="33"/>
      <c r="C136" s="34"/>
      <c r="D136" s="197" t="s">
        <v>114</v>
      </c>
      <c r="E136" s="34"/>
      <c r="F136" s="198" t="s">
        <v>158</v>
      </c>
      <c r="G136" s="34"/>
      <c r="H136" s="34"/>
      <c r="I136" s="199"/>
      <c r="J136" s="34"/>
      <c r="K136" s="34"/>
      <c r="L136" s="38"/>
      <c r="M136" s="200"/>
      <c r="N136" s="201"/>
      <c r="O136" s="85"/>
      <c r="P136" s="85"/>
      <c r="Q136" s="85"/>
      <c r="R136" s="85"/>
      <c r="S136" s="85"/>
      <c r="T136" s="86"/>
      <c r="U136" s="32"/>
      <c r="V136" s="32"/>
      <c r="W136" s="32"/>
      <c r="X136" s="32"/>
      <c r="Y136" s="32"/>
      <c r="Z136" s="32"/>
      <c r="AA136" s="32"/>
      <c r="AB136" s="32"/>
      <c r="AC136" s="32"/>
      <c r="AD136" s="32"/>
      <c r="AE136" s="32"/>
      <c r="AT136" s="11" t="s">
        <v>114</v>
      </c>
      <c r="AU136" s="11" t="s">
        <v>73</v>
      </c>
    </row>
    <row r="137" s="2" customFormat="1" ht="16.5" customHeight="1">
      <c r="A137" s="32"/>
      <c r="B137" s="33"/>
      <c r="C137" s="184" t="s">
        <v>159</v>
      </c>
      <c r="D137" s="184" t="s">
        <v>108</v>
      </c>
      <c r="E137" s="185" t="s">
        <v>160</v>
      </c>
      <c r="F137" s="186" t="s">
        <v>161</v>
      </c>
      <c r="G137" s="187" t="s">
        <v>1</v>
      </c>
      <c r="H137" s="188">
        <v>3</v>
      </c>
      <c r="I137" s="189"/>
      <c r="J137" s="190">
        <f>ROUND(I137*H137,2)</f>
        <v>0</v>
      </c>
      <c r="K137" s="186" t="s">
        <v>1</v>
      </c>
      <c r="L137" s="38"/>
      <c r="M137" s="191" t="s">
        <v>1</v>
      </c>
      <c r="N137" s="192" t="s">
        <v>38</v>
      </c>
      <c r="O137" s="85"/>
      <c r="P137" s="193">
        <f>O137*H137</f>
        <v>0</v>
      </c>
      <c r="Q137" s="193">
        <v>0</v>
      </c>
      <c r="R137" s="193">
        <f>Q137*H137</f>
        <v>0</v>
      </c>
      <c r="S137" s="193">
        <v>0</v>
      </c>
      <c r="T137" s="194">
        <f>S137*H137</f>
        <v>0</v>
      </c>
      <c r="U137" s="32"/>
      <c r="V137" s="32"/>
      <c r="W137" s="32"/>
      <c r="X137" s="32"/>
      <c r="Y137" s="32"/>
      <c r="Z137" s="32"/>
      <c r="AA137" s="32"/>
      <c r="AB137" s="32"/>
      <c r="AC137" s="32"/>
      <c r="AD137" s="32"/>
      <c r="AE137" s="32"/>
      <c r="AR137" s="195" t="s">
        <v>111</v>
      </c>
      <c r="AT137" s="195" t="s">
        <v>108</v>
      </c>
      <c r="AU137" s="195" t="s">
        <v>73</v>
      </c>
      <c r="AY137" s="11" t="s">
        <v>112</v>
      </c>
      <c r="BE137" s="196">
        <f>IF(N137="základní",J137,0)</f>
        <v>0</v>
      </c>
      <c r="BF137" s="196">
        <f>IF(N137="snížená",J137,0)</f>
        <v>0</v>
      </c>
      <c r="BG137" s="196">
        <f>IF(N137="zákl. přenesená",J137,0)</f>
        <v>0</v>
      </c>
      <c r="BH137" s="196">
        <f>IF(N137="sníž. přenesená",J137,0)</f>
        <v>0</v>
      </c>
      <c r="BI137" s="196">
        <f>IF(N137="nulová",J137,0)</f>
        <v>0</v>
      </c>
      <c r="BJ137" s="11" t="s">
        <v>81</v>
      </c>
      <c r="BK137" s="196">
        <f>ROUND(I137*H137,2)</f>
        <v>0</v>
      </c>
      <c r="BL137" s="11" t="s">
        <v>111</v>
      </c>
      <c r="BM137" s="195" t="s">
        <v>162</v>
      </c>
    </row>
    <row r="138" s="2" customFormat="1">
      <c r="A138" s="32"/>
      <c r="B138" s="33"/>
      <c r="C138" s="34"/>
      <c r="D138" s="197" t="s">
        <v>114</v>
      </c>
      <c r="E138" s="34"/>
      <c r="F138" s="198" t="s">
        <v>163</v>
      </c>
      <c r="G138" s="34"/>
      <c r="H138" s="34"/>
      <c r="I138" s="199"/>
      <c r="J138" s="34"/>
      <c r="K138" s="34"/>
      <c r="L138" s="38"/>
      <c r="M138" s="200"/>
      <c r="N138" s="201"/>
      <c r="O138" s="85"/>
      <c r="P138" s="85"/>
      <c r="Q138" s="85"/>
      <c r="R138" s="85"/>
      <c r="S138" s="85"/>
      <c r="T138" s="86"/>
      <c r="U138" s="32"/>
      <c r="V138" s="32"/>
      <c r="W138" s="32"/>
      <c r="X138" s="32"/>
      <c r="Y138" s="32"/>
      <c r="Z138" s="32"/>
      <c r="AA138" s="32"/>
      <c r="AB138" s="32"/>
      <c r="AC138" s="32"/>
      <c r="AD138" s="32"/>
      <c r="AE138" s="32"/>
      <c r="AT138" s="11" t="s">
        <v>114</v>
      </c>
      <c r="AU138" s="11" t="s">
        <v>73</v>
      </c>
    </row>
    <row r="139" s="2" customFormat="1" ht="16.5" customHeight="1">
      <c r="A139" s="32"/>
      <c r="B139" s="33"/>
      <c r="C139" s="184" t="s">
        <v>8</v>
      </c>
      <c r="D139" s="184" t="s">
        <v>108</v>
      </c>
      <c r="E139" s="185" t="s">
        <v>164</v>
      </c>
      <c r="F139" s="186" t="s">
        <v>165</v>
      </c>
      <c r="G139" s="187" t="s">
        <v>1</v>
      </c>
      <c r="H139" s="188">
        <v>1</v>
      </c>
      <c r="I139" s="189"/>
      <c r="J139" s="190">
        <f>ROUND(I139*H139,2)</f>
        <v>0</v>
      </c>
      <c r="K139" s="186" t="s">
        <v>1</v>
      </c>
      <c r="L139" s="38"/>
      <c r="M139" s="191" t="s">
        <v>1</v>
      </c>
      <c r="N139" s="192" t="s">
        <v>38</v>
      </c>
      <c r="O139" s="85"/>
      <c r="P139" s="193">
        <f>O139*H139</f>
        <v>0</v>
      </c>
      <c r="Q139" s="193">
        <v>0</v>
      </c>
      <c r="R139" s="193">
        <f>Q139*H139</f>
        <v>0</v>
      </c>
      <c r="S139" s="193">
        <v>0</v>
      </c>
      <c r="T139" s="194">
        <f>S139*H139</f>
        <v>0</v>
      </c>
      <c r="U139" s="32"/>
      <c r="V139" s="32"/>
      <c r="W139" s="32"/>
      <c r="X139" s="32"/>
      <c r="Y139" s="32"/>
      <c r="Z139" s="32"/>
      <c r="AA139" s="32"/>
      <c r="AB139" s="32"/>
      <c r="AC139" s="32"/>
      <c r="AD139" s="32"/>
      <c r="AE139" s="32"/>
      <c r="AR139" s="195" t="s">
        <v>111</v>
      </c>
      <c r="AT139" s="195" t="s">
        <v>108</v>
      </c>
      <c r="AU139" s="195" t="s">
        <v>73</v>
      </c>
      <c r="AY139" s="11" t="s">
        <v>112</v>
      </c>
      <c r="BE139" s="196">
        <f>IF(N139="základní",J139,0)</f>
        <v>0</v>
      </c>
      <c r="BF139" s="196">
        <f>IF(N139="snížená",J139,0)</f>
        <v>0</v>
      </c>
      <c r="BG139" s="196">
        <f>IF(N139="zákl. přenesená",J139,0)</f>
        <v>0</v>
      </c>
      <c r="BH139" s="196">
        <f>IF(N139="sníž. přenesená",J139,0)</f>
        <v>0</v>
      </c>
      <c r="BI139" s="196">
        <f>IF(N139="nulová",J139,0)</f>
        <v>0</v>
      </c>
      <c r="BJ139" s="11" t="s">
        <v>81</v>
      </c>
      <c r="BK139" s="196">
        <f>ROUND(I139*H139,2)</f>
        <v>0</v>
      </c>
      <c r="BL139" s="11" t="s">
        <v>111</v>
      </c>
      <c r="BM139" s="195" t="s">
        <v>166</v>
      </c>
    </row>
    <row r="140" s="2" customFormat="1">
      <c r="A140" s="32"/>
      <c r="B140" s="33"/>
      <c r="C140" s="34"/>
      <c r="D140" s="197" t="s">
        <v>114</v>
      </c>
      <c r="E140" s="34"/>
      <c r="F140" s="198" t="s">
        <v>167</v>
      </c>
      <c r="G140" s="34"/>
      <c r="H140" s="34"/>
      <c r="I140" s="199"/>
      <c r="J140" s="34"/>
      <c r="K140" s="34"/>
      <c r="L140" s="38"/>
      <c r="M140" s="200"/>
      <c r="N140" s="201"/>
      <c r="O140" s="85"/>
      <c r="P140" s="85"/>
      <c r="Q140" s="85"/>
      <c r="R140" s="85"/>
      <c r="S140" s="85"/>
      <c r="T140" s="86"/>
      <c r="U140" s="32"/>
      <c r="V140" s="32"/>
      <c r="W140" s="32"/>
      <c r="X140" s="32"/>
      <c r="Y140" s="32"/>
      <c r="Z140" s="32"/>
      <c r="AA140" s="32"/>
      <c r="AB140" s="32"/>
      <c r="AC140" s="32"/>
      <c r="AD140" s="32"/>
      <c r="AE140" s="32"/>
      <c r="AT140" s="11" t="s">
        <v>114</v>
      </c>
      <c r="AU140" s="11" t="s">
        <v>73</v>
      </c>
    </row>
    <row r="141" s="2" customFormat="1" ht="16.5" customHeight="1">
      <c r="A141" s="32"/>
      <c r="B141" s="33"/>
      <c r="C141" s="184" t="s">
        <v>168</v>
      </c>
      <c r="D141" s="184" t="s">
        <v>108</v>
      </c>
      <c r="E141" s="185" t="s">
        <v>169</v>
      </c>
      <c r="F141" s="186" t="s">
        <v>170</v>
      </c>
      <c r="G141" s="187" t="s">
        <v>1</v>
      </c>
      <c r="H141" s="188">
        <v>1</v>
      </c>
      <c r="I141" s="189"/>
      <c r="J141" s="190">
        <f>ROUND(I141*H141,2)</f>
        <v>0</v>
      </c>
      <c r="K141" s="186" t="s">
        <v>1</v>
      </c>
      <c r="L141" s="38"/>
      <c r="M141" s="191" t="s">
        <v>1</v>
      </c>
      <c r="N141" s="192" t="s">
        <v>38</v>
      </c>
      <c r="O141" s="85"/>
      <c r="P141" s="193">
        <f>O141*H141</f>
        <v>0</v>
      </c>
      <c r="Q141" s="193">
        <v>0</v>
      </c>
      <c r="R141" s="193">
        <f>Q141*H141</f>
        <v>0</v>
      </c>
      <c r="S141" s="193">
        <v>0</v>
      </c>
      <c r="T141" s="194">
        <f>S141*H141</f>
        <v>0</v>
      </c>
      <c r="U141" s="32"/>
      <c r="V141" s="32"/>
      <c r="W141" s="32"/>
      <c r="X141" s="32"/>
      <c r="Y141" s="32"/>
      <c r="Z141" s="32"/>
      <c r="AA141" s="32"/>
      <c r="AB141" s="32"/>
      <c r="AC141" s="32"/>
      <c r="AD141" s="32"/>
      <c r="AE141" s="32"/>
      <c r="AR141" s="195" t="s">
        <v>111</v>
      </c>
      <c r="AT141" s="195" t="s">
        <v>108</v>
      </c>
      <c r="AU141" s="195" t="s">
        <v>73</v>
      </c>
      <c r="AY141" s="11" t="s">
        <v>112</v>
      </c>
      <c r="BE141" s="196">
        <f>IF(N141="základní",J141,0)</f>
        <v>0</v>
      </c>
      <c r="BF141" s="196">
        <f>IF(N141="snížená",J141,0)</f>
        <v>0</v>
      </c>
      <c r="BG141" s="196">
        <f>IF(N141="zákl. přenesená",J141,0)</f>
        <v>0</v>
      </c>
      <c r="BH141" s="196">
        <f>IF(N141="sníž. přenesená",J141,0)</f>
        <v>0</v>
      </c>
      <c r="BI141" s="196">
        <f>IF(N141="nulová",J141,0)</f>
        <v>0</v>
      </c>
      <c r="BJ141" s="11" t="s">
        <v>81</v>
      </c>
      <c r="BK141" s="196">
        <f>ROUND(I141*H141,2)</f>
        <v>0</v>
      </c>
      <c r="BL141" s="11" t="s">
        <v>111</v>
      </c>
      <c r="BM141" s="195" t="s">
        <v>171</v>
      </c>
    </row>
    <row r="142" s="2" customFormat="1">
      <c r="A142" s="32"/>
      <c r="B142" s="33"/>
      <c r="C142" s="34"/>
      <c r="D142" s="197" t="s">
        <v>114</v>
      </c>
      <c r="E142" s="34"/>
      <c r="F142" s="198" t="s">
        <v>172</v>
      </c>
      <c r="G142" s="34"/>
      <c r="H142" s="34"/>
      <c r="I142" s="199"/>
      <c r="J142" s="34"/>
      <c r="K142" s="34"/>
      <c r="L142" s="38"/>
      <c r="M142" s="200"/>
      <c r="N142" s="201"/>
      <c r="O142" s="85"/>
      <c r="P142" s="85"/>
      <c r="Q142" s="85"/>
      <c r="R142" s="85"/>
      <c r="S142" s="85"/>
      <c r="T142" s="86"/>
      <c r="U142" s="32"/>
      <c r="V142" s="32"/>
      <c r="W142" s="32"/>
      <c r="X142" s="32"/>
      <c r="Y142" s="32"/>
      <c r="Z142" s="32"/>
      <c r="AA142" s="32"/>
      <c r="AB142" s="32"/>
      <c r="AC142" s="32"/>
      <c r="AD142" s="32"/>
      <c r="AE142" s="32"/>
      <c r="AT142" s="11" t="s">
        <v>114</v>
      </c>
      <c r="AU142" s="11" t="s">
        <v>73</v>
      </c>
    </row>
    <row r="143" s="2" customFormat="1" ht="16.5" customHeight="1">
      <c r="A143" s="32"/>
      <c r="B143" s="33"/>
      <c r="C143" s="184" t="s">
        <v>173</v>
      </c>
      <c r="D143" s="184" t="s">
        <v>108</v>
      </c>
      <c r="E143" s="185" t="s">
        <v>174</v>
      </c>
      <c r="F143" s="186" t="s">
        <v>175</v>
      </c>
      <c r="G143" s="187" t="s">
        <v>1</v>
      </c>
      <c r="H143" s="188">
        <v>1</v>
      </c>
      <c r="I143" s="189"/>
      <c r="J143" s="190">
        <f>ROUND(I143*H143,2)</f>
        <v>0</v>
      </c>
      <c r="K143" s="186" t="s">
        <v>1</v>
      </c>
      <c r="L143" s="38"/>
      <c r="M143" s="191" t="s">
        <v>1</v>
      </c>
      <c r="N143" s="192" t="s">
        <v>38</v>
      </c>
      <c r="O143" s="85"/>
      <c r="P143" s="193">
        <f>O143*H143</f>
        <v>0</v>
      </c>
      <c r="Q143" s="193">
        <v>0</v>
      </c>
      <c r="R143" s="193">
        <f>Q143*H143</f>
        <v>0</v>
      </c>
      <c r="S143" s="193">
        <v>0</v>
      </c>
      <c r="T143" s="194">
        <f>S143*H143</f>
        <v>0</v>
      </c>
      <c r="U143" s="32"/>
      <c r="V143" s="32"/>
      <c r="W143" s="32"/>
      <c r="X143" s="32"/>
      <c r="Y143" s="32"/>
      <c r="Z143" s="32"/>
      <c r="AA143" s="32"/>
      <c r="AB143" s="32"/>
      <c r="AC143" s="32"/>
      <c r="AD143" s="32"/>
      <c r="AE143" s="32"/>
      <c r="AR143" s="195" t="s">
        <v>111</v>
      </c>
      <c r="AT143" s="195" t="s">
        <v>108</v>
      </c>
      <c r="AU143" s="195" t="s">
        <v>73</v>
      </c>
      <c r="AY143" s="11" t="s">
        <v>112</v>
      </c>
      <c r="BE143" s="196">
        <f>IF(N143="základní",J143,0)</f>
        <v>0</v>
      </c>
      <c r="BF143" s="196">
        <f>IF(N143="snížená",J143,0)</f>
        <v>0</v>
      </c>
      <c r="BG143" s="196">
        <f>IF(N143="zákl. přenesená",J143,0)</f>
        <v>0</v>
      </c>
      <c r="BH143" s="196">
        <f>IF(N143="sníž. přenesená",J143,0)</f>
        <v>0</v>
      </c>
      <c r="BI143" s="196">
        <f>IF(N143="nulová",J143,0)</f>
        <v>0</v>
      </c>
      <c r="BJ143" s="11" t="s">
        <v>81</v>
      </c>
      <c r="BK143" s="196">
        <f>ROUND(I143*H143,2)</f>
        <v>0</v>
      </c>
      <c r="BL143" s="11" t="s">
        <v>111</v>
      </c>
      <c r="BM143" s="195" t="s">
        <v>176</v>
      </c>
    </row>
    <row r="144" s="2" customFormat="1">
      <c r="A144" s="32"/>
      <c r="B144" s="33"/>
      <c r="C144" s="34"/>
      <c r="D144" s="197" t="s">
        <v>114</v>
      </c>
      <c r="E144" s="34"/>
      <c r="F144" s="198" t="s">
        <v>177</v>
      </c>
      <c r="G144" s="34"/>
      <c r="H144" s="34"/>
      <c r="I144" s="199"/>
      <c r="J144" s="34"/>
      <c r="K144" s="34"/>
      <c r="L144" s="38"/>
      <c r="M144" s="200"/>
      <c r="N144" s="201"/>
      <c r="O144" s="85"/>
      <c r="P144" s="85"/>
      <c r="Q144" s="85"/>
      <c r="R144" s="85"/>
      <c r="S144" s="85"/>
      <c r="T144" s="86"/>
      <c r="U144" s="32"/>
      <c r="V144" s="32"/>
      <c r="W144" s="32"/>
      <c r="X144" s="32"/>
      <c r="Y144" s="32"/>
      <c r="Z144" s="32"/>
      <c r="AA144" s="32"/>
      <c r="AB144" s="32"/>
      <c r="AC144" s="32"/>
      <c r="AD144" s="32"/>
      <c r="AE144" s="32"/>
      <c r="AT144" s="11" t="s">
        <v>114</v>
      </c>
      <c r="AU144" s="11" t="s">
        <v>73</v>
      </c>
    </row>
    <row r="145" s="2" customFormat="1" ht="16.5" customHeight="1">
      <c r="A145" s="32"/>
      <c r="B145" s="33"/>
      <c r="C145" s="184" t="s">
        <v>178</v>
      </c>
      <c r="D145" s="184" t="s">
        <v>108</v>
      </c>
      <c r="E145" s="185" t="s">
        <v>179</v>
      </c>
      <c r="F145" s="186" t="s">
        <v>131</v>
      </c>
      <c r="G145" s="187" t="s">
        <v>1</v>
      </c>
      <c r="H145" s="188">
        <v>30</v>
      </c>
      <c r="I145" s="189"/>
      <c r="J145" s="190">
        <f>ROUND(I145*H145,2)</f>
        <v>0</v>
      </c>
      <c r="K145" s="186" t="s">
        <v>1</v>
      </c>
      <c r="L145" s="38"/>
      <c r="M145" s="191" t="s">
        <v>1</v>
      </c>
      <c r="N145" s="192" t="s">
        <v>38</v>
      </c>
      <c r="O145" s="85"/>
      <c r="P145" s="193">
        <f>O145*H145</f>
        <v>0</v>
      </c>
      <c r="Q145" s="193">
        <v>0</v>
      </c>
      <c r="R145" s="193">
        <f>Q145*H145</f>
        <v>0</v>
      </c>
      <c r="S145" s="193">
        <v>0</v>
      </c>
      <c r="T145" s="194">
        <f>S145*H145</f>
        <v>0</v>
      </c>
      <c r="U145" s="32"/>
      <c r="V145" s="32"/>
      <c r="W145" s="32"/>
      <c r="X145" s="32"/>
      <c r="Y145" s="32"/>
      <c r="Z145" s="32"/>
      <c r="AA145" s="32"/>
      <c r="AB145" s="32"/>
      <c r="AC145" s="32"/>
      <c r="AD145" s="32"/>
      <c r="AE145" s="32"/>
      <c r="AR145" s="195" t="s">
        <v>111</v>
      </c>
      <c r="AT145" s="195" t="s">
        <v>108</v>
      </c>
      <c r="AU145" s="195" t="s">
        <v>73</v>
      </c>
      <c r="AY145" s="11" t="s">
        <v>112</v>
      </c>
      <c r="BE145" s="196">
        <f>IF(N145="základní",J145,0)</f>
        <v>0</v>
      </c>
      <c r="BF145" s="196">
        <f>IF(N145="snížená",J145,0)</f>
        <v>0</v>
      </c>
      <c r="BG145" s="196">
        <f>IF(N145="zákl. přenesená",J145,0)</f>
        <v>0</v>
      </c>
      <c r="BH145" s="196">
        <f>IF(N145="sníž. přenesená",J145,0)</f>
        <v>0</v>
      </c>
      <c r="BI145" s="196">
        <f>IF(N145="nulová",J145,0)</f>
        <v>0</v>
      </c>
      <c r="BJ145" s="11" t="s">
        <v>81</v>
      </c>
      <c r="BK145" s="196">
        <f>ROUND(I145*H145,2)</f>
        <v>0</v>
      </c>
      <c r="BL145" s="11" t="s">
        <v>111</v>
      </c>
      <c r="BM145" s="195" t="s">
        <v>180</v>
      </c>
    </row>
    <row r="146" s="2" customFormat="1">
      <c r="A146" s="32"/>
      <c r="B146" s="33"/>
      <c r="C146" s="34"/>
      <c r="D146" s="197" t="s">
        <v>114</v>
      </c>
      <c r="E146" s="34"/>
      <c r="F146" s="198" t="s">
        <v>181</v>
      </c>
      <c r="G146" s="34"/>
      <c r="H146" s="34"/>
      <c r="I146" s="199"/>
      <c r="J146" s="34"/>
      <c r="K146" s="34"/>
      <c r="L146" s="38"/>
      <c r="M146" s="200"/>
      <c r="N146" s="201"/>
      <c r="O146" s="85"/>
      <c r="P146" s="85"/>
      <c r="Q146" s="85"/>
      <c r="R146" s="85"/>
      <c r="S146" s="85"/>
      <c r="T146" s="86"/>
      <c r="U146" s="32"/>
      <c r="V146" s="32"/>
      <c r="W146" s="32"/>
      <c r="X146" s="32"/>
      <c r="Y146" s="32"/>
      <c r="Z146" s="32"/>
      <c r="AA146" s="32"/>
      <c r="AB146" s="32"/>
      <c r="AC146" s="32"/>
      <c r="AD146" s="32"/>
      <c r="AE146" s="32"/>
      <c r="AT146" s="11" t="s">
        <v>114</v>
      </c>
      <c r="AU146" s="11" t="s">
        <v>73</v>
      </c>
    </row>
    <row r="147" s="2" customFormat="1" ht="16.5" customHeight="1">
      <c r="A147" s="32"/>
      <c r="B147" s="33"/>
      <c r="C147" s="184" t="s">
        <v>182</v>
      </c>
      <c r="D147" s="184" t="s">
        <v>108</v>
      </c>
      <c r="E147" s="185" t="s">
        <v>183</v>
      </c>
      <c r="F147" s="186" t="s">
        <v>184</v>
      </c>
      <c r="G147" s="187" t="s">
        <v>1</v>
      </c>
      <c r="H147" s="188">
        <v>32</v>
      </c>
      <c r="I147" s="189"/>
      <c r="J147" s="190">
        <f>ROUND(I147*H147,2)</f>
        <v>0</v>
      </c>
      <c r="K147" s="186" t="s">
        <v>1</v>
      </c>
      <c r="L147" s="38"/>
      <c r="M147" s="191" t="s">
        <v>1</v>
      </c>
      <c r="N147" s="192" t="s">
        <v>38</v>
      </c>
      <c r="O147" s="85"/>
      <c r="P147" s="193">
        <f>O147*H147</f>
        <v>0</v>
      </c>
      <c r="Q147" s="193">
        <v>0</v>
      </c>
      <c r="R147" s="193">
        <f>Q147*H147</f>
        <v>0</v>
      </c>
      <c r="S147" s="193">
        <v>0</v>
      </c>
      <c r="T147" s="194">
        <f>S147*H147</f>
        <v>0</v>
      </c>
      <c r="U147" s="32"/>
      <c r="V147" s="32"/>
      <c r="W147" s="32"/>
      <c r="X147" s="32"/>
      <c r="Y147" s="32"/>
      <c r="Z147" s="32"/>
      <c r="AA147" s="32"/>
      <c r="AB147" s="32"/>
      <c r="AC147" s="32"/>
      <c r="AD147" s="32"/>
      <c r="AE147" s="32"/>
      <c r="AR147" s="195" t="s">
        <v>111</v>
      </c>
      <c r="AT147" s="195" t="s">
        <v>108</v>
      </c>
      <c r="AU147" s="195" t="s">
        <v>73</v>
      </c>
      <c r="AY147" s="11" t="s">
        <v>112</v>
      </c>
      <c r="BE147" s="196">
        <f>IF(N147="základní",J147,0)</f>
        <v>0</v>
      </c>
      <c r="BF147" s="196">
        <f>IF(N147="snížená",J147,0)</f>
        <v>0</v>
      </c>
      <c r="BG147" s="196">
        <f>IF(N147="zákl. přenesená",J147,0)</f>
        <v>0</v>
      </c>
      <c r="BH147" s="196">
        <f>IF(N147="sníž. přenesená",J147,0)</f>
        <v>0</v>
      </c>
      <c r="BI147" s="196">
        <f>IF(N147="nulová",J147,0)</f>
        <v>0</v>
      </c>
      <c r="BJ147" s="11" t="s">
        <v>81</v>
      </c>
      <c r="BK147" s="196">
        <f>ROUND(I147*H147,2)</f>
        <v>0</v>
      </c>
      <c r="BL147" s="11" t="s">
        <v>111</v>
      </c>
      <c r="BM147" s="195" t="s">
        <v>185</v>
      </c>
    </row>
    <row r="148" s="2" customFormat="1">
      <c r="A148" s="32"/>
      <c r="B148" s="33"/>
      <c r="C148" s="34"/>
      <c r="D148" s="197" t="s">
        <v>114</v>
      </c>
      <c r="E148" s="34"/>
      <c r="F148" s="198" t="s">
        <v>186</v>
      </c>
      <c r="G148" s="34"/>
      <c r="H148" s="34"/>
      <c r="I148" s="199"/>
      <c r="J148" s="34"/>
      <c r="K148" s="34"/>
      <c r="L148" s="38"/>
      <c r="M148" s="200"/>
      <c r="N148" s="201"/>
      <c r="O148" s="85"/>
      <c r="P148" s="85"/>
      <c r="Q148" s="85"/>
      <c r="R148" s="85"/>
      <c r="S148" s="85"/>
      <c r="T148" s="86"/>
      <c r="U148" s="32"/>
      <c r="V148" s="32"/>
      <c r="W148" s="32"/>
      <c r="X148" s="32"/>
      <c r="Y148" s="32"/>
      <c r="Z148" s="32"/>
      <c r="AA148" s="32"/>
      <c r="AB148" s="32"/>
      <c r="AC148" s="32"/>
      <c r="AD148" s="32"/>
      <c r="AE148" s="32"/>
      <c r="AT148" s="11" t="s">
        <v>114</v>
      </c>
      <c r="AU148" s="11" t="s">
        <v>73</v>
      </c>
    </row>
    <row r="149" s="2" customFormat="1" ht="16.5" customHeight="1">
      <c r="A149" s="32"/>
      <c r="B149" s="33"/>
      <c r="C149" s="184" t="s">
        <v>187</v>
      </c>
      <c r="D149" s="184" t="s">
        <v>108</v>
      </c>
      <c r="E149" s="185" t="s">
        <v>188</v>
      </c>
      <c r="F149" s="186" t="s">
        <v>189</v>
      </c>
      <c r="G149" s="187" t="s">
        <v>1</v>
      </c>
      <c r="H149" s="188">
        <v>32</v>
      </c>
      <c r="I149" s="189"/>
      <c r="J149" s="190">
        <f>ROUND(I149*H149,2)</f>
        <v>0</v>
      </c>
      <c r="K149" s="186" t="s">
        <v>1</v>
      </c>
      <c r="L149" s="38"/>
      <c r="M149" s="191" t="s">
        <v>1</v>
      </c>
      <c r="N149" s="192" t="s">
        <v>38</v>
      </c>
      <c r="O149" s="85"/>
      <c r="P149" s="193">
        <f>O149*H149</f>
        <v>0</v>
      </c>
      <c r="Q149" s="193">
        <v>0</v>
      </c>
      <c r="R149" s="193">
        <f>Q149*H149</f>
        <v>0</v>
      </c>
      <c r="S149" s="193">
        <v>0</v>
      </c>
      <c r="T149" s="194">
        <f>S149*H149</f>
        <v>0</v>
      </c>
      <c r="U149" s="32"/>
      <c r="V149" s="32"/>
      <c r="W149" s="32"/>
      <c r="X149" s="32"/>
      <c r="Y149" s="32"/>
      <c r="Z149" s="32"/>
      <c r="AA149" s="32"/>
      <c r="AB149" s="32"/>
      <c r="AC149" s="32"/>
      <c r="AD149" s="32"/>
      <c r="AE149" s="32"/>
      <c r="AR149" s="195" t="s">
        <v>111</v>
      </c>
      <c r="AT149" s="195" t="s">
        <v>108</v>
      </c>
      <c r="AU149" s="195" t="s">
        <v>73</v>
      </c>
      <c r="AY149" s="11" t="s">
        <v>112</v>
      </c>
      <c r="BE149" s="196">
        <f>IF(N149="základní",J149,0)</f>
        <v>0</v>
      </c>
      <c r="BF149" s="196">
        <f>IF(N149="snížená",J149,0)</f>
        <v>0</v>
      </c>
      <c r="BG149" s="196">
        <f>IF(N149="zákl. přenesená",J149,0)</f>
        <v>0</v>
      </c>
      <c r="BH149" s="196">
        <f>IF(N149="sníž. přenesená",J149,0)</f>
        <v>0</v>
      </c>
      <c r="BI149" s="196">
        <f>IF(N149="nulová",J149,0)</f>
        <v>0</v>
      </c>
      <c r="BJ149" s="11" t="s">
        <v>81</v>
      </c>
      <c r="BK149" s="196">
        <f>ROUND(I149*H149,2)</f>
        <v>0</v>
      </c>
      <c r="BL149" s="11" t="s">
        <v>111</v>
      </c>
      <c r="BM149" s="195" t="s">
        <v>190</v>
      </c>
    </row>
    <row r="150" s="2" customFormat="1">
      <c r="A150" s="32"/>
      <c r="B150" s="33"/>
      <c r="C150" s="34"/>
      <c r="D150" s="197" t="s">
        <v>114</v>
      </c>
      <c r="E150" s="34"/>
      <c r="F150" s="198" t="s">
        <v>191</v>
      </c>
      <c r="G150" s="34"/>
      <c r="H150" s="34"/>
      <c r="I150" s="199"/>
      <c r="J150" s="34"/>
      <c r="K150" s="34"/>
      <c r="L150" s="38"/>
      <c r="M150" s="200"/>
      <c r="N150" s="201"/>
      <c r="O150" s="85"/>
      <c r="P150" s="85"/>
      <c r="Q150" s="85"/>
      <c r="R150" s="85"/>
      <c r="S150" s="85"/>
      <c r="T150" s="86"/>
      <c r="U150" s="32"/>
      <c r="V150" s="32"/>
      <c r="W150" s="32"/>
      <c r="X150" s="32"/>
      <c r="Y150" s="32"/>
      <c r="Z150" s="32"/>
      <c r="AA150" s="32"/>
      <c r="AB150" s="32"/>
      <c r="AC150" s="32"/>
      <c r="AD150" s="32"/>
      <c r="AE150" s="32"/>
      <c r="AT150" s="11" t="s">
        <v>114</v>
      </c>
      <c r="AU150" s="11" t="s">
        <v>73</v>
      </c>
    </row>
    <row r="151" s="2" customFormat="1" ht="16.5" customHeight="1">
      <c r="A151" s="32"/>
      <c r="B151" s="33"/>
      <c r="C151" s="184" t="s">
        <v>192</v>
      </c>
      <c r="D151" s="184" t="s">
        <v>108</v>
      </c>
      <c r="E151" s="185" t="s">
        <v>193</v>
      </c>
      <c r="F151" s="186" t="s">
        <v>194</v>
      </c>
      <c r="G151" s="187" t="s">
        <v>1</v>
      </c>
      <c r="H151" s="188">
        <v>33</v>
      </c>
      <c r="I151" s="189"/>
      <c r="J151" s="190">
        <f>ROUND(I151*H151,2)</f>
        <v>0</v>
      </c>
      <c r="K151" s="186" t="s">
        <v>1</v>
      </c>
      <c r="L151" s="38"/>
      <c r="M151" s="191" t="s">
        <v>1</v>
      </c>
      <c r="N151" s="192" t="s">
        <v>38</v>
      </c>
      <c r="O151" s="85"/>
      <c r="P151" s="193">
        <f>O151*H151</f>
        <v>0</v>
      </c>
      <c r="Q151" s="193">
        <v>0</v>
      </c>
      <c r="R151" s="193">
        <f>Q151*H151</f>
        <v>0</v>
      </c>
      <c r="S151" s="193">
        <v>0</v>
      </c>
      <c r="T151" s="194">
        <f>S151*H151</f>
        <v>0</v>
      </c>
      <c r="U151" s="32"/>
      <c r="V151" s="32"/>
      <c r="W151" s="32"/>
      <c r="X151" s="32"/>
      <c r="Y151" s="32"/>
      <c r="Z151" s="32"/>
      <c r="AA151" s="32"/>
      <c r="AB151" s="32"/>
      <c r="AC151" s="32"/>
      <c r="AD151" s="32"/>
      <c r="AE151" s="32"/>
      <c r="AR151" s="195" t="s">
        <v>111</v>
      </c>
      <c r="AT151" s="195" t="s">
        <v>108</v>
      </c>
      <c r="AU151" s="195" t="s">
        <v>73</v>
      </c>
      <c r="AY151" s="11" t="s">
        <v>112</v>
      </c>
      <c r="BE151" s="196">
        <f>IF(N151="základní",J151,0)</f>
        <v>0</v>
      </c>
      <c r="BF151" s="196">
        <f>IF(N151="snížená",J151,0)</f>
        <v>0</v>
      </c>
      <c r="BG151" s="196">
        <f>IF(N151="zákl. přenesená",J151,0)</f>
        <v>0</v>
      </c>
      <c r="BH151" s="196">
        <f>IF(N151="sníž. přenesená",J151,0)</f>
        <v>0</v>
      </c>
      <c r="BI151" s="196">
        <f>IF(N151="nulová",J151,0)</f>
        <v>0</v>
      </c>
      <c r="BJ151" s="11" t="s">
        <v>81</v>
      </c>
      <c r="BK151" s="196">
        <f>ROUND(I151*H151,2)</f>
        <v>0</v>
      </c>
      <c r="BL151" s="11" t="s">
        <v>111</v>
      </c>
      <c r="BM151" s="195" t="s">
        <v>195</v>
      </c>
    </row>
    <row r="152" s="2" customFormat="1">
      <c r="A152" s="32"/>
      <c r="B152" s="33"/>
      <c r="C152" s="34"/>
      <c r="D152" s="197" t="s">
        <v>114</v>
      </c>
      <c r="E152" s="34"/>
      <c r="F152" s="198" t="s">
        <v>196</v>
      </c>
      <c r="G152" s="34"/>
      <c r="H152" s="34"/>
      <c r="I152" s="199"/>
      <c r="J152" s="34"/>
      <c r="K152" s="34"/>
      <c r="L152" s="38"/>
      <c r="M152" s="200"/>
      <c r="N152" s="201"/>
      <c r="O152" s="85"/>
      <c r="P152" s="85"/>
      <c r="Q152" s="85"/>
      <c r="R152" s="85"/>
      <c r="S152" s="85"/>
      <c r="T152" s="86"/>
      <c r="U152" s="32"/>
      <c r="V152" s="32"/>
      <c r="W152" s="32"/>
      <c r="X152" s="32"/>
      <c r="Y152" s="32"/>
      <c r="Z152" s="32"/>
      <c r="AA152" s="32"/>
      <c r="AB152" s="32"/>
      <c r="AC152" s="32"/>
      <c r="AD152" s="32"/>
      <c r="AE152" s="32"/>
      <c r="AT152" s="11" t="s">
        <v>114</v>
      </c>
      <c r="AU152" s="11" t="s">
        <v>73</v>
      </c>
    </row>
    <row r="153" s="2" customFormat="1" ht="16.5" customHeight="1">
      <c r="A153" s="32"/>
      <c r="B153" s="33"/>
      <c r="C153" s="184" t="s">
        <v>197</v>
      </c>
      <c r="D153" s="184" t="s">
        <v>108</v>
      </c>
      <c r="E153" s="185" t="s">
        <v>198</v>
      </c>
      <c r="F153" s="186" t="s">
        <v>189</v>
      </c>
      <c r="G153" s="187" t="s">
        <v>1</v>
      </c>
      <c r="H153" s="188">
        <v>5</v>
      </c>
      <c r="I153" s="189"/>
      <c r="J153" s="190">
        <f>ROUND(I153*H153,2)</f>
        <v>0</v>
      </c>
      <c r="K153" s="186" t="s">
        <v>1</v>
      </c>
      <c r="L153" s="38"/>
      <c r="M153" s="191" t="s">
        <v>1</v>
      </c>
      <c r="N153" s="192" t="s">
        <v>38</v>
      </c>
      <c r="O153" s="85"/>
      <c r="P153" s="193">
        <f>O153*H153</f>
        <v>0</v>
      </c>
      <c r="Q153" s="193">
        <v>0</v>
      </c>
      <c r="R153" s="193">
        <f>Q153*H153</f>
        <v>0</v>
      </c>
      <c r="S153" s="193">
        <v>0</v>
      </c>
      <c r="T153" s="194">
        <f>S153*H153</f>
        <v>0</v>
      </c>
      <c r="U153" s="32"/>
      <c r="V153" s="32"/>
      <c r="W153" s="32"/>
      <c r="X153" s="32"/>
      <c r="Y153" s="32"/>
      <c r="Z153" s="32"/>
      <c r="AA153" s="32"/>
      <c r="AB153" s="32"/>
      <c r="AC153" s="32"/>
      <c r="AD153" s="32"/>
      <c r="AE153" s="32"/>
      <c r="AR153" s="195" t="s">
        <v>111</v>
      </c>
      <c r="AT153" s="195" t="s">
        <v>108</v>
      </c>
      <c r="AU153" s="195" t="s">
        <v>73</v>
      </c>
      <c r="AY153" s="11" t="s">
        <v>112</v>
      </c>
      <c r="BE153" s="196">
        <f>IF(N153="základní",J153,0)</f>
        <v>0</v>
      </c>
      <c r="BF153" s="196">
        <f>IF(N153="snížená",J153,0)</f>
        <v>0</v>
      </c>
      <c r="BG153" s="196">
        <f>IF(N153="zákl. přenesená",J153,0)</f>
        <v>0</v>
      </c>
      <c r="BH153" s="196">
        <f>IF(N153="sníž. přenesená",J153,0)</f>
        <v>0</v>
      </c>
      <c r="BI153" s="196">
        <f>IF(N153="nulová",J153,0)</f>
        <v>0</v>
      </c>
      <c r="BJ153" s="11" t="s">
        <v>81</v>
      </c>
      <c r="BK153" s="196">
        <f>ROUND(I153*H153,2)</f>
        <v>0</v>
      </c>
      <c r="BL153" s="11" t="s">
        <v>111</v>
      </c>
      <c r="BM153" s="195" t="s">
        <v>199</v>
      </c>
    </row>
    <row r="154" s="2" customFormat="1">
      <c r="A154" s="32"/>
      <c r="B154" s="33"/>
      <c r="C154" s="34"/>
      <c r="D154" s="197" t="s">
        <v>114</v>
      </c>
      <c r="E154" s="34"/>
      <c r="F154" s="198" t="s">
        <v>200</v>
      </c>
      <c r="G154" s="34"/>
      <c r="H154" s="34"/>
      <c r="I154" s="199"/>
      <c r="J154" s="34"/>
      <c r="K154" s="34"/>
      <c r="L154" s="38"/>
      <c r="M154" s="200"/>
      <c r="N154" s="201"/>
      <c r="O154" s="85"/>
      <c r="P154" s="85"/>
      <c r="Q154" s="85"/>
      <c r="R154" s="85"/>
      <c r="S154" s="85"/>
      <c r="T154" s="86"/>
      <c r="U154" s="32"/>
      <c r="V154" s="32"/>
      <c r="W154" s="32"/>
      <c r="X154" s="32"/>
      <c r="Y154" s="32"/>
      <c r="Z154" s="32"/>
      <c r="AA154" s="32"/>
      <c r="AB154" s="32"/>
      <c r="AC154" s="32"/>
      <c r="AD154" s="32"/>
      <c r="AE154" s="32"/>
      <c r="AT154" s="11" t="s">
        <v>114</v>
      </c>
      <c r="AU154" s="11" t="s">
        <v>73</v>
      </c>
    </row>
    <row r="155" s="2" customFormat="1" ht="16.5" customHeight="1">
      <c r="A155" s="32"/>
      <c r="B155" s="33"/>
      <c r="C155" s="184" t="s">
        <v>201</v>
      </c>
      <c r="D155" s="184" t="s">
        <v>108</v>
      </c>
      <c r="E155" s="185" t="s">
        <v>202</v>
      </c>
      <c r="F155" s="186" t="s">
        <v>203</v>
      </c>
      <c r="G155" s="187" t="s">
        <v>1</v>
      </c>
      <c r="H155" s="188">
        <v>6</v>
      </c>
      <c r="I155" s="189"/>
      <c r="J155" s="190">
        <f>ROUND(I155*H155,2)</f>
        <v>0</v>
      </c>
      <c r="K155" s="186" t="s">
        <v>1</v>
      </c>
      <c r="L155" s="38"/>
      <c r="M155" s="191" t="s">
        <v>1</v>
      </c>
      <c r="N155" s="192" t="s">
        <v>38</v>
      </c>
      <c r="O155" s="85"/>
      <c r="P155" s="193">
        <f>O155*H155</f>
        <v>0</v>
      </c>
      <c r="Q155" s="193">
        <v>0</v>
      </c>
      <c r="R155" s="193">
        <f>Q155*H155</f>
        <v>0</v>
      </c>
      <c r="S155" s="193">
        <v>0</v>
      </c>
      <c r="T155" s="194">
        <f>S155*H155</f>
        <v>0</v>
      </c>
      <c r="U155" s="32"/>
      <c r="V155" s="32"/>
      <c r="W155" s="32"/>
      <c r="X155" s="32"/>
      <c r="Y155" s="32"/>
      <c r="Z155" s="32"/>
      <c r="AA155" s="32"/>
      <c r="AB155" s="32"/>
      <c r="AC155" s="32"/>
      <c r="AD155" s="32"/>
      <c r="AE155" s="32"/>
      <c r="AR155" s="195" t="s">
        <v>111</v>
      </c>
      <c r="AT155" s="195" t="s">
        <v>108</v>
      </c>
      <c r="AU155" s="195" t="s">
        <v>73</v>
      </c>
      <c r="AY155" s="11" t="s">
        <v>112</v>
      </c>
      <c r="BE155" s="196">
        <f>IF(N155="základní",J155,0)</f>
        <v>0</v>
      </c>
      <c r="BF155" s="196">
        <f>IF(N155="snížená",J155,0)</f>
        <v>0</v>
      </c>
      <c r="BG155" s="196">
        <f>IF(N155="zákl. přenesená",J155,0)</f>
        <v>0</v>
      </c>
      <c r="BH155" s="196">
        <f>IF(N155="sníž. přenesená",J155,0)</f>
        <v>0</v>
      </c>
      <c r="BI155" s="196">
        <f>IF(N155="nulová",J155,0)</f>
        <v>0</v>
      </c>
      <c r="BJ155" s="11" t="s">
        <v>81</v>
      </c>
      <c r="BK155" s="196">
        <f>ROUND(I155*H155,2)</f>
        <v>0</v>
      </c>
      <c r="BL155" s="11" t="s">
        <v>111</v>
      </c>
      <c r="BM155" s="195" t="s">
        <v>204</v>
      </c>
    </row>
    <row r="156" s="2" customFormat="1">
      <c r="A156" s="32"/>
      <c r="B156" s="33"/>
      <c r="C156" s="34"/>
      <c r="D156" s="197" t="s">
        <v>114</v>
      </c>
      <c r="E156" s="34"/>
      <c r="F156" s="198" t="s">
        <v>205</v>
      </c>
      <c r="G156" s="34"/>
      <c r="H156" s="34"/>
      <c r="I156" s="199"/>
      <c r="J156" s="34"/>
      <c r="K156" s="34"/>
      <c r="L156" s="38"/>
      <c r="M156" s="200"/>
      <c r="N156" s="201"/>
      <c r="O156" s="85"/>
      <c r="P156" s="85"/>
      <c r="Q156" s="85"/>
      <c r="R156" s="85"/>
      <c r="S156" s="85"/>
      <c r="T156" s="86"/>
      <c r="U156" s="32"/>
      <c r="V156" s="32"/>
      <c r="W156" s="32"/>
      <c r="X156" s="32"/>
      <c r="Y156" s="32"/>
      <c r="Z156" s="32"/>
      <c r="AA156" s="32"/>
      <c r="AB156" s="32"/>
      <c r="AC156" s="32"/>
      <c r="AD156" s="32"/>
      <c r="AE156" s="32"/>
      <c r="AT156" s="11" t="s">
        <v>114</v>
      </c>
      <c r="AU156" s="11" t="s">
        <v>73</v>
      </c>
    </row>
    <row r="157" s="2" customFormat="1" ht="16.5" customHeight="1">
      <c r="A157" s="32"/>
      <c r="B157" s="33"/>
      <c r="C157" s="184" t="s">
        <v>7</v>
      </c>
      <c r="D157" s="184" t="s">
        <v>108</v>
      </c>
      <c r="E157" s="185" t="s">
        <v>206</v>
      </c>
      <c r="F157" s="186" t="s">
        <v>207</v>
      </c>
      <c r="G157" s="187" t="s">
        <v>1</v>
      </c>
      <c r="H157" s="188">
        <v>6</v>
      </c>
      <c r="I157" s="189"/>
      <c r="J157" s="190">
        <f>ROUND(I157*H157,2)</f>
        <v>0</v>
      </c>
      <c r="K157" s="186" t="s">
        <v>1</v>
      </c>
      <c r="L157" s="38"/>
      <c r="M157" s="191" t="s">
        <v>1</v>
      </c>
      <c r="N157" s="192" t="s">
        <v>38</v>
      </c>
      <c r="O157" s="85"/>
      <c r="P157" s="193">
        <f>O157*H157</f>
        <v>0</v>
      </c>
      <c r="Q157" s="193">
        <v>0</v>
      </c>
      <c r="R157" s="193">
        <f>Q157*H157</f>
        <v>0</v>
      </c>
      <c r="S157" s="193">
        <v>0</v>
      </c>
      <c r="T157" s="194">
        <f>S157*H157</f>
        <v>0</v>
      </c>
      <c r="U157" s="32"/>
      <c r="V157" s="32"/>
      <c r="W157" s="32"/>
      <c r="X157" s="32"/>
      <c r="Y157" s="32"/>
      <c r="Z157" s="32"/>
      <c r="AA157" s="32"/>
      <c r="AB157" s="32"/>
      <c r="AC157" s="32"/>
      <c r="AD157" s="32"/>
      <c r="AE157" s="32"/>
      <c r="AR157" s="195" t="s">
        <v>111</v>
      </c>
      <c r="AT157" s="195" t="s">
        <v>108</v>
      </c>
      <c r="AU157" s="195" t="s">
        <v>73</v>
      </c>
      <c r="AY157" s="11" t="s">
        <v>112</v>
      </c>
      <c r="BE157" s="196">
        <f>IF(N157="základní",J157,0)</f>
        <v>0</v>
      </c>
      <c r="BF157" s="196">
        <f>IF(N157="snížená",J157,0)</f>
        <v>0</v>
      </c>
      <c r="BG157" s="196">
        <f>IF(N157="zákl. přenesená",J157,0)</f>
        <v>0</v>
      </c>
      <c r="BH157" s="196">
        <f>IF(N157="sníž. přenesená",J157,0)</f>
        <v>0</v>
      </c>
      <c r="BI157" s="196">
        <f>IF(N157="nulová",J157,0)</f>
        <v>0</v>
      </c>
      <c r="BJ157" s="11" t="s">
        <v>81</v>
      </c>
      <c r="BK157" s="196">
        <f>ROUND(I157*H157,2)</f>
        <v>0</v>
      </c>
      <c r="BL157" s="11" t="s">
        <v>111</v>
      </c>
      <c r="BM157" s="195" t="s">
        <v>208</v>
      </c>
    </row>
    <row r="158" s="2" customFormat="1">
      <c r="A158" s="32"/>
      <c r="B158" s="33"/>
      <c r="C158" s="34"/>
      <c r="D158" s="197" t="s">
        <v>114</v>
      </c>
      <c r="E158" s="34"/>
      <c r="F158" s="198" t="s">
        <v>209</v>
      </c>
      <c r="G158" s="34"/>
      <c r="H158" s="34"/>
      <c r="I158" s="199"/>
      <c r="J158" s="34"/>
      <c r="K158" s="34"/>
      <c r="L158" s="38"/>
      <c r="M158" s="202"/>
      <c r="N158" s="203"/>
      <c r="O158" s="204"/>
      <c r="P158" s="204"/>
      <c r="Q158" s="204"/>
      <c r="R158" s="204"/>
      <c r="S158" s="204"/>
      <c r="T158" s="205"/>
      <c r="U158" s="32"/>
      <c r="V158" s="32"/>
      <c r="W158" s="32"/>
      <c r="X158" s="32"/>
      <c r="Y158" s="32"/>
      <c r="Z158" s="32"/>
      <c r="AA158" s="32"/>
      <c r="AB158" s="32"/>
      <c r="AC158" s="32"/>
      <c r="AD158" s="32"/>
      <c r="AE158" s="32"/>
      <c r="AT158" s="11" t="s">
        <v>114</v>
      </c>
      <c r="AU158" s="11" t="s">
        <v>73</v>
      </c>
    </row>
    <row r="159" s="2" customFormat="1" ht="6.96" customHeight="1">
      <c r="A159" s="32"/>
      <c r="B159" s="60"/>
      <c r="C159" s="61"/>
      <c r="D159" s="61"/>
      <c r="E159" s="61"/>
      <c r="F159" s="61"/>
      <c r="G159" s="61"/>
      <c r="H159" s="61"/>
      <c r="I159" s="61"/>
      <c r="J159" s="61"/>
      <c r="K159" s="61"/>
      <c r="L159" s="38"/>
      <c r="M159" s="32"/>
      <c r="O159" s="32"/>
      <c r="P159" s="32"/>
      <c r="Q159" s="32"/>
      <c r="R159" s="32"/>
      <c r="S159" s="32"/>
      <c r="T159" s="32"/>
      <c r="U159" s="32"/>
      <c r="V159" s="32"/>
      <c r="W159" s="32"/>
      <c r="X159" s="32"/>
      <c r="Y159" s="32"/>
      <c r="Z159" s="32"/>
      <c r="AA159" s="32"/>
      <c r="AB159" s="32"/>
      <c r="AC159" s="32"/>
      <c r="AD159" s="32"/>
      <c r="AE159" s="32"/>
    </row>
  </sheetData>
  <sheetProtection sheet="1" autoFilter="0" formatColumns="0" formatRows="0" objects="1" scenarios="1" spinCount="100000" saltValue="QE+NI1TkTS62IzOr/dgSZEpb+QgZP3SoYIUbXBOeovnDRg8CE3WxxU6P1AT+PoLMot7bgbevuNY12mpoj0Py8w==" hashValue="6n+yFIukhNYQUAE4uWofpojyC2xt2d/RAB/cjwWtPYxZ0rvvNUYPgwi5EBFhf0FaXJ9do2IF4zmi6tddwkl1sQ==" algorithmName="SHA-512" password="CF13"/>
  <autoFilter ref="C115:K158"/>
  <mergeCells count="9">
    <mergeCell ref="E7:H7"/>
    <mergeCell ref="E9:H9"/>
    <mergeCell ref="E18:H18"/>
    <mergeCell ref="E27:H27"/>
    <mergeCell ref="E85:H85"/>
    <mergeCell ref="E87:H87"/>
    <mergeCell ref="E106:H106"/>
    <mergeCell ref="E108:H10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1" t="s">
        <v>86</v>
      </c>
    </row>
    <row r="3" s="1" customFormat="1" ht="6.96" customHeight="1">
      <c r="B3" s="130"/>
      <c r="C3" s="131"/>
      <c r="D3" s="131"/>
      <c r="E3" s="131"/>
      <c r="F3" s="131"/>
      <c r="G3" s="131"/>
      <c r="H3" s="131"/>
      <c r="I3" s="131"/>
      <c r="J3" s="131"/>
      <c r="K3" s="131"/>
      <c r="L3" s="14"/>
      <c r="AT3" s="11" t="s">
        <v>81</v>
      </c>
    </row>
    <row r="4" s="1" customFormat="1" ht="24.96" customHeight="1">
      <c r="B4" s="14"/>
      <c r="D4" s="132" t="s">
        <v>87</v>
      </c>
      <c r="L4" s="14"/>
      <c r="M4" s="133" t="s">
        <v>10</v>
      </c>
      <c r="AT4" s="11" t="s">
        <v>4</v>
      </c>
    </row>
    <row r="5" s="1" customFormat="1" ht="6.96" customHeight="1">
      <c r="B5" s="14"/>
      <c r="L5" s="14"/>
    </row>
    <row r="6" s="1" customFormat="1" ht="12" customHeight="1">
      <c r="B6" s="14"/>
      <c r="D6" s="134" t="s">
        <v>16</v>
      </c>
      <c r="L6" s="14"/>
    </row>
    <row r="7" s="1" customFormat="1" ht="16.5" customHeight="1">
      <c r="B7" s="14"/>
      <c r="E7" s="135" t="str">
        <f>'Rekapitulace stavby'!K6</f>
        <v>Domov seniorů Rožmitál pod Třemšínem</v>
      </c>
      <c r="F7" s="134"/>
      <c r="G7" s="134"/>
      <c r="H7" s="134"/>
      <c r="L7" s="14"/>
    </row>
    <row r="8" s="2" customFormat="1" ht="12" customHeight="1">
      <c r="A8" s="32"/>
      <c r="B8" s="38"/>
      <c r="C8" s="32"/>
      <c r="D8" s="134" t="s">
        <v>88</v>
      </c>
      <c r="E8" s="32"/>
      <c r="F8" s="32"/>
      <c r="G8" s="32"/>
      <c r="H8" s="32"/>
      <c r="I8" s="32"/>
      <c r="J8" s="32"/>
      <c r="K8" s="32"/>
      <c r="L8" s="57"/>
      <c r="S8" s="32"/>
      <c r="T8" s="32"/>
      <c r="U8" s="32"/>
      <c r="V8" s="32"/>
      <c r="W8" s="32"/>
      <c r="X8" s="32"/>
      <c r="Y8" s="32"/>
      <c r="Z8" s="32"/>
      <c r="AA8" s="32"/>
      <c r="AB8" s="32"/>
      <c r="AC8" s="32"/>
      <c r="AD8" s="32"/>
      <c r="AE8" s="32"/>
    </row>
    <row r="9" s="2" customFormat="1" ht="16.5" customHeight="1">
      <c r="A9" s="32"/>
      <c r="B9" s="38"/>
      <c r="C9" s="32"/>
      <c r="D9" s="32"/>
      <c r="E9" s="136" t="s">
        <v>210</v>
      </c>
      <c r="F9" s="32"/>
      <c r="G9" s="32"/>
      <c r="H9" s="32"/>
      <c r="I9" s="32"/>
      <c r="J9" s="32"/>
      <c r="K9" s="32"/>
      <c r="L9" s="57"/>
      <c r="S9" s="32"/>
      <c r="T9" s="32"/>
      <c r="U9" s="32"/>
      <c r="V9" s="32"/>
      <c r="W9" s="32"/>
      <c r="X9" s="32"/>
      <c r="Y9" s="32"/>
      <c r="Z9" s="32"/>
      <c r="AA9" s="32"/>
      <c r="AB9" s="32"/>
      <c r="AC9" s="32"/>
      <c r="AD9" s="32"/>
      <c r="AE9" s="32"/>
    </row>
    <row r="10" s="2" customFormat="1">
      <c r="A10" s="32"/>
      <c r="B10" s="38"/>
      <c r="C10" s="32"/>
      <c r="D10" s="32"/>
      <c r="E10" s="32"/>
      <c r="F10" s="32"/>
      <c r="G10" s="32"/>
      <c r="H10" s="32"/>
      <c r="I10" s="32"/>
      <c r="J10" s="32"/>
      <c r="K10" s="32"/>
      <c r="L10" s="57"/>
      <c r="S10" s="32"/>
      <c r="T10" s="32"/>
      <c r="U10" s="32"/>
      <c r="V10" s="32"/>
      <c r="W10" s="32"/>
      <c r="X10" s="32"/>
      <c r="Y10" s="32"/>
      <c r="Z10" s="32"/>
      <c r="AA10" s="32"/>
      <c r="AB10" s="32"/>
      <c r="AC10" s="32"/>
      <c r="AD10" s="32"/>
      <c r="AE10" s="32"/>
    </row>
    <row r="11" s="2" customFormat="1" ht="12" customHeight="1">
      <c r="A11" s="32"/>
      <c r="B11" s="38"/>
      <c r="C11" s="32"/>
      <c r="D11" s="134" t="s">
        <v>18</v>
      </c>
      <c r="E11" s="32"/>
      <c r="F11" s="137" t="s">
        <v>1</v>
      </c>
      <c r="G11" s="32"/>
      <c r="H11" s="32"/>
      <c r="I11" s="134" t="s">
        <v>19</v>
      </c>
      <c r="J11" s="137" t="s">
        <v>1</v>
      </c>
      <c r="K11" s="32"/>
      <c r="L11" s="57"/>
      <c r="S11" s="32"/>
      <c r="T11" s="32"/>
      <c r="U11" s="32"/>
      <c r="V11" s="32"/>
      <c r="W11" s="32"/>
      <c r="X11" s="32"/>
      <c r="Y11" s="32"/>
      <c r="Z11" s="32"/>
      <c r="AA11" s="32"/>
      <c r="AB11" s="32"/>
      <c r="AC11" s="32"/>
      <c r="AD11" s="32"/>
      <c r="AE11" s="32"/>
    </row>
    <row r="12" s="2" customFormat="1" ht="12" customHeight="1">
      <c r="A12" s="32"/>
      <c r="B12" s="38"/>
      <c r="C12" s="32"/>
      <c r="D12" s="134" t="s">
        <v>20</v>
      </c>
      <c r="E12" s="32"/>
      <c r="F12" s="137" t="s">
        <v>21</v>
      </c>
      <c r="G12" s="32"/>
      <c r="H12" s="32"/>
      <c r="I12" s="134" t="s">
        <v>22</v>
      </c>
      <c r="J12" s="138" t="str">
        <f>'Rekapitulace stavby'!AN8</f>
        <v>5. 12. 2025</v>
      </c>
      <c r="K12" s="32"/>
      <c r="L12" s="57"/>
      <c r="S12" s="32"/>
      <c r="T12" s="32"/>
      <c r="U12" s="32"/>
      <c r="V12" s="32"/>
      <c r="W12" s="32"/>
      <c r="X12" s="32"/>
      <c r="Y12" s="32"/>
      <c r="Z12" s="32"/>
      <c r="AA12" s="32"/>
      <c r="AB12" s="32"/>
      <c r="AC12" s="32"/>
      <c r="AD12" s="32"/>
      <c r="AE12" s="32"/>
    </row>
    <row r="13" s="2" customFormat="1" ht="10.8" customHeight="1">
      <c r="A13" s="32"/>
      <c r="B13" s="38"/>
      <c r="C13" s="32"/>
      <c r="D13" s="32"/>
      <c r="E13" s="32"/>
      <c r="F13" s="32"/>
      <c r="G13" s="32"/>
      <c r="H13" s="32"/>
      <c r="I13" s="32"/>
      <c r="J13" s="32"/>
      <c r="K13" s="32"/>
      <c r="L13" s="57"/>
      <c r="S13" s="32"/>
      <c r="T13" s="32"/>
      <c r="U13" s="32"/>
      <c r="V13" s="32"/>
      <c r="W13" s="32"/>
      <c r="X13" s="32"/>
      <c r="Y13" s="32"/>
      <c r="Z13" s="32"/>
      <c r="AA13" s="32"/>
      <c r="AB13" s="32"/>
      <c r="AC13" s="32"/>
      <c r="AD13" s="32"/>
      <c r="AE13" s="32"/>
    </row>
    <row r="14" s="2" customFormat="1" ht="12" customHeight="1">
      <c r="A14" s="32"/>
      <c r="B14" s="38"/>
      <c r="C14" s="32"/>
      <c r="D14" s="134" t="s">
        <v>24</v>
      </c>
      <c r="E14" s="32"/>
      <c r="F14" s="32"/>
      <c r="G14" s="32"/>
      <c r="H14" s="32"/>
      <c r="I14" s="134" t="s">
        <v>25</v>
      </c>
      <c r="J14" s="137" t="s">
        <v>1</v>
      </c>
      <c r="K14" s="32"/>
      <c r="L14" s="57"/>
      <c r="S14" s="32"/>
      <c r="T14" s="32"/>
      <c r="U14" s="32"/>
      <c r="V14" s="32"/>
      <c r="W14" s="32"/>
      <c r="X14" s="32"/>
      <c r="Y14" s="32"/>
      <c r="Z14" s="32"/>
      <c r="AA14" s="32"/>
      <c r="AB14" s="32"/>
      <c r="AC14" s="32"/>
      <c r="AD14" s="32"/>
      <c r="AE14" s="32"/>
    </row>
    <row r="15" s="2" customFormat="1" ht="18" customHeight="1">
      <c r="A15" s="32"/>
      <c r="B15" s="38"/>
      <c r="C15" s="32"/>
      <c r="D15" s="32"/>
      <c r="E15" s="137" t="s">
        <v>21</v>
      </c>
      <c r="F15" s="32"/>
      <c r="G15" s="32"/>
      <c r="H15" s="32"/>
      <c r="I15" s="134" t="s">
        <v>26</v>
      </c>
      <c r="J15" s="137" t="s">
        <v>1</v>
      </c>
      <c r="K15" s="32"/>
      <c r="L15" s="57"/>
      <c r="S15" s="32"/>
      <c r="T15" s="32"/>
      <c r="U15" s="32"/>
      <c r="V15" s="32"/>
      <c r="W15" s="32"/>
      <c r="X15" s="32"/>
      <c r="Y15" s="32"/>
      <c r="Z15" s="32"/>
      <c r="AA15" s="32"/>
      <c r="AB15" s="32"/>
      <c r="AC15" s="32"/>
      <c r="AD15" s="32"/>
      <c r="AE15" s="32"/>
    </row>
    <row r="16" s="2" customFormat="1" ht="6.96" customHeight="1">
      <c r="A16" s="32"/>
      <c r="B16" s="38"/>
      <c r="C16" s="32"/>
      <c r="D16" s="32"/>
      <c r="E16" s="32"/>
      <c r="F16" s="32"/>
      <c r="G16" s="32"/>
      <c r="H16" s="32"/>
      <c r="I16" s="32"/>
      <c r="J16" s="32"/>
      <c r="K16" s="32"/>
      <c r="L16" s="57"/>
      <c r="S16" s="32"/>
      <c r="T16" s="32"/>
      <c r="U16" s="32"/>
      <c r="V16" s="32"/>
      <c r="W16" s="32"/>
      <c r="X16" s="32"/>
      <c r="Y16" s="32"/>
      <c r="Z16" s="32"/>
      <c r="AA16" s="32"/>
      <c r="AB16" s="32"/>
      <c r="AC16" s="32"/>
      <c r="AD16" s="32"/>
      <c r="AE16" s="32"/>
    </row>
    <row r="17" s="2" customFormat="1" ht="12" customHeight="1">
      <c r="A17" s="32"/>
      <c r="B17" s="38"/>
      <c r="C17" s="32"/>
      <c r="D17" s="134" t="s">
        <v>27</v>
      </c>
      <c r="E17" s="32"/>
      <c r="F17" s="32"/>
      <c r="G17" s="32"/>
      <c r="H17" s="32"/>
      <c r="I17" s="134" t="s">
        <v>25</v>
      </c>
      <c r="J17" s="27" t="str">
        <f>'Rekapitulace stavby'!AN13</f>
        <v>Vyplň údaj</v>
      </c>
      <c r="K17" s="32"/>
      <c r="L17" s="57"/>
      <c r="S17" s="32"/>
      <c r="T17" s="32"/>
      <c r="U17" s="32"/>
      <c r="V17" s="32"/>
      <c r="W17" s="32"/>
      <c r="X17" s="32"/>
      <c r="Y17" s="32"/>
      <c r="Z17" s="32"/>
      <c r="AA17" s="32"/>
      <c r="AB17" s="32"/>
      <c r="AC17" s="32"/>
      <c r="AD17" s="32"/>
      <c r="AE17" s="32"/>
    </row>
    <row r="18" s="2" customFormat="1" ht="18" customHeight="1">
      <c r="A18" s="32"/>
      <c r="B18" s="38"/>
      <c r="C18" s="32"/>
      <c r="D18" s="32"/>
      <c r="E18" s="27" t="str">
        <f>'Rekapitulace stavby'!E14</f>
        <v>Vyplň údaj</v>
      </c>
      <c r="F18" s="137"/>
      <c r="G18" s="137"/>
      <c r="H18" s="137"/>
      <c r="I18" s="134" t="s">
        <v>26</v>
      </c>
      <c r="J18" s="27" t="str">
        <f>'Rekapitulace stavby'!AN14</f>
        <v>Vyplň údaj</v>
      </c>
      <c r="K18" s="32"/>
      <c r="L18" s="57"/>
      <c r="S18" s="32"/>
      <c r="T18" s="32"/>
      <c r="U18" s="32"/>
      <c r="V18" s="32"/>
      <c r="W18" s="32"/>
      <c r="X18" s="32"/>
      <c r="Y18" s="32"/>
      <c r="Z18" s="32"/>
      <c r="AA18" s="32"/>
      <c r="AB18" s="32"/>
      <c r="AC18" s="32"/>
      <c r="AD18" s="32"/>
      <c r="AE18" s="32"/>
    </row>
    <row r="19" s="2" customFormat="1" ht="6.96" customHeight="1">
      <c r="A19" s="32"/>
      <c r="B19" s="38"/>
      <c r="C19" s="32"/>
      <c r="D19" s="32"/>
      <c r="E19" s="32"/>
      <c r="F19" s="32"/>
      <c r="G19" s="32"/>
      <c r="H19" s="32"/>
      <c r="I19" s="32"/>
      <c r="J19" s="32"/>
      <c r="K19" s="32"/>
      <c r="L19" s="57"/>
      <c r="S19" s="32"/>
      <c r="T19" s="32"/>
      <c r="U19" s="32"/>
      <c r="V19" s="32"/>
      <c r="W19" s="32"/>
      <c r="X19" s="32"/>
      <c r="Y19" s="32"/>
      <c r="Z19" s="32"/>
      <c r="AA19" s="32"/>
      <c r="AB19" s="32"/>
      <c r="AC19" s="32"/>
      <c r="AD19" s="32"/>
      <c r="AE19" s="32"/>
    </row>
    <row r="20" s="2" customFormat="1" ht="12" customHeight="1">
      <c r="A20" s="32"/>
      <c r="B20" s="38"/>
      <c r="C20" s="32"/>
      <c r="D20" s="134" t="s">
        <v>29</v>
      </c>
      <c r="E20" s="32"/>
      <c r="F20" s="32"/>
      <c r="G20" s="32"/>
      <c r="H20" s="32"/>
      <c r="I20" s="134" t="s">
        <v>25</v>
      </c>
      <c r="J20" s="137" t="s">
        <v>1</v>
      </c>
      <c r="K20" s="32"/>
      <c r="L20" s="57"/>
      <c r="S20" s="32"/>
      <c r="T20" s="32"/>
      <c r="U20" s="32"/>
      <c r="V20" s="32"/>
      <c r="W20" s="32"/>
      <c r="X20" s="32"/>
      <c r="Y20" s="32"/>
      <c r="Z20" s="32"/>
      <c r="AA20" s="32"/>
      <c r="AB20" s="32"/>
      <c r="AC20" s="32"/>
      <c r="AD20" s="32"/>
      <c r="AE20" s="32"/>
    </row>
    <row r="21" s="2" customFormat="1" ht="18" customHeight="1">
      <c r="A21" s="32"/>
      <c r="B21" s="38"/>
      <c r="C21" s="32"/>
      <c r="D21" s="32"/>
      <c r="E21" s="137" t="s">
        <v>21</v>
      </c>
      <c r="F21" s="32"/>
      <c r="G21" s="32"/>
      <c r="H21" s="32"/>
      <c r="I21" s="134" t="s">
        <v>26</v>
      </c>
      <c r="J21" s="137" t="s">
        <v>1</v>
      </c>
      <c r="K21" s="32"/>
      <c r="L21" s="57"/>
      <c r="S21" s="32"/>
      <c r="T21" s="32"/>
      <c r="U21" s="32"/>
      <c r="V21" s="32"/>
      <c r="W21" s="32"/>
      <c r="X21" s="32"/>
      <c r="Y21" s="32"/>
      <c r="Z21" s="32"/>
      <c r="AA21" s="32"/>
      <c r="AB21" s="32"/>
      <c r="AC21" s="32"/>
      <c r="AD21" s="32"/>
      <c r="AE21" s="32"/>
    </row>
    <row r="22" s="2" customFormat="1" ht="6.96" customHeight="1">
      <c r="A22" s="32"/>
      <c r="B22" s="38"/>
      <c r="C22" s="32"/>
      <c r="D22" s="32"/>
      <c r="E22" s="32"/>
      <c r="F22" s="32"/>
      <c r="G22" s="32"/>
      <c r="H22" s="32"/>
      <c r="I22" s="32"/>
      <c r="J22" s="32"/>
      <c r="K22" s="32"/>
      <c r="L22" s="57"/>
      <c r="S22" s="32"/>
      <c r="T22" s="32"/>
      <c r="U22" s="32"/>
      <c r="V22" s="32"/>
      <c r="W22" s="32"/>
      <c r="X22" s="32"/>
      <c r="Y22" s="32"/>
      <c r="Z22" s="32"/>
      <c r="AA22" s="32"/>
      <c r="AB22" s="32"/>
      <c r="AC22" s="32"/>
      <c r="AD22" s="32"/>
      <c r="AE22" s="32"/>
    </row>
    <row r="23" s="2" customFormat="1" ht="12" customHeight="1">
      <c r="A23" s="32"/>
      <c r="B23" s="38"/>
      <c r="C23" s="32"/>
      <c r="D23" s="134" t="s">
        <v>31</v>
      </c>
      <c r="E23" s="32"/>
      <c r="F23" s="32"/>
      <c r="G23" s="32"/>
      <c r="H23" s="32"/>
      <c r="I23" s="134" t="s">
        <v>25</v>
      </c>
      <c r="J23" s="137" t="s">
        <v>1</v>
      </c>
      <c r="K23" s="32"/>
      <c r="L23" s="57"/>
      <c r="S23" s="32"/>
      <c r="T23" s="32"/>
      <c r="U23" s="32"/>
      <c r="V23" s="32"/>
      <c r="W23" s="32"/>
      <c r="X23" s="32"/>
      <c r="Y23" s="32"/>
      <c r="Z23" s="32"/>
      <c r="AA23" s="32"/>
      <c r="AB23" s="32"/>
      <c r="AC23" s="32"/>
      <c r="AD23" s="32"/>
      <c r="AE23" s="32"/>
    </row>
    <row r="24" s="2" customFormat="1" ht="18" customHeight="1">
      <c r="A24" s="32"/>
      <c r="B24" s="38"/>
      <c r="C24" s="32"/>
      <c r="D24" s="32"/>
      <c r="E24" s="137" t="s">
        <v>21</v>
      </c>
      <c r="F24" s="32"/>
      <c r="G24" s="32"/>
      <c r="H24" s="32"/>
      <c r="I24" s="134" t="s">
        <v>26</v>
      </c>
      <c r="J24" s="137" t="s">
        <v>1</v>
      </c>
      <c r="K24" s="32"/>
      <c r="L24" s="57"/>
      <c r="S24" s="32"/>
      <c r="T24" s="32"/>
      <c r="U24" s="32"/>
      <c r="V24" s="32"/>
      <c r="W24" s="32"/>
      <c r="X24" s="32"/>
      <c r="Y24" s="32"/>
      <c r="Z24" s="32"/>
      <c r="AA24" s="32"/>
      <c r="AB24" s="32"/>
      <c r="AC24" s="32"/>
      <c r="AD24" s="32"/>
      <c r="AE24" s="32"/>
    </row>
    <row r="25" s="2" customFormat="1" ht="6.96" customHeight="1">
      <c r="A25" s="32"/>
      <c r="B25" s="38"/>
      <c r="C25" s="32"/>
      <c r="D25" s="32"/>
      <c r="E25" s="32"/>
      <c r="F25" s="32"/>
      <c r="G25" s="32"/>
      <c r="H25" s="32"/>
      <c r="I25" s="32"/>
      <c r="J25" s="32"/>
      <c r="K25" s="32"/>
      <c r="L25" s="57"/>
      <c r="S25" s="32"/>
      <c r="T25" s="32"/>
      <c r="U25" s="32"/>
      <c r="V25" s="32"/>
      <c r="W25" s="32"/>
      <c r="X25" s="32"/>
      <c r="Y25" s="32"/>
      <c r="Z25" s="32"/>
      <c r="AA25" s="32"/>
      <c r="AB25" s="32"/>
      <c r="AC25" s="32"/>
      <c r="AD25" s="32"/>
      <c r="AE25" s="32"/>
    </row>
    <row r="26" s="2" customFormat="1" ht="12" customHeight="1">
      <c r="A26" s="32"/>
      <c r="B26" s="38"/>
      <c r="C26" s="32"/>
      <c r="D26" s="134" t="s">
        <v>32</v>
      </c>
      <c r="E26" s="32"/>
      <c r="F26" s="32"/>
      <c r="G26" s="32"/>
      <c r="H26" s="32"/>
      <c r="I26" s="32"/>
      <c r="J26" s="32"/>
      <c r="K26" s="32"/>
      <c r="L26" s="57"/>
      <c r="S26" s="32"/>
      <c r="T26" s="32"/>
      <c r="U26" s="32"/>
      <c r="V26" s="32"/>
      <c r="W26" s="32"/>
      <c r="X26" s="32"/>
      <c r="Y26" s="32"/>
      <c r="Z26" s="32"/>
      <c r="AA26" s="32"/>
      <c r="AB26" s="32"/>
      <c r="AC26" s="32"/>
      <c r="AD26" s="32"/>
      <c r="AE26" s="32"/>
    </row>
    <row r="27" s="8" customFormat="1" ht="16.5" customHeight="1">
      <c r="A27" s="139"/>
      <c r="B27" s="140"/>
      <c r="C27" s="139"/>
      <c r="D27" s="139"/>
      <c r="E27" s="141" t="s">
        <v>1</v>
      </c>
      <c r="F27" s="141"/>
      <c r="G27" s="141"/>
      <c r="H27" s="141"/>
      <c r="I27" s="139"/>
      <c r="J27" s="139"/>
      <c r="K27" s="139"/>
      <c r="L27" s="142"/>
      <c r="S27" s="139"/>
      <c r="T27" s="139"/>
      <c r="U27" s="139"/>
      <c r="V27" s="139"/>
      <c r="W27" s="139"/>
      <c r="X27" s="139"/>
      <c r="Y27" s="139"/>
      <c r="Z27" s="139"/>
      <c r="AA27" s="139"/>
      <c r="AB27" s="139"/>
      <c r="AC27" s="139"/>
      <c r="AD27" s="139"/>
      <c r="AE27" s="139"/>
    </row>
    <row r="28" s="2" customFormat="1" ht="6.96" customHeight="1">
      <c r="A28" s="32"/>
      <c r="B28" s="38"/>
      <c r="C28" s="32"/>
      <c r="D28" s="32"/>
      <c r="E28" s="32"/>
      <c r="F28" s="32"/>
      <c r="G28" s="32"/>
      <c r="H28" s="32"/>
      <c r="I28" s="32"/>
      <c r="J28" s="32"/>
      <c r="K28" s="32"/>
      <c r="L28" s="57"/>
      <c r="S28" s="32"/>
      <c r="T28" s="32"/>
      <c r="U28" s="32"/>
      <c r="V28" s="32"/>
      <c r="W28" s="32"/>
      <c r="X28" s="32"/>
      <c r="Y28" s="32"/>
      <c r="Z28" s="32"/>
      <c r="AA28" s="32"/>
      <c r="AB28" s="32"/>
      <c r="AC28" s="32"/>
      <c r="AD28" s="32"/>
      <c r="AE28" s="32"/>
    </row>
    <row r="29" s="2" customFormat="1" ht="6.96" customHeight="1">
      <c r="A29" s="32"/>
      <c r="B29" s="38"/>
      <c r="C29" s="32"/>
      <c r="D29" s="143"/>
      <c r="E29" s="143"/>
      <c r="F29" s="143"/>
      <c r="G29" s="143"/>
      <c r="H29" s="143"/>
      <c r="I29" s="143"/>
      <c r="J29" s="143"/>
      <c r="K29" s="143"/>
      <c r="L29" s="57"/>
      <c r="S29" s="32"/>
      <c r="T29" s="32"/>
      <c r="U29" s="32"/>
      <c r="V29" s="32"/>
      <c r="W29" s="32"/>
      <c r="X29" s="32"/>
      <c r="Y29" s="32"/>
      <c r="Z29" s="32"/>
      <c r="AA29" s="32"/>
      <c r="AB29" s="32"/>
      <c r="AC29" s="32"/>
      <c r="AD29" s="32"/>
      <c r="AE29" s="32"/>
    </row>
    <row r="30" s="2" customFormat="1" ht="25.44" customHeight="1">
      <c r="A30" s="32"/>
      <c r="B30" s="38"/>
      <c r="C30" s="32"/>
      <c r="D30" s="144" t="s">
        <v>33</v>
      </c>
      <c r="E30" s="32"/>
      <c r="F30" s="32"/>
      <c r="G30" s="32"/>
      <c r="H30" s="32"/>
      <c r="I30" s="32"/>
      <c r="J30" s="145">
        <f>ROUND(J116, 2)</f>
        <v>0</v>
      </c>
      <c r="K30" s="32"/>
      <c r="L30" s="57"/>
      <c r="S30" s="32"/>
      <c r="T30" s="32"/>
      <c r="U30" s="32"/>
      <c r="V30" s="32"/>
      <c r="W30" s="32"/>
      <c r="X30" s="32"/>
      <c r="Y30" s="32"/>
      <c r="Z30" s="32"/>
      <c r="AA30" s="32"/>
      <c r="AB30" s="32"/>
      <c r="AC30" s="32"/>
      <c r="AD30" s="32"/>
      <c r="AE30" s="32"/>
    </row>
    <row r="31" s="2" customFormat="1" ht="6.96" customHeight="1">
      <c r="A31" s="32"/>
      <c r="B31" s="38"/>
      <c r="C31" s="32"/>
      <c r="D31" s="143"/>
      <c r="E31" s="143"/>
      <c r="F31" s="143"/>
      <c r="G31" s="143"/>
      <c r="H31" s="143"/>
      <c r="I31" s="143"/>
      <c r="J31" s="143"/>
      <c r="K31" s="143"/>
      <c r="L31" s="57"/>
      <c r="S31" s="32"/>
      <c r="T31" s="32"/>
      <c r="U31" s="32"/>
      <c r="V31" s="32"/>
      <c r="W31" s="32"/>
      <c r="X31" s="32"/>
      <c r="Y31" s="32"/>
      <c r="Z31" s="32"/>
      <c r="AA31" s="32"/>
      <c r="AB31" s="32"/>
      <c r="AC31" s="32"/>
      <c r="AD31" s="32"/>
      <c r="AE31" s="32"/>
    </row>
    <row r="32" s="2" customFormat="1" ht="14.4" customHeight="1">
      <c r="A32" s="32"/>
      <c r="B32" s="38"/>
      <c r="C32" s="32"/>
      <c r="D32" s="32"/>
      <c r="E32" s="32"/>
      <c r="F32" s="146" t="s">
        <v>35</v>
      </c>
      <c r="G32" s="32"/>
      <c r="H32" s="32"/>
      <c r="I32" s="146" t="s">
        <v>34</v>
      </c>
      <c r="J32" s="146" t="s">
        <v>36</v>
      </c>
      <c r="K32" s="32"/>
      <c r="L32" s="57"/>
      <c r="S32" s="32"/>
      <c r="T32" s="32"/>
      <c r="U32" s="32"/>
      <c r="V32" s="32"/>
      <c r="W32" s="32"/>
      <c r="X32" s="32"/>
      <c r="Y32" s="32"/>
      <c r="Z32" s="32"/>
      <c r="AA32" s="32"/>
      <c r="AB32" s="32"/>
      <c r="AC32" s="32"/>
      <c r="AD32" s="32"/>
      <c r="AE32" s="32"/>
    </row>
    <row r="33" s="2" customFormat="1" ht="14.4" customHeight="1">
      <c r="A33" s="32"/>
      <c r="B33" s="38"/>
      <c r="C33" s="32"/>
      <c r="D33" s="147" t="s">
        <v>37</v>
      </c>
      <c r="E33" s="134" t="s">
        <v>38</v>
      </c>
      <c r="F33" s="148">
        <f>ROUND((SUM(BE116:BE166)),  2)</f>
        <v>0</v>
      </c>
      <c r="G33" s="32"/>
      <c r="H33" s="32"/>
      <c r="I33" s="149">
        <v>0.20999999999999999</v>
      </c>
      <c r="J33" s="148">
        <f>ROUND(((SUM(BE116:BE166))*I33),  2)</f>
        <v>0</v>
      </c>
      <c r="K33" s="32"/>
      <c r="L33" s="57"/>
      <c r="S33" s="32"/>
      <c r="T33" s="32"/>
      <c r="U33" s="32"/>
      <c r="V33" s="32"/>
      <c r="W33" s="32"/>
      <c r="X33" s="32"/>
      <c r="Y33" s="32"/>
      <c r="Z33" s="32"/>
      <c r="AA33" s="32"/>
      <c r="AB33" s="32"/>
      <c r="AC33" s="32"/>
      <c r="AD33" s="32"/>
      <c r="AE33" s="32"/>
    </row>
    <row r="34" s="2" customFormat="1" ht="14.4" customHeight="1">
      <c r="A34" s="32"/>
      <c r="B34" s="38"/>
      <c r="C34" s="32"/>
      <c r="D34" s="32"/>
      <c r="E34" s="134" t="s">
        <v>39</v>
      </c>
      <c r="F34" s="148">
        <f>ROUND((SUM(BF116:BF166)),  2)</f>
        <v>0</v>
      </c>
      <c r="G34" s="32"/>
      <c r="H34" s="32"/>
      <c r="I34" s="149">
        <v>0.12</v>
      </c>
      <c r="J34" s="148">
        <f>ROUND(((SUM(BF116:BF166))*I34),  2)</f>
        <v>0</v>
      </c>
      <c r="K34" s="32"/>
      <c r="L34" s="57"/>
      <c r="S34" s="32"/>
      <c r="T34" s="32"/>
      <c r="U34" s="32"/>
      <c r="V34" s="32"/>
      <c r="W34" s="32"/>
      <c r="X34" s="32"/>
      <c r="Y34" s="32"/>
      <c r="Z34" s="32"/>
      <c r="AA34" s="32"/>
      <c r="AB34" s="32"/>
      <c r="AC34" s="32"/>
      <c r="AD34" s="32"/>
      <c r="AE34" s="32"/>
    </row>
    <row r="35" hidden="1" s="2" customFormat="1" ht="14.4" customHeight="1">
      <c r="A35" s="32"/>
      <c r="B35" s="38"/>
      <c r="C35" s="32"/>
      <c r="D35" s="32"/>
      <c r="E35" s="134" t="s">
        <v>40</v>
      </c>
      <c r="F35" s="148">
        <f>ROUND((SUM(BG116:BG166)),  2)</f>
        <v>0</v>
      </c>
      <c r="G35" s="32"/>
      <c r="H35" s="32"/>
      <c r="I35" s="149">
        <v>0.20999999999999999</v>
      </c>
      <c r="J35" s="148">
        <f>0</f>
        <v>0</v>
      </c>
      <c r="K35" s="32"/>
      <c r="L35" s="57"/>
      <c r="S35" s="32"/>
      <c r="T35" s="32"/>
      <c r="U35" s="32"/>
      <c r="V35" s="32"/>
      <c r="W35" s="32"/>
      <c r="X35" s="32"/>
      <c r="Y35" s="32"/>
      <c r="Z35" s="32"/>
      <c r="AA35" s="32"/>
      <c r="AB35" s="32"/>
      <c r="AC35" s="32"/>
      <c r="AD35" s="32"/>
      <c r="AE35" s="32"/>
    </row>
    <row r="36" hidden="1" s="2" customFormat="1" ht="14.4" customHeight="1">
      <c r="A36" s="32"/>
      <c r="B36" s="38"/>
      <c r="C36" s="32"/>
      <c r="D36" s="32"/>
      <c r="E36" s="134" t="s">
        <v>41</v>
      </c>
      <c r="F36" s="148">
        <f>ROUND((SUM(BH116:BH166)),  2)</f>
        <v>0</v>
      </c>
      <c r="G36" s="32"/>
      <c r="H36" s="32"/>
      <c r="I36" s="149">
        <v>0.12</v>
      </c>
      <c r="J36" s="148">
        <f>0</f>
        <v>0</v>
      </c>
      <c r="K36" s="32"/>
      <c r="L36" s="57"/>
      <c r="S36" s="32"/>
      <c r="T36" s="32"/>
      <c r="U36" s="32"/>
      <c r="V36" s="32"/>
      <c r="W36" s="32"/>
      <c r="X36" s="32"/>
      <c r="Y36" s="32"/>
      <c r="Z36" s="32"/>
      <c r="AA36" s="32"/>
      <c r="AB36" s="32"/>
      <c r="AC36" s="32"/>
      <c r="AD36" s="32"/>
      <c r="AE36" s="32"/>
    </row>
    <row r="37" hidden="1" s="2" customFormat="1" ht="14.4" customHeight="1">
      <c r="A37" s="32"/>
      <c r="B37" s="38"/>
      <c r="C37" s="32"/>
      <c r="D37" s="32"/>
      <c r="E37" s="134" t="s">
        <v>42</v>
      </c>
      <c r="F37" s="148">
        <f>ROUND((SUM(BI116:BI166)),  2)</f>
        <v>0</v>
      </c>
      <c r="G37" s="32"/>
      <c r="H37" s="32"/>
      <c r="I37" s="149">
        <v>0</v>
      </c>
      <c r="J37" s="148">
        <f>0</f>
        <v>0</v>
      </c>
      <c r="K37" s="32"/>
      <c r="L37" s="57"/>
      <c r="S37" s="32"/>
      <c r="T37" s="32"/>
      <c r="U37" s="32"/>
      <c r="V37" s="32"/>
      <c r="W37" s="32"/>
      <c r="X37" s="32"/>
      <c r="Y37" s="32"/>
      <c r="Z37" s="32"/>
      <c r="AA37" s="32"/>
      <c r="AB37" s="32"/>
      <c r="AC37" s="32"/>
      <c r="AD37" s="32"/>
      <c r="AE37" s="32"/>
    </row>
    <row r="38" s="2" customFormat="1" ht="6.96" customHeight="1">
      <c r="A38" s="32"/>
      <c r="B38" s="38"/>
      <c r="C38" s="32"/>
      <c r="D38" s="32"/>
      <c r="E38" s="32"/>
      <c r="F38" s="32"/>
      <c r="G38" s="32"/>
      <c r="H38" s="32"/>
      <c r="I38" s="32"/>
      <c r="J38" s="32"/>
      <c r="K38" s="32"/>
      <c r="L38" s="57"/>
      <c r="S38" s="32"/>
      <c r="T38" s="32"/>
      <c r="U38" s="32"/>
      <c r="V38" s="32"/>
      <c r="W38" s="32"/>
      <c r="X38" s="32"/>
      <c r="Y38" s="32"/>
      <c r="Z38" s="32"/>
      <c r="AA38" s="32"/>
      <c r="AB38" s="32"/>
      <c r="AC38" s="32"/>
      <c r="AD38" s="32"/>
      <c r="AE38" s="32"/>
    </row>
    <row r="39" s="2" customFormat="1" ht="25.44" customHeight="1">
      <c r="A39" s="32"/>
      <c r="B39" s="38"/>
      <c r="C39" s="150"/>
      <c r="D39" s="151" t="s">
        <v>43</v>
      </c>
      <c r="E39" s="152"/>
      <c r="F39" s="152"/>
      <c r="G39" s="153" t="s">
        <v>44</v>
      </c>
      <c r="H39" s="154" t="s">
        <v>45</v>
      </c>
      <c r="I39" s="152"/>
      <c r="J39" s="155">
        <f>SUM(J30:J37)</f>
        <v>0</v>
      </c>
      <c r="K39" s="156"/>
      <c r="L39" s="57"/>
      <c r="S39" s="32"/>
      <c r="T39" s="32"/>
      <c r="U39" s="32"/>
      <c r="V39" s="32"/>
      <c r="W39" s="32"/>
      <c r="X39" s="32"/>
      <c r="Y39" s="32"/>
      <c r="Z39" s="32"/>
      <c r="AA39" s="32"/>
      <c r="AB39" s="32"/>
      <c r="AC39" s="32"/>
      <c r="AD39" s="32"/>
      <c r="AE39" s="32"/>
    </row>
    <row r="40" s="2" customFormat="1" ht="14.4" customHeight="1">
      <c r="A40" s="32"/>
      <c r="B40" s="38"/>
      <c r="C40" s="32"/>
      <c r="D40" s="32"/>
      <c r="E40" s="32"/>
      <c r="F40" s="32"/>
      <c r="G40" s="32"/>
      <c r="H40" s="32"/>
      <c r="I40" s="32"/>
      <c r="J40" s="32"/>
      <c r="K40" s="32"/>
      <c r="L40" s="57"/>
      <c r="S40" s="32"/>
      <c r="T40" s="32"/>
      <c r="U40" s="32"/>
      <c r="V40" s="32"/>
      <c r="W40" s="32"/>
      <c r="X40" s="32"/>
      <c r="Y40" s="32"/>
      <c r="Z40" s="32"/>
      <c r="AA40" s="32"/>
      <c r="AB40" s="32"/>
      <c r="AC40" s="32"/>
      <c r="AD40" s="32"/>
      <c r="AE40" s="32"/>
    </row>
    <row r="41" s="1" customFormat="1" ht="14.4" customHeight="1">
      <c r="B41" s="14"/>
      <c r="L41" s="14"/>
    </row>
    <row r="42" s="1" customFormat="1" ht="14.4" customHeight="1">
      <c r="B42" s="14"/>
      <c r="L42" s="14"/>
    </row>
    <row r="43" s="1" customFormat="1" ht="14.4" customHeight="1">
      <c r="B43" s="14"/>
      <c r="L43" s="14"/>
    </row>
    <row r="44" s="1" customFormat="1" ht="14.4" customHeight="1">
      <c r="B44" s="14"/>
      <c r="L44" s="14"/>
    </row>
    <row r="45" s="1" customFormat="1" ht="14.4" customHeight="1">
      <c r="B45" s="14"/>
      <c r="L45" s="14"/>
    </row>
    <row r="46" s="1" customFormat="1" ht="14.4" customHeight="1">
      <c r="B46" s="14"/>
      <c r="L46" s="14"/>
    </row>
    <row r="47" s="1" customFormat="1" ht="14.4" customHeight="1">
      <c r="B47" s="14"/>
      <c r="L47" s="14"/>
    </row>
    <row r="48" s="1" customFormat="1" ht="14.4" customHeight="1">
      <c r="B48" s="14"/>
      <c r="L48" s="14"/>
    </row>
    <row r="49" s="1" customFormat="1" ht="14.4" customHeight="1">
      <c r="B49" s="14"/>
      <c r="L49" s="14"/>
    </row>
    <row r="50" s="2" customFormat="1" ht="14.4" customHeight="1">
      <c r="B50" s="57"/>
      <c r="D50" s="157" t="s">
        <v>46</v>
      </c>
      <c r="E50" s="158"/>
      <c r="F50" s="158"/>
      <c r="G50" s="157" t="s">
        <v>47</v>
      </c>
      <c r="H50" s="158"/>
      <c r="I50" s="158"/>
      <c r="J50" s="158"/>
      <c r="K50" s="158"/>
      <c r="L50" s="57"/>
    </row>
    <row r="51">
      <c r="B51" s="14"/>
      <c r="L51" s="14"/>
    </row>
    <row r="52">
      <c r="B52" s="14"/>
      <c r="L52" s="14"/>
    </row>
    <row r="53">
      <c r="B53" s="14"/>
      <c r="L53" s="14"/>
    </row>
    <row r="54">
      <c r="B54" s="14"/>
      <c r="L54" s="14"/>
    </row>
    <row r="55">
      <c r="B55" s="14"/>
      <c r="L55" s="14"/>
    </row>
    <row r="56">
      <c r="B56" s="14"/>
      <c r="L56" s="14"/>
    </row>
    <row r="57">
      <c r="B57" s="14"/>
      <c r="L57" s="14"/>
    </row>
    <row r="58">
      <c r="B58" s="14"/>
      <c r="L58" s="14"/>
    </row>
    <row r="59">
      <c r="B59" s="14"/>
      <c r="L59" s="14"/>
    </row>
    <row r="60">
      <c r="B60" s="14"/>
      <c r="L60" s="14"/>
    </row>
    <row r="61" s="2" customFormat="1">
      <c r="A61" s="32"/>
      <c r="B61" s="38"/>
      <c r="C61" s="32"/>
      <c r="D61" s="159" t="s">
        <v>48</v>
      </c>
      <c r="E61" s="160"/>
      <c r="F61" s="161" t="s">
        <v>49</v>
      </c>
      <c r="G61" s="159" t="s">
        <v>48</v>
      </c>
      <c r="H61" s="160"/>
      <c r="I61" s="160"/>
      <c r="J61" s="162" t="s">
        <v>49</v>
      </c>
      <c r="K61" s="160"/>
      <c r="L61" s="57"/>
      <c r="S61" s="32"/>
      <c r="T61" s="32"/>
      <c r="U61" s="32"/>
      <c r="V61" s="32"/>
      <c r="W61" s="32"/>
      <c r="X61" s="32"/>
      <c r="Y61" s="32"/>
      <c r="Z61" s="32"/>
      <c r="AA61" s="32"/>
      <c r="AB61" s="32"/>
      <c r="AC61" s="32"/>
      <c r="AD61" s="32"/>
      <c r="AE61" s="32"/>
    </row>
    <row r="62">
      <c r="B62" s="14"/>
      <c r="L62" s="14"/>
    </row>
    <row r="63">
      <c r="B63" s="14"/>
      <c r="L63" s="14"/>
    </row>
    <row r="64">
      <c r="B64" s="14"/>
      <c r="L64" s="14"/>
    </row>
    <row r="65" s="2" customFormat="1">
      <c r="A65" s="32"/>
      <c r="B65" s="38"/>
      <c r="C65" s="32"/>
      <c r="D65" s="157" t="s">
        <v>50</v>
      </c>
      <c r="E65" s="163"/>
      <c r="F65" s="163"/>
      <c r="G65" s="157" t="s">
        <v>51</v>
      </c>
      <c r="H65" s="163"/>
      <c r="I65" s="163"/>
      <c r="J65" s="163"/>
      <c r="K65" s="163"/>
      <c r="L65" s="57"/>
      <c r="S65" s="32"/>
      <c r="T65" s="32"/>
      <c r="U65" s="32"/>
      <c r="V65" s="32"/>
      <c r="W65" s="32"/>
      <c r="X65" s="32"/>
      <c r="Y65" s="32"/>
      <c r="Z65" s="32"/>
      <c r="AA65" s="32"/>
      <c r="AB65" s="32"/>
      <c r="AC65" s="32"/>
      <c r="AD65" s="32"/>
      <c r="AE65" s="32"/>
    </row>
    <row r="66">
      <c r="B66" s="14"/>
      <c r="L66" s="14"/>
    </row>
    <row r="67">
      <c r="B67" s="14"/>
      <c r="L67" s="14"/>
    </row>
    <row r="68">
      <c r="B68" s="14"/>
      <c r="L68" s="14"/>
    </row>
    <row r="69">
      <c r="B69" s="14"/>
      <c r="L69" s="14"/>
    </row>
    <row r="70">
      <c r="B70" s="14"/>
      <c r="L70" s="14"/>
    </row>
    <row r="71">
      <c r="B71" s="14"/>
      <c r="L71" s="14"/>
    </row>
    <row r="72">
      <c r="B72" s="14"/>
      <c r="L72" s="14"/>
    </row>
    <row r="73">
      <c r="B73" s="14"/>
      <c r="L73" s="14"/>
    </row>
    <row r="74">
      <c r="B74" s="14"/>
      <c r="L74" s="14"/>
    </row>
    <row r="75">
      <c r="B75" s="14"/>
      <c r="L75" s="14"/>
    </row>
    <row r="76" s="2" customFormat="1">
      <c r="A76" s="32"/>
      <c r="B76" s="38"/>
      <c r="C76" s="32"/>
      <c r="D76" s="159" t="s">
        <v>48</v>
      </c>
      <c r="E76" s="160"/>
      <c r="F76" s="161" t="s">
        <v>49</v>
      </c>
      <c r="G76" s="159" t="s">
        <v>48</v>
      </c>
      <c r="H76" s="160"/>
      <c r="I76" s="160"/>
      <c r="J76" s="162" t="s">
        <v>49</v>
      </c>
      <c r="K76" s="160"/>
      <c r="L76" s="57"/>
      <c r="S76" s="32"/>
      <c r="T76" s="32"/>
      <c r="U76" s="32"/>
      <c r="V76" s="32"/>
      <c r="W76" s="32"/>
      <c r="X76" s="32"/>
      <c r="Y76" s="32"/>
      <c r="Z76" s="32"/>
      <c r="AA76" s="32"/>
      <c r="AB76" s="32"/>
      <c r="AC76" s="32"/>
      <c r="AD76" s="32"/>
      <c r="AE76" s="32"/>
    </row>
    <row r="77" s="2" customFormat="1" ht="14.4" customHeight="1">
      <c r="A77" s="32"/>
      <c r="B77" s="164"/>
      <c r="C77" s="165"/>
      <c r="D77" s="165"/>
      <c r="E77" s="165"/>
      <c r="F77" s="165"/>
      <c r="G77" s="165"/>
      <c r="H77" s="165"/>
      <c r="I77" s="165"/>
      <c r="J77" s="165"/>
      <c r="K77" s="165"/>
      <c r="L77" s="57"/>
      <c r="S77" s="32"/>
      <c r="T77" s="32"/>
      <c r="U77" s="32"/>
      <c r="V77" s="32"/>
      <c r="W77" s="32"/>
      <c r="X77" s="32"/>
      <c r="Y77" s="32"/>
      <c r="Z77" s="32"/>
      <c r="AA77" s="32"/>
      <c r="AB77" s="32"/>
      <c r="AC77" s="32"/>
      <c r="AD77" s="32"/>
      <c r="AE77" s="32"/>
    </row>
    <row r="81" s="2" customFormat="1" ht="6.96" customHeight="1">
      <c r="A81" s="32"/>
      <c r="B81" s="166"/>
      <c r="C81" s="167"/>
      <c r="D81" s="167"/>
      <c r="E81" s="167"/>
      <c r="F81" s="167"/>
      <c r="G81" s="167"/>
      <c r="H81" s="167"/>
      <c r="I81" s="167"/>
      <c r="J81" s="167"/>
      <c r="K81" s="167"/>
      <c r="L81" s="57"/>
      <c r="S81" s="32"/>
      <c r="T81" s="32"/>
      <c r="U81" s="32"/>
      <c r="V81" s="32"/>
      <c r="W81" s="32"/>
      <c r="X81" s="32"/>
      <c r="Y81" s="32"/>
      <c r="Z81" s="32"/>
      <c r="AA81" s="32"/>
      <c r="AB81" s="32"/>
      <c r="AC81" s="32"/>
      <c r="AD81" s="32"/>
      <c r="AE81" s="32"/>
    </row>
    <row r="82" s="2" customFormat="1" ht="24.96" customHeight="1">
      <c r="A82" s="32"/>
      <c r="B82" s="33"/>
      <c r="C82" s="17" t="s">
        <v>90</v>
      </c>
      <c r="D82" s="34"/>
      <c r="E82" s="34"/>
      <c r="F82" s="34"/>
      <c r="G82" s="34"/>
      <c r="H82" s="34"/>
      <c r="I82" s="34"/>
      <c r="J82" s="34"/>
      <c r="K82" s="34"/>
      <c r="L82" s="57"/>
      <c r="S82" s="32"/>
      <c r="T82" s="32"/>
      <c r="U82" s="32"/>
      <c r="V82" s="32"/>
      <c r="W82" s="32"/>
      <c r="X82" s="32"/>
      <c r="Y82" s="32"/>
      <c r="Z82" s="32"/>
      <c r="AA82" s="32"/>
      <c r="AB82" s="32"/>
      <c r="AC82" s="32"/>
      <c r="AD82" s="32"/>
      <c r="AE82" s="32"/>
    </row>
    <row r="83" s="2" customFormat="1" ht="6.96" customHeight="1">
      <c r="A83" s="32"/>
      <c r="B83" s="33"/>
      <c r="C83" s="34"/>
      <c r="D83" s="34"/>
      <c r="E83" s="34"/>
      <c r="F83" s="34"/>
      <c r="G83" s="34"/>
      <c r="H83" s="34"/>
      <c r="I83" s="34"/>
      <c r="J83" s="34"/>
      <c r="K83" s="34"/>
      <c r="L83" s="57"/>
      <c r="S83" s="32"/>
      <c r="T83" s="32"/>
      <c r="U83" s="32"/>
      <c r="V83" s="32"/>
      <c r="W83" s="32"/>
      <c r="X83" s="32"/>
      <c r="Y83" s="32"/>
      <c r="Z83" s="32"/>
      <c r="AA83" s="32"/>
      <c r="AB83" s="32"/>
      <c r="AC83" s="32"/>
      <c r="AD83" s="32"/>
      <c r="AE83" s="32"/>
    </row>
    <row r="84" s="2" customFormat="1" ht="12" customHeight="1">
      <c r="A84" s="32"/>
      <c r="B84" s="33"/>
      <c r="C84" s="26" t="s">
        <v>16</v>
      </c>
      <c r="D84" s="34"/>
      <c r="E84" s="34"/>
      <c r="F84" s="34"/>
      <c r="G84" s="34"/>
      <c r="H84" s="34"/>
      <c r="I84" s="34"/>
      <c r="J84" s="34"/>
      <c r="K84" s="34"/>
      <c r="L84" s="57"/>
      <c r="S84" s="32"/>
      <c r="T84" s="32"/>
      <c r="U84" s="32"/>
      <c r="V84" s="32"/>
      <c r="W84" s="32"/>
      <c r="X84" s="32"/>
      <c r="Y84" s="32"/>
      <c r="Z84" s="32"/>
      <c r="AA84" s="32"/>
      <c r="AB84" s="32"/>
      <c r="AC84" s="32"/>
      <c r="AD84" s="32"/>
      <c r="AE84" s="32"/>
    </row>
    <row r="85" s="2" customFormat="1" ht="16.5" customHeight="1">
      <c r="A85" s="32"/>
      <c r="B85" s="33"/>
      <c r="C85" s="34"/>
      <c r="D85" s="34"/>
      <c r="E85" s="168" t="str">
        <f>E7</f>
        <v>Domov seniorů Rožmitál pod Třemšínem</v>
      </c>
      <c r="F85" s="26"/>
      <c r="G85" s="26"/>
      <c r="H85" s="26"/>
      <c r="I85" s="34"/>
      <c r="J85" s="34"/>
      <c r="K85" s="34"/>
      <c r="L85" s="57"/>
      <c r="S85" s="32"/>
      <c r="T85" s="32"/>
      <c r="U85" s="32"/>
      <c r="V85" s="32"/>
      <c r="W85" s="32"/>
      <c r="X85" s="32"/>
      <c r="Y85" s="32"/>
      <c r="Z85" s="32"/>
      <c r="AA85" s="32"/>
      <c r="AB85" s="32"/>
      <c r="AC85" s="32"/>
      <c r="AD85" s="32"/>
      <c r="AE85" s="32"/>
    </row>
    <row r="86" s="2" customFormat="1" ht="12" customHeight="1">
      <c r="A86" s="32"/>
      <c r="B86" s="33"/>
      <c r="C86" s="26" t="s">
        <v>88</v>
      </c>
      <c r="D86" s="34"/>
      <c r="E86" s="34"/>
      <c r="F86" s="34"/>
      <c r="G86" s="34"/>
      <c r="H86" s="34"/>
      <c r="I86" s="34"/>
      <c r="J86" s="34"/>
      <c r="K86" s="34"/>
      <c r="L86" s="57"/>
      <c r="S86" s="32"/>
      <c r="T86" s="32"/>
      <c r="U86" s="32"/>
      <c r="V86" s="32"/>
      <c r="W86" s="32"/>
      <c r="X86" s="32"/>
      <c r="Y86" s="32"/>
      <c r="Z86" s="32"/>
      <c r="AA86" s="32"/>
      <c r="AB86" s="32"/>
      <c r="AC86" s="32"/>
      <c r="AD86" s="32"/>
      <c r="AE86" s="32"/>
    </row>
    <row r="87" s="2" customFormat="1" ht="16.5" customHeight="1">
      <c r="A87" s="32"/>
      <c r="B87" s="33"/>
      <c r="C87" s="34"/>
      <c r="D87" s="34"/>
      <c r="E87" s="70" t="str">
        <f>E9</f>
        <v>02 - Vybavení daň 12 %</v>
      </c>
      <c r="F87" s="34"/>
      <c r="G87" s="34"/>
      <c r="H87" s="34"/>
      <c r="I87" s="34"/>
      <c r="J87" s="34"/>
      <c r="K87" s="34"/>
      <c r="L87" s="57"/>
      <c r="S87" s="32"/>
      <c r="T87" s="32"/>
      <c r="U87" s="32"/>
      <c r="V87" s="32"/>
      <c r="W87" s="32"/>
      <c r="X87" s="32"/>
      <c r="Y87" s="32"/>
      <c r="Z87" s="32"/>
      <c r="AA87" s="32"/>
      <c r="AB87" s="32"/>
      <c r="AC87" s="32"/>
      <c r="AD87" s="32"/>
      <c r="AE87" s="32"/>
    </row>
    <row r="88" s="2" customFormat="1" ht="6.96" customHeight="1">
      <c r="A88" s="32"/>
      <c r="B88" s="33"/>
      <c r="C88" s="34"/>
      <c r="D88" s="34"/>
      <c r="E88" s="34"/>
      <c r="F88" s="34"/>
      <c r="G88" s="34"/>
      <c r="H88" s="34"/>
      <c r="I88" s="34"/>
      <c r="J88" s="34"/>
      <c r="K88" s="34"/>
      <c r="L88" s="57"/>
      <c r="S88" s="32"/>
      <c r="T88" s="32"/>
      <c r="U88" s="32"/>
      <c r="V88" s="32"/>
      <c r="W88" s="32"/>
      <c r="X88" s="32"/>
      <c r="Y88" s="32"/>
      <c r="Z88" s="32"/>
      <c r="AA88" s="32"/>
      <c r="AB88" s="32"/>
      <c r="AC88" s="32"/>
      <c r="AD88" s="32"/>
      <c r="AE88" s="32"/>
    </row>
    <row r="89" s="2" customFormat="1" ht="12" customHeight="1">
      <c r="A89" s="32"/>
      <c r="B89" s="33"/>
      <c r="C89" s="26" t="s">
        <v>20</v>
      </c>
      <c r="D89" s="34"/>
      <c r="E89" s="34"/>
      <c r="F89" s="21" t="str">
        <f>F12</f>
        <v xml:space="preserve"> </v>
      </c>
      <c r="G89" s="34"/>
      <c r="H89" s="34"/>
      <c r="I89" s="26" t="s">
        <v>22</v>
      </c>
      <c r="J89" s="73" t="str">
        <f>IF(J12="","",J12)</f>
        <v>5. 12. 2025</v>
      </c>
      <c r="K89" s="34"/>
      <c r="L89" s="57"/>
      <c r="S89" s="32"/>
      <c r="T89" s="32"/>
      <c r="U89" s="32"/>
      <c r="V89" s="32"/>
      <c r="W89" s="32"/>
      <c r="X89" s="32"/>
      <c r="Y89" s="32"/>
      <c r="Z89" s="32"/>
      <c r="AA89" s="32"/>
      <c r="AB89" s="32"/>
      <c r="AC89" s="32"/>
      <c r="AD89" s="32"/>
      <c r="AE89" s="32"/>
    </row>
    <row r="90" s="2" customFormat="1" ht="6.96" customHeight="1">
      <c r="A90" s="32"/>
      <c r="B90" s="33"/>
      <c r="C90" s="34"/>
      <c r="D90" s="34"/>
      <c r="E90" s="34"/>
      <c r="F90" s="34"/>
      <c r="G90" s="34"/>
      <c r="H90" s="34"/>
      <c r="I90" s="34"/>
      <c r="J90" s="34"/>
      <c r="K90" s="34"/>
      <c r="L90" s="57"/>
      <c r="S90" s="32"/>
      <c r="T90" s="32"/>
      <c r="U90" s="32"/>
      <c r="V90" s="32"/>
      <c r="W90" s="32"/>
      <c r="X90" s="32"/>
      <c r="Y90" s="32"/>
      <c r="Z90" s="32"/>
      <c r="AA90" s="32"/>
      <c r="AB90" s="32"/>
      <c r="AC90" s="32"/>
      <c r="AD90" s="32"/>
      <c r="AE90" s="32"/>
    </row>
    <row r="91" s="2" customFormat="1" ht="15.15" customHeight="1">
      <c r="A91" s="32"/>
      <c r="B91" s="33"/>
      <c r="C91" s="26" t="s">
        <v>24</v>
      </c>
      <c r="D91" s="34"/>
      <c r="E91" s="34"/>
      <c r="F91" s="21" t="str">
        <f>E15</f>
        <v xml:space="preserve"> </v>
      </c>
      <c r="G91" s="34"/>
      <c r="H91" s="34"/>
      <c r="I91" s="26" t="s">
        <v>29</v>
      </c>
      <c r="J91" s="30" t="str">
        <f>E21</f>
        <v xml:space="preserve"> </v>
      </c>
      <c r="K91" s="34"/>
      <c r="L91" s="57"/>
      <c r="S91" s="32"/>
      <c r="T91" s="32"/>
      <c r="U91" s="32"/>
      <c r="V91" s="32"/>
      <c r="W91" s="32"/>
      <c r="X91" s="32"/>
      <c r="Y91" s="32"/>
      <c r="Z91" s="32"/>
      <c r="AA91" s="32"/>
      <c r="AB91" s="32"/>
      <c r="AC91" s="32"/>
      <c r="AD91" s="32"/>
      <c r="AE91" s="32"/>
    </row>
    <row r="92" s="2" customFormat="1" ht="15.15" customHeight="1">
      <c r="A92" s="32"/>
      <c r="B92" s="33"/>
      <c r="C92" s="26" t="s">
        <v>27</v>
      </c>
      <c r="D92" s="34"/>
      <c r="E92" s="34"/>
      <c r="F92" s="21" t="str">
        <f>IF(E18="","",E18)</f>
        <v>Vyplň údaj</v>
      </c>
      <c r="G92" s="34"/>
      <c r="H92" s="34"/>
      <c r="I92" s="26" t="s">
        <v>31</v>
      </c>
      <c r="J92" s="30" t="str">
        <f>E24</f>
        <v xml:space="preserve"> </v>
      </c>
      <c r="K92" s="34"/>
      <c r="L92" s="57"/>
      <c r="S92" s="32"/>
      <c r="T92" s="32"/>
      <c r="U92" s="32"/>
      <c r="V92" s="32"/>
      <c r="W92" s="32"/>
      <c r="X92" s="32"/>
      <c r="Y92" s="32"/>
      <c r="Z92" s="32"/>
      <c r="AA92" s="32"/>
      <c r="AB92" s="32"/>
      <c r="AC92" s="32"/>
      <c r="AD92" s="32"/>
      <c r="AE92" s="32"/>
    </row>
    <row r="93" s="2" customFormat="1" ht="10.32" customHeight="1">
      <c r="A93" s="32"/>
      <c r="B93" s="33"/>
      <c r="C93" s="34"/>
      <c r="D93" s="34"/>
      <c r="E93" s="34"/>
      <c r="F93" s="34"/>
      <c r="G93" s="34"/>
      <c r="H93" s="34"/>
      <c r="I93" s="34"/>
      <c r="J93" s="34"/>
      <c r="K93" s="34"/>
      <c r="L93" s="57"/>
      <c r="S93" s="32"/>
      <c r="T93" s="32"/>
      <c r="U93" s="32"/>
      <c r="V93" s="32"/>
      <c r="W93" s="32"/>
      <c r="X93" s="32"/>
      <c r="Y93" s="32"/>
      <c r="Z93" s="32"/>
      <c r="AA93" s="32"/>
      <c r="AB93" s="32"/>
      <c r="AC93" s="32"/>
      <c r="AD93" s="32"/>
      <c r="AE93" s="32"/>
    </row>
    <row r="94" s="2" customFormat="1" ht="29.28" customHeight="1">
      <c r="A94" s="32"/>
      <c r="B94" s="33"/>
      <c r="C94" s="169" t="s">
        <v>91</v>
      </c>
      <c r="D94" s="170"/>
      <c r="E94" s="170"/>
      <c r="F94" s="170"/>
      <c r="G94" s="170"/>
      <c r="H94" s="170"/>
      <c r="I94" s="170"/>
      <c r="J94" s="171" t="s">
        <v>92</v>
      </c>
      <c r="K94" s="170"/>
      <c r="L94" s="57"/>
      <c r="S94" s="32"/>
      <c r="T94" s="32"/>
      <c r="U94" s="32"/>
      <c r="V94" s="32"/>
      <c r="W94" s="32"/>
      <c r="X94" s="32"/>
      <c r="Y94" s="32"/>
      <c r="Z94" s="32"/>
      <c r="AA94" s="32"/>
      <c r="AB94" s="32"/>
      <c r="AC94" s="32"/>
      <c r="AD94" s="32"/>
      <c r="AE94" s="32"/>
    </row>
    <row r="95" s="2" customFormat="1" ht="10.32" customHeight="1">
      <c r="A95" s="32"/>
      <c r="B95" s="33"/>
      <c r="C95" s="34"/>
      <c r="D95" s="34"/>
      <c r="E95" s="34"/>
      <c r="F95" s="34"/>
      <c r="G95" s="34"/>
      <c r="H95" s="34"/>
      <c r="I95" s="34"/>
      <c r="J95" s="34"/>
      <c r="K95" s="34"/>
      <c r="L95" s="57"/>
      <c r="S95" s="32"/>
      <c r="T95" s="32"/>
      <c r="U95" s="32"/>
      <c r="V95" s="32"/>
      <c r="W95" s="32"/>
      <c r="X95" s="32"/>
      <c r="Y95" s="32"/>
      <c r="Z95" s="32"/>
      <c r="AA95" s="32"/>
      <c r="AB95" s="32"/>
      <c r="AC95" s="32"/>
      <c r="AD95" s="32"/>
      <c r="AE95" s="32"/>
    </row>
    <row r="96" s="2" customFormat="1" ht="22.8" customHeight="1">
      <c r="A96" s="32"/>
      <c r="B96" s="33"/>
      <c r="C96" s="172" t="s">
        <v>93</v>
      </c>
      <c r="D96" s="34"/>
      <c r="E96" s="34"/>
      <c r="F96" s="34"/>
      <c r="G96" s="34"/>
      <c r="H96" s="34"/>
      <c r="I96" s="34"/>
      <c r="J96" s="104">
        <f>J116</f>
        <v>0</v>
      </c>
      <c r="K96" s="34"/>
      <c r="L96" s="57"/>
      <c r="S96" s="32"/>
      <c r="T96" s="32"/>
      <c r="U96" s="32"/>
      <c r="V96" s="32"/>
      <c r="W96" s="32"/>
      <c r="X96" s="32"/>
      <c r="Y96" s="32"/>
      <c r="Z96" s="32"/>
      <c r="AA96" s="32"/>
      <c r="AB96" s="32"/>
      <c r="AC96" s="32"/>
      <c r="AD96" s="32"/>
      <c r="AE96" s="32"/>
      <c r="AU96" s="11" t="s">
        <v>94</v>
      </c>
    </row>
    <row r="97" s="2" customFormat="1" ht="21.84" customHeight="1">
      <c r="A97" s="32"/>
      <c r="B97" s="33"/>
      <c r="C97" s="34"/>
      <c r="D97" s="34"/>
      <c r="E97" s="34"/>
      <c r="F97" s="34"/>
      <c r="G97" s="34"/>
      <c r="H97" s="34"/>
      <c r="I97" s="34"/>
      <c r="J97" s="34"/>
      <c r="K97" s="34"/>
      <c r="L97" s="57"/>
      <c r="S97" s="32"/>
      <c r="T97" s="32"/>
      <c r="U97" s="32"/>
      <c r="V97" s="32"/>
      <c r="W97" s="32"/>
      <c r="X97" s="32"/>
      <c r="Y97" s="32"/>
      <c r="Z97" s="32"/>
      <c r="AA97" s="32"/>
      <c r="AB97" s="32"/>
      <c r="AC97" s="32"/>
      <c r="AD97" s="32"/>
      <c r="AE97" s="32"/>
    </row>
    <row r="98" s="2" customFormat="1" ht="6.96" customHeight="1">
      <c r="A98" s="32"/>
      <c r="B98" s="60"/>
      <c r="C98" s="61"/>
      <c r="D98" s="61"/>
      <c r="E98" s="61"/>
      <c r="F98" s="61"/>
      <c r="G98" s="61"/>
      <c r="H98" s="61"/>
      <c r="I98" s="61"/>
      <c r="J98" s="61"/>
      <c r="K98" s="61"/>
      <c r="L98" s="57"/>
      <c r="S98" s="32"/>
      <c r="T98" s="32"/>
      <c r="U98" s="32"/>
      <c r="V98" s="32"/>
      <c r="W98" s="32"/>
      <c r="X98" s="32"/>
      <c r="Y98" s="32"/>
      <c r="Z98" s="32"/>
      <c r="AA98" s="32"/>
      <c r="AB98" s="32"/>
      <c r="AC98" s="32"/>
      <c r="AD98" s="32"/>
      <c r="AE98" s="32"/>
    </row>
    <row r="102" s="2" customFormat="1" ht="6.96" customHeight="1">
      <c r="A102" s="32"/>
      <c r="B102" s="62"/>
      <c r="C102" s="63"/>
      <c r="D102" s="63"/>
      <c r="E102" s="63"/>
      <c r="F102" s="63"/>
      <c r="G102" s="63"/>
      <c r="H102" s="63"/>
      <c r="I102" s="63"/>
      <c r="J102" s="63"/>
      <c r="K102" s="63"/>
      <c r="L102" s="57"/>
      <c r="S102" s="32"/>
      <c r="T102" s="32"/>
      <c r="U102" s="32"/>
      <c r="V102" s="32"/>
      <c r="W102" s="32"/>
      <c r="X102" s="32"/>
      <c r="Y102" s="32"/>
      <c r="Z102" s="32"/>
      <c r="AA102" s="32"/>
      <c r="AB102" s="32"/>
      <c r="AC102" s="32"/>
      <c r="AD102" s="32"/>
      <c r="AE102" s="32"/>
    </row>
    <row r="103" s="2" customFormat="1" ht="24.96" customHeight="1">
      <c r="A103" s="32"/>
      <c r="B103" s="33"/>
      <c r="C103" s="17" t="s">
        <v>95</v>
      </c>
      <c r="D103" s="34"/>
      <c r="E103" s="34"/>
      <c r="F103" s="34"/>
      <c r="G103" s="34"/>
      <c r="H103" s="34"/>
      <c r="I103" s="34"/>
      <c r="J103" s="34"/>
      <c r="K103" s="34"/>
      <c r="L103" s="57"/>
      <c r="S103" s="32"/>
      <c r="T103" s="32"/>
      <c r="U103" s="32"/>
      <c r="V103" s="32"/>
      <c r="W103" s="32"/>
      <c r="X103" s="32"/>
      <c r="Y103" s="32"/>
      <c r="Z103" s="32"/>
      <c r="AA103" s="32"/>
      <c r="AB103" s="32"/>
      <c r="AC103" s="32"/>
      <c r="AD103" s="32"/>
      <c r="AE103" s="32"/>
    </row>
    <row r="104" s="2" customFormat="1" ht="6.96" customHeight="1">
      <c r="A104" s="32"/>
      <c r="B104" s="33"/>
      <c r="C104" s="34"/>
      <c r="D104" s="34"/>
      <c r="E104" s="34"/>
      <c r="F104" s="34"/>
      <c r="G104" s="34"/>
      <c r="H104" s="34"/>
      <c r="I104" s="34"/>
      <c r="J104" s="34"/>
      <c r="K104" s="34"/>
      <c r="L104" s="57"/>
      <c r="S104" s="32"/>
      <c r="T104" s="32"/>
      <c r="U104" s="32"/>
      <c r="V104" s="32"/>
      <c r="W104" s="32"/>
      <c r="X104" s="32"/>
      <c r="Y104" s="32"/>
      <c r="Z104" s="32"/>
      <c r="AA104" s="32"/>
      <c r="AB104" s="32"/>
      <c r="AC104" s="32"/>
      <c r="AD104" s="32"/>
      <c r="AE104" s="32"/>
    </row>
    <row r="105" s="2" customFormat="1" ht="12" customHeight="1">
      <c r="A105" s="32"/>
      <c r="B105" s="33"/>
      <c r="C105" s="26" t="s">
        <v>16</v>
      </c>
      <c r="D105" s="34"/>
      <c r="E105" s="34"/>
      <c r="F105" s="34"/>
      <c r="G105" s="34"/>
      <c r="H105" s="34"/>
      <c r="I105" s="34"/>
      <c r="J105" s="34"/>
      <c r="K105" s="34"/>
      <c r="L105" s="57"/>
      <c r="S105" s="32"/>
      <c r="T105" s="32"/>
      <c r="U105" s="32"/>
      <c r="V105" s="32"/>
      <c r="W105" s="32"/>
      <c r="X105" s="32"/>
      <c r="Y105" s="32"/>
      <c r="Z105" s="32"/>
      <c r="AA105" s="32"/>
      <c r="AB105" s="32"/>
      <c r="AC105" s="32"/>
      <c r="AD105" s="32"/>
      <c r="AE105" s="32"/>
    </row>
    <row r="106" s="2" customFormat="1" ht="16.5" customHeight="1">
      <c r="A106" s="32"/>
      <c r="B106" s="33"/>
      <c r="C106" s="34"/>
      <c r="D106" s="34"/>
      <c r="E106" s="168" t="str">
        <f>E7</f>
        <v>Domov seniorů Rožmitál pod Třemšínem</v>
      </c>
      <c r="F106" s="26"/>
      <c r="G106" s="26"/>
      <c r="H106" s="26"/>
      <c r="I106" s="34"/>
      <c r="J106" s="34"/>
      <c r="K106" s="34"/>
      <c r="L106" s="57"/>
      <c r="S106" s="32"/>
      <c r="T106" s="32"/>
      <c r="U106" s="32"/>
      <c r="V106" s="32"/>
      <c r="W106" s="32"/>
      <c r="X106" s="32"/>
      <c r="Y106" s="32"/>
      <c r="Z106" s="32"/>
      <c r="AA106" s="32"/>
      <c r="AB106" s="32"/>
      <c r="AC106" s="32"/>
      <c r="AD106" s="32"/>
      <c r="AE106" s="32"/>
    </row>
    <row r="107" s="2" customFormat="1" ht="12" customHeight="1">
      <c r="A107" s="32"/>
      <c r="B107" s="33"/>
      <c r="C107" s="26" t="s">
        <v>88</v>
      </c>
      <c r="D107" s="34"/>
      <c r="E107" s="34"/>
      <c r="F107" s="34"/>
      <c r="G107" s="34"/>
      <c r="H107" s="34"/>
      <c r="I107" s="34"/>
      <c r="J107" s="34"/>
      <c r="K107" s="34"/>
      <c r="L107" s="57"/>
      <c r="S107" s="32"/>
      <c r="T107" s="32"/>
      <c r="U107" s="32"/>
      <c r="V107" s="32"/>
      <c r="W107" s="32"/>
      <c r="X107" s="32"/>
      <c r="Y107" s="32"/>
      <c r="Z107" s="32"/>
      <c r="AA107" s="32"/>
      <c r="AB107" s="32"/>
      <c r="AC107" s="32"/>
      <c r="AD107" s="32"/>
      <c r="AE107" s="32"/>
    </row>
    <row r="108" s="2" customFormat="1" ht="16.5" customHeight="1">
      <c r="A108" s="32"/>
      <c r="B108" s="33"/>
      <c r="C108" s="34"/>
      <c r="D108" s="34"/>
      <c r="E108" s="70" t="str">
        <f>E9</f>
        <v>02 - Vybavení daň 12 %</v>
      </c>
      <c r="F108" s="34"/>
      <c r="G108" s="34"/>
      <c r="H108" s="34"/>
      <c r="I108" s="34"/>
      <c r="J108" s="34"/>
      <c r="K108" s="34"/>
      <c r="L108" s="57"/>
      <c r="S108" s="32"/>
      <c r="T108" s="32"/>
      <c r="U108" s="32"/>
      <c r="V108" s="32"/>
      <c r="W108" s="32"/>
      <c r="X108" s="32"/>
      <c r="Y108" s="32"/>
      <c r="Z108" s="32"/>
      <c r="AA108" s="32"/>
      <c r="AB108" s="32"/>
      <c r="AC108" s="32"/>
      <c r="AD108" s="32"/>
      <c r="AE108" s="32"/>
    </row>
    <row r="109" s="2" customFormat="1" ht="6.96" customHeight="1">
      <c r="A109" s="32"/>
      <c r="B109" s="33"/>
      <c r="C109" s="34"/>
      <c r="D109" s="34"/>
      <c r="E109" s="34"/>
      <c r="F109" s="34"/>
      <c r="G109" s="34"/>
      <c r="H109" s="34"/>
      <c r="I109" s="34"/>
      <c r="J109" s="34"/>
      <c r="K109" s="34"/>
      <c r="L109" s="57"/>
      <c r="S109" s="32"/>
      <c r="T109" s="32"/>
      <c r="U109" s="32"/>
      <c r="V109" s="32"/>
      <c r="W109" s="32"/>
      <c r="X109" s="32"/>
      <c r="Y109" s="32"/>
      <c r="Z109" s="32"/>
      <c r="AA109" s="32"/>
      <c r="AB109" s="32"/>
      <c r="AC109" s="32"/>
      <c r="AD109" s="32"/>
      <c r="AE109" s="32"/>
    </row>
    <row r="110" s="2" customFormat="1" ht="12" customHeight="1">
      <c r="A110" s="32"/>
      <c r="B110" s="33"/>
      <c r="C110" s="26" t="s">
        <v>20</v>
      </c>
      <c r="D110" s="34"/>
      <c r="E110" s="34"/>
      <c r="F110" s="21" t="str">
        <f>F12</f>
        <v xml:space="preserve"> </v>
      </c>
      <c r="G110" s="34"/>
      <c r="H110" s="34"/>
      <c r="I110" s="26" t="s">
        <v>22</v>
      </c>
      <c r="J110" s="73" t="str">
        <f>IF(J12="","",J12)</f>
        <v>5. 12. 2025</v>
      </c>
      <c r="K110" s="34"/>
      <c r="L110" s="57"/>
      <c r="S110" s="32"/>
      <c r="T110" s="32"/>
      <c r="U110" s="32"/>
      <c r="V110" s="32"/>
      <c r="W110" s="32"/>
      <c r="X110" s="32"/>
      <c r="Y110" s="32"/>
      <c r="Z110" s="32"/>
      <c r="AA110" s="32"/>
      <c r="AB110" s="32"/>
      <c r="AC110" s="32"/>
      <c r="AD110" s="32"/>
      <c r="AE110" s="32"/>
    </row>
    <row r="111" s="2" customFormat="1" ht="6.96" customHeight="1">
      <c r="A111" s="32"/>
      <c r="B111" s="33"/>
      <c r="C111" s="34"/>
      <c r="D111" s="34"/>
      <c r="E111" s="34"/>
      <c r="F111" s="34"/>
      <c r="G111" s="34"/>
      <c r="H111" s="34"/>
      <c r="I111" s="34"/>
      <c r="J111" s="34"/>
      <c r="K111" s="34"/>
      <c r="L111" s="57"/>
      <c r="S111" s="32"/>
      <c r="T111" s="32"/>
      <c r="U111" s="32"/>
      <c r="V111" s="32"/>
      <c r="W111" s="32"/>
      <c r="X111" s="32"/>
      <c r="Y111" s="32"/>
      <c r="Z111" s="32"/>
      <c r="AA111" s="32"/>
      <c r="AB111" s="32"/>
      <c r="AC111" s="32"/>
      <c r="AD111" s="32"/>
      <c r="AE111" s="32"/>
    </row>
    <row r="112" s="2" customFormat="1" ht="15.15" customHeight="1">
      <c r="A112" s="32"/>
      <c r="B112" s="33"/>
      <c r="C112" s="26" t="s">
        <v>24</v>
      </c>
      <c r="D112" s="34"/>
      <c r="E112" s="34"/>
      <c r="F112" s="21" t="str">
        <f>E15</f>
        <v xml:space="preserve"> </v>
      </c>
      <c r="G112" s="34"/>
      <c r="H112" s="34"/>
      <c r="I112" s="26" t="s">
        <v>29</v>
      </c>
      <c r="J112" s="30" t="str">
        <f>E21</f>
        <v xml:space="preserve"> </v>
      </c>
      <c r="K112" s="34"/>
      <c r="L112" s="57"/>
      <c r="S112" s="32"/>
      <c r="T112" s="32"/>
      <c r="U112" s="32"/>
      <c r="V112" s="32"/>
      <c r="W112" s="32"/>
      <c r="X112" s="32"/>
      <c r="Y112" s="32"/>
      <c r="Z112" s="32"/>
      <c r="AA112" s="32"/>
      <c r="AB112" s="32"/>
      <c r="AC112" s="32"/>
      <c r="AD112" s="32"/>
      <c r="AE112" s="32"/>
    </row>
    <row r="113" s="2" customFormat="1" ht="15.15" customHeight="1">
      <c r="A113" s="32"/>
      <c r="B113" s="33"/>
      <c r="C113" s="26" t="s">
        <v>27</v>
      </c>
      <c r="D113" s="34"/>
      <c r="E113" s="34"/>
      <c r="F113" s="21" t="str">
        <f>IF(E18="","",E18)</f>
        <v>Vyplň údaj</v>
      </c>
      <c r="G113" s="34"/>
      <c r="H113" s="34"/>
      <c r="I113" s="26" t="s">
        <v>31</v>
      </c>
      <c r="J113" s="30" t="str">
        <f>E24</f>
        <v xml:space="preserve"> </v>
      </c>
      <c r="K113" s="34"/>
      <c r="L113" s="57"/>
      <c r="S113" s="32"/>
      <c r="T113" s="32"/>
      <c r="U113" s="32"/>
      <c r="V113" s="32"/>
      <c r="W113" s="32"/>
      <c r="X113" s="32"/>
      <c r="Y113" s="32"/>
      <c r="Z113" s="32"/>
      <c r="AA113" s="32"/>
      <c r="AB113" s="32"/>
      <c r="AC113" s="32"/>
      <c r="AD113" s="32"/>
      <c r="AE113" s="32"/>
    </row>
    <row r="114" s="2" customFormat="1" ht="10.32" customHeight="1">
      <c r="A114" s="32"/>
      <c r="B114" s="33"/>
      <c r="C114" s="34"/>
      <c r="D114" s="34"/>
      <c r="E114" s="34"/>
      <c r="F114" s="34"/>
      <c r="G114" s="34"/>
      <c r="H114" s="34"/>
      <c r="I114" s="34"/>
      <c r="J114" s="34"/>
      <c r="K114" s="34"/>
      <c r="L114" s="57"/>
      <c r="S114" s="32"/>
      <c r="T114" s="32"/>
      <c r="U114" s="32"/>
      <c r="V114" s="32"/>
      <c r="W114" s="32"/>
      <c r="X114" s="32"/>
      <c r="Y114" s="32"/>
      <c r="Z114" s="32"/>
      <c r="AA114" s="32"/>
      <c r="AB114" s="32"/>
      <c r="AC114" s="32"/>
      <c r="AD114" s="32"/>
      <c r="AE114" s="32"/>
    </row>
    <row r="115" s="9" customFormat="1" ht="29.28" customHeight="1">
      <c r="A115" s="173"/>
      <c r="B115" s="174"/>
      <c r="C115" s="175" t="s">
        <v>96</v>
      </c>
      <c r="D115" s="176" t="s">
        <v>58</v>
      </c>
      <c r="E115" s="176" t="s">
        <v>54</v>
      </c>
      <c r="F115" s="176" t="s">
        <v>55</v>
      </c>
      <c r="G115" s="176" t="s">
        <v>97</v>
      </c>
      <c r="H115" s="176" t="s">
        <v>98</v>
      </c>
      <c r="I115" s="176" t="s">
        <v>99</v>
      </c>
      <c r="J115" s="176" t="s">
        <v>92</v>
      </c>
      <c r="K115" s="177" t="s">
        <v>100</v>
      </c>
      <c r="L115" s="178"/>
      <c r="M115" s="94" t="s">
        <v>1</v>
      </c>
      <c r="N115" s="95" t="s">
        <v>37</v>
      </c>
      <c r="O115" s="95" t="s">
        <v>101</v>
      </c>
      <c r="P115" s="95" t="s">
        <v>102</v>
      </c>
      <c r="Q115" s="95" t="s">
        <v>103</v>
      </c>
      <c r="R115" s="95" t="s">
        <v>104</v>
      </c>
      <c r="S115" s="95" t="s">
        <v>105</v>
      </c>
      <c r="T115" s="96" t="s">
        <v>106</v>
      </c>
      <c r="U115" s="173"/>
      <c r="V115" s="173"/>
      <c r="W115" s="173"/>
      <c r="X115" s="173"/>
      <c r="Y115" s="173"/>
      <c r="Z115" s="173"/>
      <c r="AA115" s="173"/>
      <c r="AB115" s="173"/>
      <c r="AC115" s="173"/>
      <c r="AD115" s="173"/>
      <c r="AE115" s="173"/>
    </row>
    <row r="116" s="2" customFormat="1" ht="22.8" customHeight="1">
      <c r="A116" s="32"/>
      <c r="B116" s="33"/>
      <c r="C116" s="101" t="s">
        <v>107</v>
      </c>
      <c r="D116" s="34"/>
      <c r="E116" s="34"/>
      <c r="F116" s="34"/>
      <c r="G116" s="34"/>
      <c r="H116" s="34"/>
      <c r="I116" s="34"/>
      <c r="J116" s="179">
        <f>BK116</f>
        <v>0</v>
      </c>
      <c r="K116" s="34"/>
      <c r="L116" s="38"/>
      <c r="M116" s="97"/>
      <c r="N116" s="180"/>
      <c r="O116" s="98"/>
      <c r="P116" s="181">
        <f>SUM(P117:P166)</f>
        <v>0</v>
      </c>
      <c r="Q116" s="98"/>
      <c r="R116" s="181">
        <f>SUM(R117:R166)</f>
        <v>0</v>
      </c>
      <c r="S116" s="98"/>
      <c r="T116" s="182">
        <f>SUM(T117:T166)</f>
        <v>0</v>
      </c>
      <c r="U116" s="32"/>
      <c r="V116" s="32"/>
      <c r="W116" s="32"/>
      <c r="X116" s="32"/>
      <c r="Y116" s="32"/>
      <c r="Z116" s="32"/>
      <c r="AA116" s="32"/>
      <c r="AB116" s="32"/>
      <c r="AC116" s="32"/>
      <c r="AD116" s="32"/>
      <c r="AE116" s="32"/>
      <c r="AT116" s="11" t="s">
        <v>72</v>
      </c>
      <c r="AU116" s="11" t="s">
        <v>94</v>
      </c>
      <c r="BK116" s="183">
        <f>SUM(BK117:BK166)</f>
        <v>0</v>
      </c>
    </row>
    <row r="117" s="2" customFormat="1" ht="16.5" customHeight="1">
      <c r="A117" s="32"/>
      <c r="B117" s="33"/>
      <c r="C117" s="184" t="s">
        <v>81</v>
      </c>
      <c r="D117" s="184" t="s">
        <v>108</v>
      </c>
      <c r="E117" s="185" t="s">
        <v>211</v>
      </c>
      <c r="F117" s="186" t="s">
        <v>212</v>
      </c>
      <c r="G117" s="187" t="s">
        <v>1</v>
      </c>
      <c r="H117" s="188">
        <v>12</v>
      </c>
      <c r="I117" s="189"/>
      <c r="J117" s="190">
        <f>ROUND(I117*H117,2)</f>
        <v>0</v>
      </c>
      <c r="K117" s="186" t="s">
        <v>1</v>
      </c>
      <c r="L117" s="38"/>
      <c r="M117" s="191" t="s">
        <v>1</v>
      </c>
      <c r="N117" s="192" t="s">
        <v>39</v>
      </c>
      <c r="O117" s="85"/>
      <c r="P117" s="193">
        <f>O117*H117</f>
        <v>0</v>
      </c>
      <c r="Q117" s="193">
        <v>0</v>
      </c>
      <c r="R117" s="193">
        <f>Q117*H117</f>
        <v>0</v>
      </c>
      <c r="S117" s="193">
        <v>0</v>
      </c>
      <c r="T117" s="194">
        <f>S117*H117</f>
        <v>0</v>
      </c>
      <c r="U117" s="32"/>
      <c r="V117" s="32"/>
      <c r="W117" s="32"/>
      <c r="X117" s="32"/>
      <c r="Y117" s="32"/>
      <c r="Z117" s="32"/>
      <c r="AA117" s="32"/>
      <c r="AB117" s="32"/>
      <c r="AC117" s="32"/>
      <c r="AD117" s="32"/>
      <c r="AE117" s="32"/>
      <c r="AR117" s="195" t="s">
        <v>111</v>
      </c>
      <c r="AT117" s="195" t="s">
        <v>108</v>
      </c>
      <c r="AU117" s="195" t="s">
        <v>73</v>
      </c>
      <c r="AY117" s="11" t="s">
        <v>112</v>
      </c>
      <c r="BE117" s="196">
        <f>IF(N117="základní",J117,0)</f>
        <v>0</v>
      </c>
      <c r="BF117" s="196">
        <f>IF(N117="snížená",J117,0)</f>
        <v>0</v>
      </c>
      <c r="BG117" s="196">
        <f>IF(N117="zákl. přenesená",J117,0)</f>
        <v>0</v>
      </c>
      <c r="BH117" s="196">
        <f>IF(N117="sníž. přenesená",J117,0)</f>
        <v>0</v>
      </c>
      <c r="BI117" s="196">
        <f>IF(N117="nulová",J117,0)</f>
        <v>0</v>
      </c>
      <c r="BJ117" s="11" t="s">
        <v>83</v>
      </c>
      <c r="BK117" s="196">
        <f>ROUND(I117*H117,2)</f>
        <v>0</v>
      </c>
      <c r="BL117" s="11" t="s">
        <v>111</v>
      </c>
      <c r="BM117" s="195" t="s">
        <v>213</v>
      </c>
    </row>
    <row r="118" s="2" customFormat="1">
      <c r="A118" s="32"/>
      <c r="B118" s="33"/>
      <c r="C118" s="34"/>
      <c r="D118" s="197" t="s">
        <v>114</v>
      </c>
      <c r="E118" s="34"/>
      <c r="F118" s="198" t="s">
        <v>214</v>
      </c>
      <c r="G118" s="34"/>
      <c r="H118" s="34"/>
      <c r="I118" s="199"/>
      <c r="J118" s="34"/>
      <c r="K118" s="34"/>
      <c r="L118" s="38"/>
      <c r="M118" s="200"/>
      <c r="N118" s="201"/>
      <c r="O118" s="85"/>
      <c r="P118" s="85"/>
      <c r="Q118" s="85"/>
      <c r="R118" s="85"/>
      <c r="S118" s="85"/>
      <c r="T118" s="86"/>
      <c r="U118" s="32"/>
      <c r="V118" s="32"/>
      <c r="W118" s="32"/>
      <c r="X118" s="32"/>
      <c r="Y118" s="32"/>
      <c r="Z118" s="32"/>
      <c r="AA118" s="32"/>
      <c r="AB118" s="32"/>
      <c r="AC118" s="32"/>
      <c r="AD118" s="32"/>
      <c r="AE118" s="32"/>
      <c r="AT118" s="11" t="s">
        <v>114</v>
      </c>
      <c r="AU118" s="11" t="s">
        <v>73</v>
      </c>
    </row>
    <row r="119" s="2" customFormat="1" ht="16.5" customHeight="1">
      <c r="A119" s="32"/>
      <c r="B119" s="33"/>
      <c r="C119" s="184" t="s">
        <v>83</v>
      </c>
      <c r="D119" s="184" t="s">
        <v>108</v>
      </c>
      <c r="E119" s="185" t="s">
        <v>215</v>
      </c>
      <c r="F119" s="186" t="s">
        <v>216</v>
      </c>
      <c r="G119" s="187" t="s">
        <v>1</v>
      </c>
      <c r="H119" s="188">
        <v>12</v>
      </c>
      <c r="I119" s="189"/>
      <c r="J119" s="190">
        <f>ROUND(I119*H119,2)</f>
        <v>0</v>
      </c>
      <c r="K119" s="186" t="s">
        <v>1</v>
      </c>
      <c r="L119" s="38"/>
      <c r="M119" s="191" t="s">
        <v>1</v>
      </c>
      <c r="N119" s="192" t="s">
        <v>39</v>
      </c>
      <c r="O119" s="85"/>
      <c r="P119" s="193">
        <f>O119*H119</f>
        <v>0</v>
      </c>
      <c r="Q119" s="193">
        <v>0</v>
      </c>
      <c r="R119" s="193">
        <f>Q119*H119</f>
        <v>0</v>
      </c>
      <c r="S119" s="193">
        <v>0</v>
      </c>
      <c r="T119" s="194">
        <f>S119*H119</f>
        <v>0</v>
      </c>
      <c r="U119" s="32"/>
      <c r="V119" s="32"/>
      <c r="W119" s="32"/>
      <c r="X119" s="32"/>
      <c r="Y119" s="32"/>
      <c r="Z119" s="32"/>
      <c r="AA119" s="32"/>
      <c r="AB119" s="32"/>
      <c r="AC119" s="32"/>
      <c r="AD119" s="32"/>
      <c r="AE119" s="32"/>
      <c r="AR119" s="195" t="s">
        <v>111</v>
      </c>
      <c r="AT119" s="195" t="s">
        <v>108</v>
      </c>
      <c r="AU119" s="195" t="s">
        <v>73</v>
      </c>
      <c r="AY119" s="11" t="s">
        <v>112</v>
      </c>
      <c r="BE119" s="196">
        <f>IF(N119="základní",J119,0)</f>
        <v>0</v>
      </c>
      <c r="BF119" s="196">
        <f>IF(N119="snížená",J119,0)</f>
        <v>0</v>
      </c>
      <c r="BG119" s="196">
        <f>IF(N119="zákl. přenesená",J119,0)</f>
        <v>0</v>
      </c>
      <c r="BH119" s="196">
        <f>IF(N119="sníž. přenesená",J119,0)</f>
        <v>0</v>
      </c>
      <c r="BI119" s="196">
        <f>IF(N119="nulová",J119,0)</f>
        <v>0</v>
      </c>
      <c r="BJ119" s="11" t="s">
        <v>83</v>
      </c>
      <c r="BK119" s="196">
        <f>ROUND(I119*H119,2)</f>
        <v>0</v>
      </c>
      <c r="BL119" s="11" t="s">
        <v>111</v>
      </c>
      <c r="BM119" s="195" t="s">
        <v>217</v>
      </c>
    </row>
    <row r="120" s="2" customFormat="1">
      <c r="A120" s="32"/>
      <c r="B120" s="33"/>
      <c r="C120" s="34"/>
      <c r="D120" s="197" t="s">
        <v>114</v>
      </c>
      <c r="E120" s="34"/>
      <c r="F120" s="198" t="s">
        <v>214</v>
      </c>
      <c r="G120" s="34"/>
      <c r="H120" s="34"/>
      <c r="I120" s="199"/>
      <c r="J120" s="34"/>
      <c r="K120" s="34"/>
      <c r="L120" s="38"/>
      <c r="M120" s="200"/>
      <c r="N120" s="201"/>
      <c r="O120" s="85"/>
      <c r="P120" s="85"/>
      <c r="Q120" s="85"/>
      <c r="R120" s="85"/>
      <c r="S120" s="85"/>
      <c r="T120" s="86"/>
      <c r="U120" s="32"/>
      <c r="V120" s="32"/>
      <c r="W120" s="32"/>
      <c r="X120" s="32"/>
      <c r="Y120" s="32"/>
      <c r="Z120" s="32"/>
      <c r="AA120" s="32"/>
      <c r="AB120" s="32"/>
      <c r="AC120" s="32"/>
      <c r="AD120" s="32"/>
      <c r="AE120" s="32"/>
      <c r="AT120" s="11" t="s">
        <v>114</v>
      </c>
      <c r="AU120" s="11" t="s">
        <v>73</v>
      </c>
    </row>
    <row r="121" s="2" customFormat="1" ht="16.5" customHeight="1">
      <c r="A121" s="32"/>
      <c r="B121" s="33"/>
      <c r="C121" s="184" t="s">
        <v>120</v>
      </c>
      <c r="D121" s="184" t="s">
        <v>108</v>
      </c>
      <c r="E121" s="185" t="s">
        <v>218</v>
      </c>
      <c r="F121" s="186" t="s">
        <v>219</v>
      </c>
      <c r="G121" s="187" t="s">
        <v>1</v>
      </c>
      <c r="H121" s="188">
        <v>26</v>
      </c>
      <c r="I121" s="189"/>
      <c r="J121" s="190">
        <f>ROUND(I121*H121,2)</f>
        <v>0</v>
      </c>
      <c r="K121" s="186" t="s">
        <v>1</v>
      </c>
      <c r="L121" s="38"/>
      <c r="M121" s="191" t="s">
        <v>1</v>
      </c>
      <c r="N121" s="192" t="s">
        <v>39</v>
      </c>
      <c r="O121" s="85"/>
      <c r="P121" s="193">
        <f>O121*H121</f>
        <v>0</v>
      </c>
      <c r="Q121" s="193">
        <v>0</v>
      </c>
      <c r="R121" s="193">
        <f>Q121*H121</f>
        <v>0</v>
      </c>
      <c r="S121" s="193">
        <v>0</v>
      </c>
      <c r="T121" s="194">
        <f>S121*H121</f>
        <v>0</v>
      </c>
      <c r="U121" s="32"/>
      <c r="V121" s="32"/>
      <c r="W121" s="32"/>
      <c r="X121" s="32"/>
      <c r="Y121" s="32"/>
      <c r="Z121" s="32"/>
      <c r="AA121" s="32"/>
      <c r="AB121" s="32"/>
      <c r="AC121" s="32"/>
      <c r="AD121" s="32"/>
      <c r="AE121" s="32"/>
      <c r="AR121" s="195" t="s">
        <v>111</v>
      </c>
      <c r="AT121" s="195" t="s">
        <v>108</v>
      </c>
      <c r="AU121" s="195" t="s">
        <v>73</v>
      </c>
      <c r="AY121" s="11" t="s">
        <v>112</v>
      </c>
      <c r="BE121" s="196">
        <f>IF(N121="základní",J121,0)</f>
        <v>0</v>
      </c>
      <c r="BF121" s="196">
        <f>IF(N121="snížená",J121,0)</f>
        <v>0</v>
      </c>
      <c r="BG121" s="196">
        <f>IF(N121="zákl. přenesená",J121,0)</f>
        <v>0</v>
      </c>
      <c r="BH121" s="196">
        <f>IF(N121="sníž. přenesená",J121,0)</f>
        <v>0</v>
      </c>
      <c r="BI121" s="196">
        <f>IF(N121="nulová",J121,0)</f>
        <v>0</v>
      </c>
      <c r="BJ121" s="11" t="s">
        <v>83</v>
      </c>
      <c r="BK121" s="196">
        <f>ROUND(I121*H121,2)</f>
        <v>0</v>
      </c>
      <c r="BL121" s="11" t="s">
        <v>111</v>
      </c>
      <c r="BM121" s="195" t="s">
        <v>220</v>
      </c>
    </row>
    <row r="122" s="2" customFormat="1">
      <c r="A122" s="32"/>
      <c r="B122" s="33"/>
      <c r="C122" s="34"/>
      <c r="D122" s="197" t="s">
        <v>114</v>
      </c>
      <c r="E122" s="34"/>
      <c r="F122" s="198" t="s">
        <v>221</v>
      </c>
      <c r="G122" s="34"/>
      <c r="H122" s="34"/>
      <c r="I122" s="199"/>
      <c r="J122" s="34"/>
      <c r="K122" s="34"/>
      <c r="L122" s="38"/>
      <c r="M122" s="200"/>
      <c r="N122" s="201"/>
      <c r="O122" s="85"/>
      <c r="P122" s="85"/>
      <c r="Q122" s="85"/>
      <c r="R122" s="85"/>
      <c r="S122" s="85"/>
      <c r="T122" s="86"/>
      <c r="U122" s="32"/>
      <c r="V122" s="32"/>
      <c r="W122" s="32"/>
      <c r="X122" s="32"/>
      <c r="Y122" s="32"/>
      <c r="Z122" s="32"/>
      <c r="AA122" s="32"/>
      <c r="AB122" s="32"/>
      <c r="AC122" s="32"/>
      <c r="AD122" s="32"/>
      <c r="AE122" s="32"/>
      <c r="AT122" s="11" t="s">
        <v>114</v>
      </c>
      <c r="AU122" s="11" t="s">
        <v>73</v>
      </c>
    </row>
    <row r="123" s="2" customFormat="1" ht="16.5" customHeight="1">
      <c r="A123" s="32"/>
      <c r="B123" s="33"/>
      <c r="C123" s="184" t="s">
        <v>111</v>
      </c>
      <c r="D123" s="184" t="s">
        <v>108</v>
      </c>
      <c r="E123" s="185" t="s">
        <v>222</v>
      </c>
      <c r="F123" s="186" t="s">
        <v>223</v>
      </c>
      <c r="G123" s="187" t="s">
        <v>1</v>
      </c>
      <c r="H123" s="188">
        <v>1</v>
      </c>
      <c r="I123" s="189"/>
      <c r="J123" s="190">
        <f>ROUND(I123*H123,2)</f>
        <v>0</v>
      </c>
      <c r="K123" s="186" t="s">
        <v>1</v>
      </c>
      <c r="L123" s="38"/>
      <c r="M123" s="191" t="s">
        <v>1</v>
      </c>
      <c r="N123" s="192" t="s">
        <v>39</v>
      </c>
      <c r="O123" s="85"/>
      <c r="P123" s="193">
        <f>O123*H123</f>
        <v>0</v>
      </c>
      <c r="Q123" s="193">
        <v>0</v>
      </c>
      <c r="R123" s="193">
        <f>Q123*H123</f>
        <v>0</v>
      </c>
      <c r="S123" s="193">
        <v>0</v>
      </c>
      <c r="T123" s="194">
        <f>S123*H123</f>
        <v>0</v>
      </c>
      <c r="U123" s="32"/>
      <c r="V123" s="32"/>
      <c r="W123" s="32"/>
      <c r="X123" s="32"/>
      <c r="Y123" s="32"/>
      <c r="Z123" s="32"/>
      <c r="AA123" s="32"/>
      <c r="AB123" s="32"/>
      <c r="AC123" s="32"/>
      <c r="AD123" s="32"/>
      <c r="AE123" s="32"/>
      <c r="AR123" s="195" t="s">
        <v>111</v>
      </c>
      <c r="AT123" s="195" t="s">
        <v>108</v>
      </c>
      <c r="AU123" s="195" t="s">
        <v>73</v>
      </c>
      <c r="AY123" s="11" t="s">
        <v>112</v>
      </c>
      <c r="BE123" s="196">
        <f>IF(N123="základní",J123,0)</f>
        <v>0</v>
      </c>
      <c r="BF123" s="196">
        <f>IF(N123="snížená",J123,0)</f>
        <v>0</v>
      </c>
      <c r="BG123" s="196">
        <f>IF(N123="zákl. přenesená",J123,0)</f>
        <v>0</v>
      </c>
      <c r="BH123" s="196">
        <f>IF(N123="sníž. přenesená",J123,0)</f>
        <v>0</v>
      </c>
      <c r="BI123" s="196">
        <f>IF(N123="nulová",J123,0)</f>
        <v>0</v>
      </c>
      <c r="BJ123" s="11" t="s">
        <v>83</v>
      </c>
      <c r="BK123" s="196">
        <f>ROUND(I123*H123,2)</f>
        <v>0</v>
      </c>
      <c r="BL123" s="11" t="s">
        <v>111</v>
      </c>
      <c r="BM123" s="195" t="s">
        <v>224</v>
      </c>
    </row>
    <row r="124" s="2" customFormat="1">
      <c r="A124" s="32"/>
      <c r="B124" s="33"/>
      <c r="C124" s="34"/>
      <c r="D124" s="197" t="s">
        <v>114</v>
      </c>
      <c r="E124" s="34"/>
      <c r="F124" s="198" t="s">
        <v>225</v>
      </c>
      <c r="G124" s="34"/>
      <c r="H124" s="34"/>
      <c r="I124" s="199"/>
      <c r="J124" s="34"/>
      <c r="K124" s="34"/>
      <c r="L124" s="38"/>
      <c r="M124" s="200"/>
      <c r="N124" s="201"/>
      <c r="O124" s="85"/>
      <c r="P124" s="85"/>
      <c r="Q124" s="85"/>
      <c r="R124" s="85"/>
      <c r="S124" s="85"/>
      <c r="T124" s="86"/>
      <c r="U124" s="32"/>
      <c r="V124" s="32"/>
      <c r="W124" s="32"/>
      <c r="X124" s="32"/>
      <c r="Y124" s="32"/>
      <c r="Z124" s="32"/>
      <c r="AA124" s="32"/>
      <c r="AB124" s="32"/>
      <c r="AC124" s="32"/>
      <c r="AD124" s="32"/>
      <c r="AE124" s="32"/>
      <c r="AT124" s="11" t="s">
        <v>114</v>
      </c>
      <c r="AU124" s="11" t="s">
        <v>73</v>
      </c>
    </row>
    <row r="125" s="2" customFormat="1" ht="16.5" customHeight="1">
      <c r="A125" s="32"/>
      <c r="B125" s="33"/>
      <c r="C125" s="184" t="s">
        <v>129</v>
      </c>
      <c r="D125" s="184" t="s">
        <v>108</v>
      </c>
      <c r="E125" s="185" t="s">
        <v>226</v>
      </c>
      <c r="F125" s="186" t="s">
        <v>223</v>
      </c>
      <c r="G125" s="187" t="s">
        <v>1</v>
      </c>
      <c r="H125" s="188">
        <v>1</v>
      </c>
      <c r="I125" s="189"/>
      <c r="J125" s="190">
        <f>ROUND(I125*H125,2)</f>
        <v>0</v>
      </c>
      <c r="K125" s="186" t="s">
        <v>1</v>
      </c>
      <c r="L125" s="38"/>
      <c r="M125" s="191" t="s">
        <v>1</v>
      </c>
      <c r="N125" s="192" t="s">
        <v>39</v>
      </c>
      <c r="O125" s="85"/>
      <c r="P125" s="193">
        <f>O125*H125</f>
        <v>0</v>
      </c>
      <c r="Q125" s="193">
        <v>0</v>
      </c>
      <c r="R125" s="193">
        <f>Q125*H125</f>
        <v>0</v>
      </c>
      <c r="S125" s="193">
        <v>0</v>
      </c>
      <c r="T125" s="194">
        <f>S125*H125</f>
        <v>0</v>
      </c>
      <c r="U125" s="32"/>
      <c r="V125" s="32"/>
      <c r="W125" s="32"/>
      <c r="X125" s="32"/>
      <c r="Y125" s="32"/>
      <c r="Z125" s="32"/>
      <c r="AA125" s="32"/>
      <c r="AB125" s="32"/>
      <c r="AC125" s="32"/>
      <c r="AD125" s="32"/>
      <c r="AE125" s="32"/>
      <c r="AR125" s="195" t="s">
        <v>111</v>
      </c>
      <c r="AT125" s="195" t="s">
        <v>108</v>
      </c>
      <c r="AU125" s="195" t="s">
        <v>73</v>
      </c>
      <c r="AY125" s="11" t="s">
        <v>112</v>
      </c>
      <c r="BE125" s="196">
        <f>IF(N125="základní",J125,0)</f>
        <v>0</v>
      </c>
      <c r="BF125" s="196">
        <f>IF(N125="snížená",J125,0)</f>
        <v>0</v>
      </c>
      <c r="BG125" s="196">
        <f>IF(N125="zákl. přenesená",J125,0)</f>
        <v>0</v>
      </c>
      <c r="BH125" s="196">
        <f>IF(N125="sníž. přenesená",J125,0)</f>
        <v>0</v>
      </c>
      <c r="BI125" s="196">
        <f>IF(N125="nulová",J125,0)</f>
        <v>0</v>
      </c>
      <c r="BJ125" s="11" t="s">
        <v>83</v>
      </c>
      <c r="BK125" s="196">
        <f>ROUND(I125*H125,2)</f>
        <v>0</v>
      </c>
      <c r="BL125" s="11" t="s">
        <v>111</v>
      </c>
      <c r="BM125" s="195" t="s">
        <v>227</v>
      </c>
    </row>
    <row r="126" s="2" customFormat="1">
      <c r="A126" s="32"/>
      <c r="B126" s="33"/>
      <c r="C126" s="34"/>
      <c r="D126" s="197" t="s">
        <v>114</v>
      </c>
      <c r="E126" s="34"/>
      <c r="F126" s="198" t="s">
        <v>228</v>
      </c>
      <c r="G126" s="34"/>
      <c r="H126" s="34"/>
      <c r="I126" s="199"/>
      <c r="J126" s="34"/>
      <c r="K126" s="34"/>
      <c r="L126" s="38"/>
      <c r="M126" s="200"/>
      <c r="N126" s="201"/>
      <c r="O126" s="85"/>
      <c r="P126" s="85"/>
      <c r="Q126" s="85"/>
      <c r="R126" s="85"/>
      <c r="S126" s="85"/>
      <c r="T126" s="86"/>
      <c r="U126" s="32"/>
      <c r="V126" s="32"/>
      <c r="W126" s="32"/>
      <c r="X126" s="32"/>
      <c r="Y126" s="32"/>
      <c r="Z126" s="32"/>
      <c r="AA126" s="32"/>
      <c r="AB126" s="32"/>
      <c r="AC126" s="32"/>
      <c r="AD126" s="32"/>
      <c r="AE126" s="32"/>
      <c r="AT126" s="11" t="s">
        <v>114</v>
      </c>
      <c r="AU126" s="11" t="s">
        <v>73</v>
      </c>
    </row>
    <row r="127" s="2" customFormat="1" ht="16.5" customHeight="1">
      <c r="A127" s="32"/>
      <c r="B127" s="33"/>
      <c r="C127" s="184" t="s">
        <v>134</v>
      </c>
      <c r="D127" s="184" t="s">
        <v>108</v>
      </c>
      <c r="E127" s="185" t="s">
        <v>229</v>
      </c>
      <c r="F127" s="186" t="s">
        <v>223</v>
      </c>
      <c r="G127" s="187" t="s">
        <v>1</v>
      </c>
      <c r="H127" s="188">
        <v>1</v>
      </c>
      <c r="I127" s="189"/>
      <c r="J127" s="190">
        <f>ROUND(I127*H127,2)</f>
        <v>0</v>
      </c>
      <c r="K127" s="186" t="s">
        <v>1</v>
      </c>
      <c r="L127" s="38"/>
      <c r="M127" s="191" t="s">
        <v>1</v>
      </c>
      <c r="N127" s="192" t="s">
        <v>39</v>
      </c>
      <c r="O127" s="85"/>
      <c r="P127" s="193">
        <f>O127*H127</f>
        <v>0</v>
      </c>
      <c r="Q127" s="193">
        <v>0</v>
      </c>
      <c r="R127" s="193">
        <f>Q127*H127</f>
        <v>0</v>
      </c>
      <c r="S127" s="193">
        <v>0</v>
      </c>
      <c r="T127" s="194">
        <f>S127*H127</f>
        <v>0</v>
      </c>
      <c r="U127" s="32"/>
      <c r="V127" s="32"/>
      <c r="W127" s="32"/>
      <c r="X127" s="32"/>
      <c r="Y127" s="32"/>
      <c r="Z127" s="32"/>
      <c r="AA127" s="32"/>
      <c r="AB127" s="32"/>
      <c r="AC127" s="32"/>
      <c r="AD127" s="32"/>
      <c r="AE127" s="32"/>
      <c r="AR127" s="195" t="s">
        <v>111</v>
      </c>
      <c r="AT127" s="195" t="s">
        <v>108</v>
      </c>
      <c r="AU127" s="195" t="s">
        <v>73</v>
      </c>
      <c r="AY127" s="11" t="s">
        <v>112</v>
      </c>
      <c r="BE127" s="196">
        <f>IF(N127="základní",J127,0)</f>
        <v>0</v>
      </c>
      <c r="BF127" s="196">
        <f>IF(N127="snížená",J127,0)</f>
        <v>0</v>
      </c>
      <c r="BG127" s="196">
        <f>IF(N127="zákl. přenesená",J127,0)</f>
        <v>0</v>
      </c>
      <c r="BH127" s="196">
        <f>IF(N127="sníž. přenesená",J127,0)</f>
        <v>0</v>
      </c>
      <c r="BI127" s="196">
        <f>IF(N127="nulová",J127,0)</f>
        <v>0</v>
      </c>
      <c r="BJ127" s="11" t="s">
        <v>83</v>
      </c>
      <c r="BK127" s="196">
        <f>ROUND(I127*H127,2)</f>
        <v>0</v>
      </c>
      <c r="BL127" s="11" t="s">
        <v>111</v>
      </c>
      <c r="BM127" s="195" t="s">
        <v>230</v>
      </c>
    </row>
    <row r="128" s="2" customFormat="1">
      <c r="A128" s="32"/>
      <c r="B128" s="33"/>
      <c r="C128" s="34"/>
      <c r="D128" s="197" t="s">
        <v>114</v>
      </c>
      <c r="E128" s="34"/>
      <c r="F128" s="198" t="s">
        <v>228</v>
      </c>
      <c r="G128" s="34"/>
      <c r="H128" s="34"/>
      <c r="I128" s="199"/>
      <c r="J128" s="34"/>
      <c r="K128" s="34"/>
      <c r="L128" s="38"/>
      <c r="M128" s="200"/>
      <c r="N128" s="201"/>
      <c r="O128" s="85"/>
      <c r="P128" s="85"/>
      <c r="Q128" s="85"/>
      <c r="R128" s="85"/>
      <c r="S128" s="85"/>
      <c r="T128" s="86"/>
      <c r="U128" s="32"/>
      <c r="V128" s="32"/>
      <c r="W128" s="32"/>
      <c r="X128" s="32"/>
      <c r="Y128" s="32"/>
      <c r="Z128" s="32"/>
      <c r="AA128" s="32"/>
      <c r="AB128" s="32"/>
      <c r="AC128" s="32"/>
      <c r="AD128" s="32"/>
      <c r="AE128" s="32"/>
      <c r="AT128" s="11" t="s">
        <v>114</v>
      </c>
      <c r="AU128" s="11" t="s">
        <v>73</v>
      </c>
    </row>
    <row r="129" s="2" customFormat="1" ht="16.5" customHeight="1">
      <c r="A129" s="32"/>
      <c r="B129" s="33"/>
      <c r="C129" s="184" t="s">
        <v>139</v>
      </c>
      <c r="D129" s="184" t="s">
        <v>108</v>
      </c>
      <c r="E129" s="185" t="s">
        <v>231</v>
      </c>
      <c r="F129" s="186" t="s">
        <v>223</v>
      </c>
      <c r="G129" s="187" t="s">
        <v>1</v>
      </c>
      <c r="H129" s="188">
        <v>1</v>
      </c>
      <c r="I129" s="189"/>
      <c r="J129" s="190">
        <f>ROUND(I129*H129,2)</f>
        <v>0</v>
      </c>
      <c r="K129" s="186" t="s">
        <v>1</v>
      </c>
      <c r="L129" s="38"/>
      <c r="M129" s="191" t="s">
        <v>1</v>
      </c>
      <c r="N129" s="192" t="s">
        <v>39</v>
      </c>
      <c r="O129" s="85"/>
      <c r="P129" s="193">
        <f>O129*H129</f>
        <v>0</v>
      </c>
      <c r="Q129" s="193">
        <v>0</v>
      </c>
      <c r="R129" s="193">
        <f>Q129*H129</f>
        <v>0</v>
      </c>
      <c r="S129" s="193">
        <v>0</v>
      </c>
      <c r="T129" s="194">
        <f>S129*H129</f>
        <v>0</v>
      </c>
      <c r="U129" s="32"/>
      <c r="V129" s="32"/>
      <c r="W129" s="32"/>
      <c r="X129" s="32"/>
      <c r="Y129" s="32"/>
      <c r="Z129" s="32"/>
      <c r="AA129" s="32"/>
      <c r="AB129" s="32"/>
      <c r="AC129" s="32"/>
      <c r="AD129" s="32"/>
      <c r="AE129" s="32"/>
      <c r="AR129" s="195" t="s">
        <v>111</v>
      </c>
      <c r="AT129" s="195" t="s">
        <v>108</v>
      </c>
      <c r="AU129" s="195" t="s">
        <v>73</v>
      </c>
      <c r="AY129" s="11" t="s">
        <v>112</v>
      </c>
      <c r="BE129" s="196">
        <f>IF(N129="základní",J129,0)</f>
        <v>0</v>
      </c>
      <c r="BF129" s="196">
        <f>IF(N129="snížená",J129,0)</f>
        <v>0</v>
      </c>
      <c r="BG129" s="196">
        <f>IF(N129="zákl. přenesená",J129,0)</f>
        <v>0</v>
      </c>
      <c r="BH129" s="196">
        <f>IF(N129="sníž. přenesená",J129,0)</f>
        <v>0</v>
      </c>
      <c r="BI129" s="196">
        <f>IF(N129="nulová",J129,0)</f>
        <v>0</v>
      </c>
      <c r="BJ129" s="11" t="s">
        <v>83</v>
      </c>
      <c r="BK129" s="196">
        <f>ROUND(I129*H129,2)</f>
        <v>0</v>
      </c>
      <c r="BL129" s="11" t="s">
        <v>111</v>
      </c>
      <c r="BM129" s="195" t="s">
        <v>232</v>
      </c>
    </row>
    <row r="130" s="2" customFormat="1">
      <c r="A130" s="32"/>
      <c r="B130" s="33"/>
      <c r="C130" s="34"/>
      <c r="D130" s="197" t="s">
        <v>114</v>
      </c>
      <c r="E130" s="34"/>
      <c r="F130" s="198" t="s">
        <v>233</v>
      </c>
      <c r="G130" s="34"/>
      <c r="H130" s="34"/>
      <c r="I130" s="199"/>
      <c r="J130" s="34"/>
      <c r="K130" s="34"/>
      <c r="L130" s="38"/>
      <c r="M130" s="200"/>
      <c r="N130" s="201"/>
      <c r="O130" s="85"/>
      <c r="P130" s="85"/>
      <c r="Q130" s="85"/>
      <c r="R130" s="85"/>
      <c r="S130" s="85"/>
      <c r="T130" s="86"/>
      <c r="U130" s="32"/>
      <c r="V130" s="32"/>
      <c r="W130" s="32"/>
      <c r="X130" s="32"/>
      <c r="Y130" s="32"/>
      <c r="Z130" s="32"/>
      <c r="AA130" s="32"/>
      <c r="AB130" s="32"/>
      <c r="AC130" s="32"/>
      <c r="AD130" s="32"/>
      <c r="AE130" s="32"/>
      <c r="AT130" s="11" t="s">
        <v>114</v>
      </c>
      <c r="AU130" s="11" t="s">
        <v>73</v>
      </c>
    </row>
    <row r="131" s="2" customFormat="1" ht="16.5" customHeight="1">
      <c r="A131" s="32"/>
      <c r="B131" s="33"/>
      <c r="C131" s="184" t="s">
        <v>144</v>
      </c>
      <c r="D131" s="184" t="s">
        <v>108</v>
      </c>
      <c r="E131" s="185" t="s">
        <v>234</v>
      </c>
      <c r="F131" s="186" t="s">
        <v>223</v>
      </c>
      <c r="G131" s="187" t="s">
        <v>1</v>
      </c>
      <c r="H131" s="188">
        <v>1</v>
      </c>
      <c r="I131" s="189"/>
      <c r="J131" s="190">
        <f>ROUND(I131*H131,2)</f>
        <v>0</v>
      </c>
      <c r="K131" s="186" t="s">
        <v>1</v>
      </c>
      <c r="L131" s="38"/>
      <c r="M131" s="191" t="s">
        <v>1</v>
      </c>
      <c r="N131" s="192" t="s">
        <v>39</v>
      </c>
      <c r="O131" s="85"/>
      <c r="P131" s="193">
        <f>O131*H131</f>
        <v>0</v>
      </c>
      <c r="Q131" s="193">
        <v>0</v>
      </c>
      <c r="R131" s="193">
        <f>Q131*H131</f>
        <v>0</v>
      </c>
      <c r="S131" s="193">
        <v>0</v>
      </c>
      <c r="T131" s="194">
        <f>S131*H131</f>
        <v>0</v>
      </c>
      <c r="U131" s="32"/>
      <c r="V131" s="32"/>
      <c r="W131" s="32"/>
      <c r="X131" s="32"/>
      <c r="Y131" s="32"/>
      <c r="Z131" s="32"/>
      <c r="AA131" s="32"/>
      <c r="AB131" s="32"/>
      <c r="AC131" s="32"/>
      <c r="AD131" s="32"/>
      <c r="AE131" s="32"/>
      <c r="AR131" s="195" t="s">
        <v>111</v>
      </c>
      <c r="AT131" s="195" t="s">
        <v>108</v>
      </c>
      <c r="AU131" s="195" t="s">
        <v>73</v>
      </c>
      <c r="AY131" s="11" t="s">
        <v>112</v>
      </c>
      <c r="BE131" s="196">
        <f>IF(N131="základní",J131,0)</f>
        <v>0</v>
      </c>
      <c r="BF131" s="196">
        <f>IF(N131="snížená",J131,0)</f>
        <v>0</v>
      </c>
      <c r="BG131" s="196">
        <f>IF(N131="zákl. přenesená",J131,0)</f>
        <v>0</v>
      </c>
      <c r="BH131" s="196">
        <f>IF(N131="sníž. přenesená",J131,0)</f>
        <v>0</v>
      </c>
      <c r="BI131" s="196">
        <f>IF(N131="nulová",J131,0)</f>
        <v>0</v>
      </c>
      <c r="BJ131" s="11" t="s">
        <v>83</v>
      </c>
      <c r="BK131" s="196">
        <f>ROUND(I131*H131,2)</f>
        <v>0</v>
      </c>
      <c r="BL131" s="11" t="s">
        <v>111</v>
      </c>
      <c r="BM131" s="195" t="s">
        <v>235</v>
      </c>
    </row>
    <row r="132" s="2" customFormat="1">
      <c r="A132" s="32"/>
      <c r="B132" s="33"/>
      <c r="C132" s="34"/>
      <c r="D132" s="197" t="s">
        <v>114</v>
      </c>
      <c r="E132" s="34"/>
      <c r="F132" s="198" t="s">
        <v>233</v>
      </c>
      <c r="G132" s="34"/>
      <c r="H132" s="34"/>
      <c r="I132" s="199"/>
      <c r="J132" s="34"/>
      <c r="K132" s="34"/>
      <c r="L132" s="38"/>
      <c r="M132" s="200"/>
      <c r="N132" s="201"/>
      <c r="O132" s="85"/>
      <c r="P132" s="85"/>
      <c r="Q132" s="85"/>
      <c r="R132" s="85"/>
      <c r="S132" s="85"/>
      <c r="T132" s="86"/>
      <c r="U132" s="32"/>
      <c r="V132" s="32"/>
      <c r="W132" s="32"/>
      <c r="X132" s="32"/>
      <c r="Y132" s="32"/>
      <c r="Z132" s="32"/>
      <c r="AA132" s="32"/>
      <c r="AB132" s="32"/>
      <c r="AC132" s="32"/>
      <c r="AD132" s="32"/>
      <c r="AE132" s="32"/>
      <c r="AT132" s="11" t="s">
        <v>114</v>
      </c>
      <c r="AU132" s="11" t="s">
        <v>73</v>
      </c>
    </row>
    <row r="133" s="2" customFormat="1" ht="16.5" customHeight="1">
      <c r="A133" s="32"/>
      <c r="B133" s="33"/>
      <c r="C133" s="184" t="s">
        <v>149</v>
      </c>
      <c r="D133" s="184" t="s">
        <v>108</v>
      </c>
      <c r="E133" s="185" t="s">
        <v>236</v>
      </c>
      <c r="F133" s="186" t="s">
        <v>237</v>
      </c>
      <c r="G133" s="187" t="s">
        <v>1</v>
      </c>
      <c r="H133" s="188">
        <v>4</v>
      </c>
      <c r="I133" s="189"/>
      <c r="J133" s="190">
        <f>ROUND(I133*H133,2)</f>
        <v>0</v>
      </c>
      <c r="K133" s="186" t="s">
        <v>1</v>
      </c>
      <c r="L133" s="38"/>
      <c r="M133" s="191" t="s">
        <v>1</v>
      </c>
      <c r="N133" s="192" t="s">
        <v>39</v>
      </c>
      <c r="O133" s="85"/>
      <c r="P133" s="193">
        <f>O133*H133</f>
        <v>0</v>
      </c>
      <c r="Q133" s="193">
        <v>0</v>
      </c>
      <c r="R133" s="193">
        <f>Q133*H133</f>
        <v>0</v>
      </c>
      <c r="S133" s="193">
        <v>0</v>
      </c>
      <c r="T133" s="194">
        <f>S133*H133</f>
        <v>0</v>
      </c>
      <c r="U133" s="32"/>
      <c r="V133" s="32"/>
      <c r="W133" s="32"/>
      <c r="X133" s="32"/>
      <c r="Y133" s="32"/>
      <c r="Z133" s="32"/>
      <c r="AA133" s="32"/>
      <c r="AB133" s="32"/>
      <c r="AC133" s="32"/>
      <c r="AD133" s="32"/>
      <c r="AE133" s="32"/>
      <c r="AR133" s="195" t="s">
        <v>111</v>
      </c>
      <c r="AT133" s="195" t="s">
        <v>108</v>
      </c>
      <c r="AU133" s="195" t="s">
        <v>73</v>
      </c>
      <c r="AY133" s="11" t="s">
        <v>112</v>
      </c>
      <c r="BE133" s="196">
        <f>IF(N133="základní",J133,0)</f>
        <v>0</v>
      </c>
      <c r="BF133" s="196">
        <f>IF(N133="snížená",J133,0)</f>
        <v>0</v>
      </c>
      <c r="BG133" s="196">
        <f>IF(N133="zákl. přenesená",J133,0)</f>
        <v>0</v>
      </c>
      <c r="BH133" s="196">
        <f>IF(N133="sníž. přenesená",J133,0)</f>
        <v>0</v>
      </c>
      <c r="BI133" s="196">
        <f>IF(N133="nulová",J133,0)</f>
        <v>0</v>
      </c>
      <c r="BJ133" s="11" t="s">
        <v>83</v>
      </c>
      <c r="BK133" s="196">
        <f>ROUND(I133*H133,2)</f>
        <v>0</v>
      </c>
      <c r="BL133" s="11" t="s">
        <v>111</v>
      </c>
      <c r="BM133" s="195" t="s">
        <v>238</v>
      </c>
    </row>
    <row r="134" s="2" customFormat="1">
      <c r="A134" s="32"/>
      <c r="B134" s="33"/>
      <c r="C134" s="34"/>
      <c r="D134" s="197" t="s">
        <v>114</v>
      </c>
      <c r="E134" s="34"/>
      <c r="F134" s="198" t="s">
        <v>239</v>
      </c>
      <c r="G134" s="34"/>
      <c r="H134" s="34"/>
      <c r="I134" s="199"/>
      <c r="J134" s="34"/>
      <c r="K134" s="34"/>
      <c r="L134" s="38"/>
      <c r="M134" s="200"/>
      <c r="N134" s="201"/>
      <c r="O134" s="85"/>
      <c r="P134" s="85"/>
      <c r="Q134" s="85"/>
      <c r="R134" s="85"/>
      <c r="S134" s="85"/>
      <c r="T134" s="86"/>
      <c r="U134" s="32"/>
      <c r="V134" s="32"/>
      <c r="W134" s="32"/>
      <c r="X134" s="32"/>
      <c r="Y134" s="32"/>
      <c r="Z134" s="32"/>
      <c r="AA134" s="32"/>
      <c r="AB134" s="32"/>
      <c r="AC134" s="32"/>
      <c r="AD134" s="32"/>
      <c r="AE134" s="32"/>
      <c r="AT134" s="11" t="s">
        <v>114</v>
      </c>
      <c r="AU134" s="11" t="s">
        <v>73</v>
      </c>
    </row>
    <row r="135" s="2" customFormat="1" ht="16.5" customHeight="1">
      <c r="A135" s="32"/>
      <c r="B135" s="33"/>
      <c r="C135" s="184" t="s">
        <v>154</v>
      </c>
      <c r="D135" s="184" t="s">
        <v>108</v>
      </c>
      <c r="E135" s="185" t="s">
        <v>240</v>
      </c>
      <c r="F135" s="186" t="s">
        <v>212</v>
      </c>
      <c r="G135" s="187" t="s">
        <v>1</v>
      </c>
      <c r="H135" s="188">
        <v>3</v>
      </c>
      <c r="I135" s="189"/>
      <c r="J135" s="190">
        <f>ROUND(I135*H135,2)</f>
        <v>0</v>
      </c>
      <c r="K135" s="186" t="s">
        <v>1</v>
      </c>
      <c r="L135" s="38"/>
      <c r="M135" s="191" t="s">
        <v>1</v>
      </c>
      <c r="N135" s="192" t="s">
        <v>39</v>
      </c>
      <c r="O135" s="85"/>
      <c r="P135" s="193">
        <f>O135*H135</f>
        <v>0</v>
      </c>
      <c r="Q135" s="193">
        <v>0</v>
      </c>
      <c r="R135" s="193">
        <f>Q135*H135</f>
        <v>0</v>
      </c>
      <c r="S135" s="193">
        <v>0</v>
      </c>
      <c r="T135" s="194">
        <f>S135*H135</f>
        <v>0</v>
      </c>
      <c r="U135" s="32"/>
      <c r="V135" s="32"/>
      <c r="W135" s="32"/>
      <c r="X135" s="32"/>
      <c r="Y135" s="32"/>
      <c r="Z135" s="32"/>
      <c r="AA135" s="32"/>
      <c r="AB135" s="32"/>
      <c r="AC135" s="32"/>
      <c r="AD135" s="32"/>
      <c r="AE135" s="32"/>
      <c r="AR135" s="195" t="s">
        <v>111</v>
      </c>
      <c r="AT135" s="195" t="s">
        <v>108</v>
      </c>
      <c r="AU135" s="195" t="s">
        <v>73</v>
      </c>
      <c r="AY135" s="11" t="s">
        <v>112</v>
      </c>
      <c r="BE135" s="196">
        <f>IF(N135="základní",J135,0)</f>
        <v>0</v>
      </c>
      <c r="BF135" s="196">
        <f>IF(N135="snížená",J135,0)</f>
        <v>0</v>
      </c>
      <c r="BG135" s="196">
        <f>IF(N135="zákl. přenesená",J135,0)</f>
        <v>0</v>
      </c>
      <c r="BH135" s="196">
        <f>IF(N135="sníž. přenesená",J135,0)</f>
        <v>0</v>
      </c>
      <c r="BI135" s="196">
        <f>IF(N135="nulová",J135,0)</f>
        <v>0</v>
      </c>
      <c r="BJ135" s="11" t="s">
        <v>83</v>
      </c>
      <c r="BK135" s="196">
        <f>ROUND(I135*H135,2)</f>
        <v>0</v>
      </c>
      <c r="BL135" s="11" t="s">
        <v>111</v>
      </c>
      <c r="BM135" s="195" t="s">
        <v>241</v>
      </c>
    </row>
    <row r="136" s="2" customFormat="1">
      <c r="A136" s="32"/>
      <c r="B136" s="33"/>
      <c r="C136" s="34"/>
      <c r="D136" s="197" t="s">
        <v>114</v>
      </c>
      <c r="E136" s="34"/>
      <c r="F136" s="198" t="s">
        <v>242</v>
      </c>
      <c r="G136" s="34"/>
      <c r="H136" s="34"/>
      <c r="I136" s="199"/>
      <c r="J136" s="34"/>
      <c r="K136" s="34"/>
      <c r="L136" s="38"/>
      <c r="M136" s="200"/>
      <c r="N136" s="201"/>
      <c r="O136" s="85"/>
      <c r="P136" s="85"/>
      <c r="Q136" s="85"/>
      <c r="R136" s="85"/>
      <c r="S136" s="85"/>
      <c r="T136" s="86"/>
      <c r="U136" s="32"/>
      <c r="V136" s="32"/>
      <c r="W136" s="32"/>
      <c r="X136" s="32"/>
      <c r="Y136" s="32"/>
      <c r="Z136" s="32"/>
      <c r="AA136" s="32"/>
      <c r="AB136" s="32"/>
      <c r="AC136" s="32"/>
      <c r="AD136" s="32"/>
      <c r="AE136" s="32"/>
      <c r="AT136" s="11" t="s">
        <v>114</v>
      </c>
      <c r="AU136" s="11" t="s">
        <v>73</v>
      </c>
    </row>
    <row r="137" s="2" customFormat="1" ht="16.5" customHeight="1">
      <c r="A137" s="32"/>
      <c r="B137" s="33"/>
      <c r="C137" s="184" t="s">
        <v>159</v>
      </c>
      <c r="D137" s="184" t="s">
        <v>108</v>
      </c>
      <c r="E137" s="185" t="s">
        <v>243</v>
      </c>
      <c r="F137" s="186" t="s">
        <v>216</v>
      </c>
      <c r="G137" s="187" t="s">
        <v>1</v>
      </c>
      <c r="H137" s="188">
        <v>3</v>
      </c>
      <c r="I137" s="189"/>
      <c r="J137" s="190">
        <f>ROUND(I137*H137,2)</f>
        <v>0</v>
      </c>
      <c r="K137" s="186" t="s">
        <v>1</v>
      </c>
      <c r="L137" s="38"/>
      <c r="M137" s="191" t="s">
        <v>1</v>
      </c>
      <c r="N137" s="192" t="s">
        <v>39</v>
      </c>
      <c r="O137" s="85"/>
      <c r="P137" s="193">
        <f>O137*H137</f>
        <v>0</v>
      </c>
      <c r="Q137" s="193">
        <v>0</v>
      </c>
      <c r="R137" s="193">
        <f>Q137*H137</f>
        <v>0</v>
      </c>
      <c r="S137" s="193">
        <v>0</v>
      </c>
      <c r="T137" s="194">
        <f>S137*H137</f>
        <v>0</v>
      </c>
      <c r="U137" s="32"/>
      <c r="V137" s="32"/>
      <c r="W137" s="32"/>
      <c r="X137" s="32"/>
      <c r="Y137" s="32"/>
      <c r="Z137" s="32"/>
      <c r="AA137" s="32"/>
      <c r="AB137" s="32"/>
      <c r="AC137" s="32"/>
      <c r="AD137" s="32"/>
      <c r="AE137" s="32"/>
      <c r="AR137" s="195" t="s">
        <v>111</v>
      </c>
      <c r="AT137" s="195" t="s">
        <v>108</v>
      </c>
      <c r="AU137" s="195" t="s">
        <v>73</v>
      </c>
      <c r="AY137" s="11" t="s">
        <v>112</v>
      </c>
      <c r="BE137" s="196">
        <f>IF(N137="základní",J137,0)</f>
        <v>0</v>
      </c>
      <c r="BF137" s="196">
        <f>IF(N137="snížená",J137,0)</f>
        <v>0</v>
      </c>
      <c r="BG137" s="196">
        <f>IF(N137="zákl. přenesená",J137,0)</f>
        <v>0</v>
      </c>
      <c r="BH137" s="196">
        <f>IF(N137="sníž. přenesená",J137,0)</f>
        <v>0</v>
      </c>
      <c r="BI137" s="196">
        <f>IF(N137="nulová",J137,0)</f>
        <v>0</v>
      </c>
      <c r="BJ137" s="11" t="s">
        <v>83</v>
      </c>
      <c r="BK137" s="196">
        <f>ROUND(I137*H137,2)</f>
        <v>0</v>
      </c>
      <c r="BL137" s="11" t="s">
        <v>111</v>
      </c>
      <c r="BM137" s="195" t="s">
        <v>244</v>
      </c>
    </row>
    <row r="138" s="2" customFormat="1">
      <c r="A138" s="32"/>
      <c r="B138" s="33"/>
      <c r="C138" s="34"/>
      <c r="D138" s="197" t="s">
        <v>114</v>
      </c>
      <c r="E138" s="34"/>
      <c r="F138" s="198" t="s">
        <v>242</v>
      </c>
      <c r="G138" s="34"/>
      <c r="H138" s="34"/>
      <c r="I138" s="199"/>
      <c r="J138" s="34"/>
      <c r="K138" s="34"/>
      <c r="L138" s="38"/>
      <c r="M138" s="200"/>
      <c r="N138" s="201"/>
      <c r="O138" s="85"/>
      <c r="P138" s="85"/>
      <c r="Q138" s="85"/>
      <c r="R138" s="85"/>
      <c r="S138" s="85"/>
      <c r="T138" s="86"/>
      <c r="U138" s="32"/>
      <c r="V138" s="32"/>
      <c r="W138" s="32"/>
      <c r="X138" s="32"/>
      <c r="Y138" s="32"/>
      <c r="Z138" s="32"/>
      <c r="AA138" s="32"/>
      <c r="AB138" s="32"/>
      <c r="AC138" s="32"/>
      <c r="AD138" s="32"/>
      <c r="AE138" s="32"/>
      <c r="AT138" s="11" t="s">
        <v>114</v>
      </c>
      <c r="AU138" s="11" t="s">
        <v>73</v>
      </c>
    </row>
    <row r="139" s="2" customFormat="1" ht="16.5" customHeight="1">
      <c r="A139" s="32"/>
      <c r="B139" s="33"/>
      <c r="C139" s="184" t="s">
        <v>8</v>
      </c>
      <c r="D139" s="184" t="s">
        <v>108</v>
      </c>
      <c r="E139" s="185" t="s">
        <v>245</v>
      </c>
      <c r="F139" s="186" t="s">
        <v>246</v>
      </c>
      <c r="G139" s="187" t="s">
        <v>1</v>
      </c>
      <c r="H139" s="188">
        <v>6</v>
      </c>
      <c r="I139" s="189"/>
      <c r="J139" s="190">
        <f>ROUND(I139*H139,2)</f>
        <v>0</v>
      </c>
      <c r="K139" s="186" t="s">
        <v>1</v>
      </c>
      <c r="L139" s="38"/>
      <c r="M139" s="191" t="s">
        <v>1</v>
      </c>
      <c r="N139" s="192" t="s">
        <v>39</v>
      </c>
      <c r="O139" s="85"/>
      <c r="P139" s="193">
        <f>O139*H139</f>
        <v>0</v>
      </c>
      <c r="Q139" s="193">
        <v>0</v>
      </c>
      <c r="R139" s="193">
        <f>Q139*H139</f>
        <v>0</v>
      </c>
      <c r="S139" s="193">
        <v>0</v>
      </c>
      <c r="T139" s="194">
        <f>S139*H139</f>
        <v>0</v>
      </c>
      <c r="U139" s="32"/>
      <c r="V139" s="32"/>
      <c r="W139" s="32"/>
      <c r="X139" s="32"/>
      <c r="Y139" s="32"/>
      <c r="Z139" s="32"/>
      <c r="AA139" s="32"/>
      <c r="AB139" s="32"/>
      <c r="AC139" s="32"/>
      <c r="AD139" s="32"/>
      <c r="AE139" s="32"/>
      <c r="AR139" s="195" t="s">
        <v>111</v>
      </c>
      <c r="AT139" s="195" t="s">
        <v>108</v>
      </c>
      <c r="AU139" s="195" t="s">
        <v>73</v>
      </c>
      <c r="AY139" s="11" t="s">
        <v>112</v>
      </c>
      <c r="BE139" s="196">
        <f>IF(N139="základní",J139,0)</f>
        <v>0</v>
      </c>
      <c r="BF139" s="196">
        <f>IF(N139="snížená",J139,0)</f>
        <v>0</v>
      </c>
      <c r="BG139" s="196">
        <f>IF(N139="zákl. přenesená",J139,0)</f>
        <v>0</v>
      </c>
      <c r="BH139" s="196">
        <f>IF(N139="sníž. přenesená",J139,0)</f>
        <v>0</v>
      </c>
      <c r="BI139" s="196">
        <f>IF(N139="nulová",J139,0)</f>
        <v>0</v>
      </c>
      <c r="BJ139" s="11" t="s">
        <v>83</v>
      </c>
      <c r="BK139" s="196">
        <f>ROUND(I139*H139,2)</f>
        <v>0</v>
      </c>
      <c r="BL139" s="11" t="s">
        <v>111</v>
      </c>
      <c r="BM139" s="195" t="s">
        <v>247</v>
      </c>
    </row>
    <row r="140" s="2" customFormat="1">
      <c r="A140" s="32"/>
      <c r="B140" s="33"/>
      <c r="C140" s="34"/>
      <c r="D140" s="197" t="s">
        <v>114</v>
      </c>
      <c r="E140" s="34"/>
      <c r="F140" s="198" t="s">
        <v>248</v>
      </c>
      <c r="G140" s="34"/>
      <c r="H140" s="34"/>
      <c r="I140" s="199"/>
      <c r="J140" s="34"/>
      <c r="K140" s="34"/>
      <c r="L140" s="38"/>
      <c r="M140" s="200"/>
      <c r="N140" s="201"/>
      <c r="O140" s="85"/>
      <c r="P140" s="85"/>
      <c r="Q140" s="85"/>
      <c r="R140" s="85"/>
      <c r="S140" s="85"/>
      <c r="T140" s="86"/>
      <c r="U140" s="32"/>
      <c r="V140" s="32"/>
      <c r="W140" s="32"/>
      <c r="X140" s="32"/>
      <c r="Y140" s="32"/>
      <c r="Z140" s="32"/>
      <c r="AA140" s="32"/>
      <c r="AB140" s="32"/>
      <c r="AC140" s="32"/>
      <c r="AD140" s="32"/>
      <c r="AE140" s="32"/>
      <c r="AT140" s="11" t="s">
        <v>114</v>
      </c>
      <c r="AU140" s="11" t="s">
        <v>73</v>
      </c>
    </row>
    <row r="141" s="2" customFormat="1" ht="16.5" customHeight="1">
      <c r="A141" s="32"/>
      <c r="B141" s="33"/>
      <c r="C141" s="184" t="s">
        <v>168</v>
      </c>
      <c r="D141" s="184" t="s">
        <v>108</v>
      </c>
      <c r="E141" s="185" t="s">
        <v>249</v>
      </c>
      <c r="F141" s="186" t="s">
        <v>250</v>
      </c>
      <c r="G141" s="187" t="s">
        <v>1</v>
      </c>
      <c r="H141" s="188">
        <v>1</v>
      </c>
      <c r="I141" s="189"/>
      <c r="J141" s="190">
        <f>ROUND(I141*H141,2)</f>
        <v>0</v>
      </c>
      <c r="K141" s="186" t="s">
        <v>1</v>
      </c>
      <c r="L141" s="38"/>
      <c r="M141" s="191" t="s">
        <v>1</v>
      </c>
      <c r="N141" s="192" t="s">
        <v>39</v>
      </c>
      <c r="O141" s="85"/>
      <c r="P141" s="193">
        <f>O141*H141</f>
        <v>0</v>
      </c>
      <c r="Q141" s="193">
        <v>0</v>
      </c>
      <c r="R141" s="193">
        <f>Q141*H141</f>
        <v>0</v>
      </c>
      <c r="S141" s="193">
        <v>0</v>
      </c>
      <c r="T141" s="194">
        <f>S141*H141</f>
        <v>0</v>
      </c>
      <c r="U141" s="32"/>
      <c r="V141" s="32"/>
      <c r="W141" s="32"/>
      <c r="X141" s="32"/>
      <c r="Y141" s="32"/>
      <c r="Z141" s="32"/>
      <c r="AA141" s="32"/>
      <c r="AB141" s="32"/>
      <c r="AC141" s="32"/>
      <c r="AD141" s="32"/>
      <c r="AE141" s="32"/>
      <c r="AR141" s="195" t="s">
        <v>111</v>
      </c>
      <c r="AT141" s="195" t="s">
        <v>108</v>
      </c>
      <c r="AU141" s="195" t="s">
        <v>73</v>
      </c>
      <c r="AY141" s="11" t="s">
        <v>112</v>
      </c>
      <c r="BE141" s="196">
        <f>IF(N141="základní",J141,0)</f>
        <v>0</v>
      </c>
      <c r="BF141" s="196">
        <f>IF(N141="snížená",J141,0)</f>
        <v>0</v>
      </c>
      <c r="BG141" s="196">
        <f>IF(N141="zákl. přenesená",J141,0)</f>
        <v>0</v>
      </c>
      <c r="BH141" s="196">
        <f>IF(N141="sníž. přenesená",J141,0)</f>
        <v>0</v>
      </c>
      <c r="BI141" s="196">
        <f>IF(N141="nulová",J141,0)</f>
        <v>0</v>
      </c>
      <c r="BJ141" s="11" t="s">
        <v>83</v>
      </c>
      <c r="BK141" s="196">
        <f>ROUND(I141*H141,2)</f>
        <v>0</v>
      </c>
      <c r="BL141" s="11" t="s">
        <v>111</v>
      </c>
      <c r="BM141" s="195" t="s">
        <v>251</v>
      </c>
    </row>
    <row r="142" s="2" customFormat="1">
      <c r="A142" s="32"/>
      <c r="B142" s="33"/>
      <c r="C142" s="34"/>
      <c r="D142" s="197" t="s">
        <v>114</v>
      </c>
      <c r="E142" s="34"/>
      <c r="F142" s="198" t="s">
        <v>252</v>
      </c>
      <c r="G142" s="34"/>
      <c r="H142" s="34"/>
      <c r="I142" s="199"/>
      <c r="J142" s="34"/>
      <c r="K142" s="34"/>
      <c r="L142" s="38"/>
      <c r="M142" s="200"/>
      <c r="N142" s="201"/>
      <c r="O142" s="85"/>
      <c r="P142" s="85"/>
      <c r="Q142" s="85"/>
      <c r="R142" s="85"/>
      <c r="S142" s="85"/>
      <c r="T142" s="86"/>
      <c r="U142" s="32"/>
      <c r="V142" s="32"/>
      <c r="W142" s="32"/>
      <c r="X142" s="32"/>
      <c r="Y142" s="32"/>
      <c r="Z142" s="32"/>
      <c r="AA142" s="32"/>
      <c r="AB142" s="32"/>
      <c r="AC142" s="32"/>
      <c r="AD142" s="32"/>
      <c r="AE142" s="32"/>
      <c r="AT142" s="11" t="s">
        <v>114</v>
      </c>
      <c r="AU142" s="11" t="s">
        <v>73</v>
      </c>
    </row>
    <row r="143" s="2" customFormat="1" ht="16.5" customHeight="1">
      <c r="A143" s="32"/>
      <c r="B143" s="33"/>
      <c r="C143" s="184" t="s">
        <v>173</v>
      </c>
      <c r="D143" s="184" t="s">
        <v>108</v>
      </c>
      <c r="E143" s="185" t="s">
        <v>253</v>
      </c>
      <c r="F143" s="186" t="s">
        <v>254</v>
      </c>
      <c r="G143" s="187" t="s">
        <v>1</v>
      </c>
      <c r="H143" s="188">
        <v>1</v>
      </c>
      <c r="I143" s="189"/>
      <c r="J143" s="190">
        <f>ROUND(I143*H143,2)</f>
        <v>0</v>
      </c>
      <c r="K143" s="186" t="s">
        <v>1</v>
      </c>
      <c r="L143" s="38"/>
      <c r="M143" s="191" t="s">
        <v>1</v>
      </c>
      <c r="N143" s="192" t="s">
        <v>39</v>
      </c>
      <c r="O143" s="85"/>
      <c r="P143" s="193">
        <f>O143*H143</f>
        <v>0</v>
      </c>
      <c r="Q143" s="193">
        <v>0</v>
      </c>
      <c r="R143" s="193">
        <f>Q143*H143</f>
        <v>0</v>
      </c>
      <c r="S143" s="193">
        <v>0</v>
      </c>
      <c r="T143" s="194">
        <f>S143*H143</f>
        <v>0</v>
      </c>
      <c r="U143" s="32"/>
      <c r="V143" s="32"/>
      <c r="W143" s="32"/>
      <c r="X143" s="32"/>
      <c r="Y143" s="32"/>
      <c r="Z143" s="32"/>
      <c r="AA143" s="32"/>
      <c r="AB143" s="32"/>
      <c r="AC143" s="32"/>
      <c r="AD143" s="32"/>
      <c r="AE143" s="32"/>
      <c r="AR143" s="195" t="s">
        <v>111</v>
      </c>
      <c r="AT143" s="195" t="s">
        <v>108</v>
      </c>
      <c r="AU143" s="195" t="s">
        <v>73</v>
      </c>
      <c r="AY143" s="11" t="s">
        <v>112</v>
      </c>
      <c r="BE143" s="196">
        <f>IF(N143="základní",J143,0)</f>
        <v>0</v>
      </c>
      <c r="BF143" s="196">
        <f>IF(N143="snížená",J143,0)</f>
        <v>0</v>
      </c>
      <c r="BG143" s="196">
        <f>IF(N143="zákl. přenesená",J143,0)</f>
        <v>0</v>
      </c>
      <c r="BH143" s="196">
        <f>IF(N143="sníž. přenesená",J143,0)</f>
        <v>0</v>
      </c>
      <c r="BI143" s="196">
        <f>IF(N143="nulová",J143,0)</f>
        <v>0</v>
      </c>
      <c r="BJ143" s="11" t="s">
        <v>83</v>
      </c>
      <c r="BK143" s="196">
        <f>ROUND(I143*H143,2)</f>
        <v>0</v>
      </c>
      <c r="BL143" s="11" t="s">
        <v>111</v>
      </c>
      <c r="BM143" s="195" t="s">
        <v>255</v>
      </c>
    </row>
    <row r="144" s="2" customFormat="1">
      <c r="A144" s="32"/>
      <c r="B144" s="33"/>
      <c r="C144" s="34"/>
      <c r="D144" s="197" t="s">
        <v>114</v>
      </c>
      <c r="E144" s="34"/>
      <c r="F144" s="198" t="s">
        <v>256</v>
      </c>
      <c r="G144" s="34"/>
      <c r="H144" s="34"/>
      <c r="I144" s="199"/>
      <c r="J144" s="34"/>
      <c r="K144" s="34"/>
      <c r="L144" s="38"/>
      <c r="M144" s="200"/>
      <c r="N144" s="201"/>
      <c r="O144" s="85"/>
      <c r="P144" s="85"/>
      <c r="Q144" s="85"/>
      <c r="R144" s="85"/>
      <c r="S144" s="85"/>
      <c r="T144" s="86"/>
      <c r="U144" s="32"/>
      <c r="V144" s="32"/>
      <c r="W144" s="32"/>
      <c r="X144" s="32"/>
      <c r="Y144" s="32"/>
      <c r="Z144" s="32"/>
      <c r="AA144" s="32"/>
      <c r="AB144" s="32"/>
      <c r="AC144" s="32"/>
      <c r="AD144" s="32"/>
      <c r="AE144" s="32"/>
      <c r="AT144" s="11" t="s">
        <v>114</v>
      </c>
      <c r="AU144" s="11" t="s">
        <v>73</v>
      </c>
    </row>
    <row r="145" s="2" customFormat="1" ht="16.5" customHeight="1">
      <c r="A145" s="32"/>
      <c r="B145" s="33"/>
      <c r="C145" s="184" t="s">
        <v>178</v>
      </c>
      <c r="D145" s="184" t="s">
        <v>108</v>
      </c>
      <c r="E145" s="185" t="s">
        <v>257</v>
      </c>
      <c r="F145" s="186" t="s">
        <v>258</v>
      </c>
      <c r="G145" s="187" t="s">
        <v>1</v>
      </c>
      <c r="H145" s="188">
        <v>5</v>
      </c>
      <c r="I145" s="189"/>
      <c r="J145" s="190">
        <f>ROUND(I145*H145,2)</f>
        <v>0</v>
      </c>
      <c r="K145" s="186" t="s">
        <v>1</v>
      </c>
      <c r="L145" s="38"/>
      <c r="M145" s="191" t="s">
        <v>1</v>
      </c>
      <c r="N145" s="192" t="s">
        <v>39</v>
      </c>
      <c r="O145" s="85"/>
      <c r="P145" s="193">
        <f>O145*H145</f>
        <v>0</v>
      </c>
      <c r="Q145" s="193">
        <v>0</v>
      </c>
      <c r="R145" s="193">
        <f>Q145*H145</f>
        <v>0</v>
      </c>
      <c r="S145" s="193">
        <v>0</v>
      </c>
      <c r="T145" s="194">
        <f>S145*H145</f>
        <v>0</v>
      </c>
      <c r="U145" s="32"/>
      <c r="V145" s="32"/>
      <c r="W145" s="32"/>
      <c r="X145" s="32"/>
      <c r="Y145" s="32"/>
      <c r="Z145" s="32"/>
      <c r="AA145" s="32"/>
      <c r="AB145" s="32"/>
      <c r="AC145" s="32"/>
      <c r="AD145" s="32"/>
      <c r="AE145" s="32"/>
      <c r="AR145" s="195" t="s">
        <v>111</v>
      </c>
      <c r="AT145" s="195" t="s">
        <v>108</v>
      </c>
      <c r="AU145" s="195" t="s">
        <v>73</v>
      </c>
      <c r="AY145" s="11" t="s">
        <v>112</v>
      </c>
      <c r="BE145" s="196">
        <f>IF(N145="základní",J145,0)</f>
        <v>0</v>
      </c>
      <c r="BF145" s="196">
        <f>IF(N145="snížená",J145,0)</f>
        <v>0</v>
      </c>
      <c r="BG145" s="196">
        <f>IF(N145="zákl. přenesená",J145,0)</f>
        <v>0</v>
      </c>
      <c r="BH145" s="196">
        <f>IF(N145="sníž. přenesená",J145,0)</f>
        <v>0</v>
      </c>
      <c r="BI145" s="196">
        <f>IF(N145="nulová",J145,0)</f>
        <v>0</v>
      </c>
      <c r="BJ145" s="11" t="s">
        <v>83</v>
      </c>
      <c r="BK145" s="196">
        <f>ROUND(I145*H145,2)</f>
        <v>0</v>
      </c>
      <c r="BL145" s="11" t="s">
        <v>111</v>
      </c>
      <c r="BM145" s="195" t="s">
        <v>259</v>
      </c>
    </row>
    <row r="146" s="2" customFormat="1">
      <c r="A146" s="32"/>
      <c r="B146" s="33"/>
      <c r="C146" s="34"/>
      <c r="D146" s="197" t="s">
        <v>114</v>
      </c>
      <c r="E146" s="34"/>
      <c r="F146" s="198" t="s">
        <v>260</v>
      </c>
      <c r="G146" s="34"/>
      <c r="H146" s="34"/>
      <c r="I146" s="199"/>
      <c r="J146" s="34"/>
      <c r="K146" s="34"/>
      <c r="L146" s="38"/>
      <c r="M146" s="200"/>
      <c r="N146" s="201"/>
      <c r="O146" s="85"/>
      <c r="P146" s="85"/>
      <c r="Q146" s="85"/>
      <c r="R146" s="85"/>
      <c r="S146" s="85"/>
      <c r="T146" s="86"/>
      <c r="U146" s="32"/>
      <c r="V146" s="32"/>
      <c r="W146" s="32"/>
      <c r="X146" s="32"/>
      <c r="Y146" s="32"/>
      <c r="Z146" s="32"/>
      <c r="AA146" s="32"/>
      <c r="AB146" s="32"/>
      <c r="AC146" s="32"/>
      <c r="AD146" s="32"/>
      <c r="AE146" s="32"/>
      <c r="AT146" s="11" t="s">
        <v>114</v>
      </c>
      <c r="AU146" s="11" t="s">
        <v>73</v>
      </c>
    </row>
    <row r="147" s="2" customFormat="1" ht="16.5" customHeight="1">
      <c r="A147" s="32"/>
      <c r="B147" s="33"/>
      <c r="C147" s="184" t="s">
        <v>182</v>
      </c>
      <c r="D147" s="184" t="s">
        <v>108</v>
      </c>
      <c r="E147" s="185" t="s">
        <v>261</v>
      </c>
      <c r="F147" s="186" t="s">
        <v>262</v>
      </c>
      <c r="G147" s="187" t="s">
        <v>1</v>
      </c>
      <c r="H147" s="188">
        <v>5</v>
      </c>
      <c r="I147" s="189"/>
      <c r="J147" s="190">
        <f>ROUND(I147*H147,2)</f>
        <v>0</v>
      </c>
      <c r="K147" s="186" t="s">
        <v>1</v>
      </c>
      <c r="L147" s="38"/>
      <c r="M147" s="191" t="s">
        <v>1</v>
      </c>
      <c r="N147" s="192" t="s">
        <v>39</v>
      </c>
      <c r="O147" s="85"/>
      <c r="P147" s="193">
        <f>O147*H147</f>
        <v>0</v>
      </c>
      <c r="Q147" s="193">
        <v>0</v>
      </c>
      <c r="R147" s="193">
        <f>Q147*H147</f>
        <v>0</v>
      </c>
      <c r="S147" s="193">
        <v>0</v>
      </c>
      <c r="T147" s="194">
        <f>S147*H147</f>
        <v>0</v>
      </c>
      <c r="U147" s="32"/>
      <c r="V147" s="32"/>
      <c r="W147" s="32"/>
      <c r="X147" s="32"/>
      <c r="Y147" s="32"/>
      <c r="Z147" s="32"/>
      <c r="AA147" s="32"/>
      <c r="AB147" s="32"/>
      <c r="AC147" s="32"/>
      <c r="AD147" s="32"/>
      <c r="AE147" s="32"/>
      <c r="AR147" s="195" t="s">
        <v>111</v>
      </c>
      <c r="AT147" s="195" t="s">
        <v>108</v>
      </c>
      <c r="AU147" s="195" t="s">
        <v>73</v>
      </c>
      <c r="AY147" s="11" t="s">
        <v>112</v>
      </c>
      <c r="BE147" s="196">
        <f>IF(N147="základní",J147,0)</f>
        <v>0</v>
      </c>
      <c r="BF147" s="196">
        <f>IF(N147="snížená",J147,0)</f>
        <v>0</v>
      </c>
      <c r="BG147" s="196">
        <f>IF(N147="zákl. přenesená",J147,0)</f>
        <v>0</v>
      </c>
      <c r="BH147" s="196">
        <f>IF(N147="sníž. přenesená",J147,0)</f>
        <v>0</v>
      </c>
      <c r="BI147" s="196">
        <f>IF(N147="nulová",J147,0)</f>
        <v>0</v>
      </c>
      <c r="BJ147" s="11" t="s">
        <v>83</v>
      </c>
      <c r="BK147" s="196">
        <f>ROUND(I147*H147,2)</f>
        <v>0</v>
      </c>
      <c r="BL147" s="11" t="s">
        <v>111</v>
      </c>
      <c r="BM147" s="195" t="s">
        <v>263</v>
      </c>
    </row>
    <row r="148" s="2" customFormat="1">
      <c r="A148" s="32"/>
      <c r="B148" s="33"/>
      <c r="C148" s="34"/>
      <c r="D148" s="197" t="s">
        <v>114</v>
      </c>
      <c r="E148" s="34"/>
      <c r="F148" s="198" t="s">
        <v>264</v>
      </c>
      <c r="G148" s="34"/>
      <c r="H148" s="34"/>
      <c r="I148" s="199"/>
      <c r="J148" s="34"/>
      <c r="K148" s="34"/>
      <c r="L148" s="38"/>
      <c r="M148" s="200"/>
      <c r="N148" s="201"/>
      <c r="O148" s="85"/>
      <c r="P148" s="85"/>
      <c r="Q148" s="85"/>
      <c r="R148" s="85"/>
      <c r="S148" s="85"/>
      <c r="T148" s="86"/>
      <c r="U148" s="32"/>
      <c r="V148" s="32"/>
      <c r="W148" s="32"/>
      <c r="X148" s="32"/>
      <c r="Y148" s="32"/>
      <c r="Z148" s="32"/>
      <c r="AA148" s="32"/>
      <c r="AB148" s="32"/>
      <c r="AC148" s="32"/>
      <c r="AD148" s="32"/>
      <c r="AE148" s="32"/>
      <c r="AT148" s="11" t="s">
        <v>114</v>
      </c>
      <c r="AU148" s="11" t="s">
        <v>73</v>
      </c>
    </row>
    <row r="149" s="2" customFormat="1" ht="16.5" customHeight="1">
      <c r="A149" s="32"/>
      <c r="B149" s="33"/>
      <c r="C149" s="184" t="s">
        <v>187</v>
      </c>
      <c r="D149" s="184" t="s">
        <v>108</v>
      </c>
      <c r="E149" s="185" t="s">
        <v>265</v>
      </c>
      <c r="F149" s="186" t="s">
        <v>266</v>
      </c>
      <c r="G149" s="187" t="s">
        <v>1</v>
      </c>
      <c r="H149" s="188">
        <v>5</v>
      </c>
      <c r="I149" s="189"/>
      <c r="J149" s="190">
        <f>ROUND(I149*H149,2)</f>
        <v>0</v>
      </c>
      <c r="K149" s="186" t="s">
        <v>1</v>
      </c>
      <c r="L149" s="38"/>
      <c r="M149" s="191" t="s">
        <v>1</v>
      </c>
      <c r="N149" s="192" t="s">
        <v>39</v>
      </c>
      <c r="O149" s="85"/>
      <c r="P149" s="193">
        <f>O149*H149</f>
        <v>0</v>
      </c>
      <c r="Q149" s="193">
        <v>0</v>
      </c>
      <c r="R149" s="193">
        <f>Q149*H149</f>
        <v>0</v>
      </c>
      <c r="S149" s="193">
        <v>0</v>
      </c>
      <c r="T149" s="194">
        <f>S149*H149</f>
        <v>0</v>
      </c>
      <c r="U149" s="32"/>
      <c r="V149" s="32"/>
      <c r="W149" s="32"/>
      <c r="X149" s="32"/>
      <c r="Y149" s="32"/>
      <c r="Z149" s="32"/>
      <c r="AA149" s="32"/>
      <c r="AB149" s="32"/>
      <c r="AC149" s="32"/>
      <c r="AD149" s="32"/>
      <c r="AE149" s="32"/>
      <c r="AR149" s="195" t="s">
        <v>111</v>
      </c>
      <c r="AT149" s="195" t="s">
        <v>108</v>
      </c>
      <c r="AU149" s="195" t="s">
        <v>73</v>
      </c>
      <c r="AY149" s="11" t="s">
        <v>112</v>
      </c>
      <c r="BE149" s="196">
        <f>IF(N149="základní",J149,0)</f>
        <v>0</v>
      </c>
      <c r="BF149" s="196">
        <f>IF(N149="snížená",J149,0)</f>
        <v>0</v>
      </c>
      <c r="BG149" s="196">
        <f>IF(N149="zákl. přenesená",J149,0)</f>
        <v>0</v>
      </c>
      <c r="BH149" s="196">
        <f>IF(N149="sníž. přenesená",J149,0)</f>
        <v>0</v>
      </c>
      <c r="BI149" s="196">
        <f>IF(N149="nulová",J149,0)</f>
        <v>0</v>
      </c>
      <c r="BJ149" s="11" t="s">
        <v>83</v>
      </c>
      <c r="BK149" s="196">
        <f>ROUND(I149*H149,2)</f>
        <v>0</v>
      </c>
      <c r="BL149" s="11" t="s">
        <v>111</v>
      </c>
      <c r="BM149" s="195" t="s">
        <v>267</v>
      </c>
    </row>
    <row r="150" s="2" customFormat="1">
      <c r="A150" s="32"/>
      <c r="B150" s="33"/>
      <c r="C150" s="34"/>
      <c r="D150" s="197" t="s">
        <v>114</v>
      </c>
      <c r="E150" s="34"/>
      <c r="F150" s="198" t="s">
        <v>268</v>
      </c>
      <c r="G150" s="34"/>
      <c r="H150" s="34"/>
      <c r="I150" s="199"/>
      <c r="J150" s="34"/>
      <c r="K150" s="34"/>
      <c r="L150" s="38"/>
      <c r="M150" s="200"/>
      <c r="N150" s="201"/>
      <c r="O150" s="85"/>
      <c r="P150" s="85"/>
      <c r="Q150" s="85"/>
      <c r="R150" s="85"/>
      <c r="S150" s="85"/>
      <c r="T150" s="86"/>
      <c r="U150" s="32"/>
      <c r="V150" s="32"/>
      <c r="W150" s="32"/>
      <c r="X150" s="32"/>
      <c r="Y150" s="32"/>
      <c r="Z150" s="32"/>
      <c r="AA150" s="32"/>
      <c r="AB150" s="32"/>
      <c r="AC150" s="32"/>
      <c r="AD150" s="32"/>
      <c r="AE150" s="32"/>
      <c r="AT150" s="11" t="s">
        <v>114</v>
      </c>
      <c r="AU150" s="11" t="s">
        <v>73</v>
      </c>
    </row>
    <row r="151" s="2" customFormat="1" ht="16.5" customHeight="1">
      <c r="A151" s="32"/>
      <c r="B151" s="33"/>
      <c r="C151" s="184" t="s">
        <v>192</v>
      </c>
      <c r="D151" s="184" t="s">
        <v>108</v>
      </c>
      <c r="E151" s="185" t="s">
        <v>269</v>
      </c>
      <c r="F151" s="186" t="s">
        <v>270</v>
      </c>
      <c r="G151" s="187" t="s">
        <v>1</v>
      </c>
      <c r="H151" s="188">
        <v>5</v>
      </c>
      <c r="I151" s="189"/>
      <c r="J151" s="190">
        <f>ROUND(I151*H151,2)</f>
        <v>0</v>
      </c>
      <c r="K151" s="186" t="s">
        <v>1</v>
      </c>
      <c r="L151" s="38"/>
      <c r="M151" s="191" t="s">
        <v>1</v>
      </c>
      <c r="N151" s="192" t="s">
        <v>39</v>
      </c>
      <c r="O151" s="85"/>
      <c r="P151" s="193">
        <f>O151*H151</f>
        <v>0</v>
      </c>
      <c r="Q151" s="193">
        <v>0</v>
      </c>
      <c r="R151" s="193">
        <f>Q151*H151</f>
        <v>0</v>
      </c>
      <c r="S151" s="193">
        <v>0</v>
      </c>
      <c r="T151" s="194">
        <f>S151*H151</f>
        <v>0</v>
      </c>
      <c r="U151" s="32"/>
      <c r="V151" s="32"/>
      <c r="W151" s="32"/>
      <c r="X151" s="32"/>
      <c r="Y151" s="32"/>
      <c r="Z151" s="32"/>
      <c r="AA151" s="32"/>
      <c r="AB151" s="32"/>
      <c r="AC151" s="32"/>
      <c r="AD151" s="32"/>
      <c r="AE151" s="32"/>
      <c r="AR151" s="195" t="s">
        <v>111</v>
      </c>
      <c r="AT151" s="195" t="s">
        <v>108</v>
      </c>
      <c r="AU151" s="195" t="s">
        <v>73</v>
      </c>
      <c r="AY151" s="11" t="s">
        <v>112</v>
      </c>
      <c r="BE151" s="196">
        <f>IF(N151="základní",J151,0)</f>
        <v>0</v>
      </c>
      <c r="BF151" s="196">
        <f>IF(N151="snížená",J151,0)</f>
        <v>0</v>
      </c>
      <c r="BG151" s="196">
        <f>IF(N151="zákl. přenesená",J151,0)</f>
        <v>0</v>
      </c>
      <c r="BH151" s="196">
        <f>IF(N151="sníž. přenesená",J151,0)</f>
        <v>0</v>
      </c>
      <c r="BI151" s="196">
        <f>IF(N151="nulová",J151,0)</f>
        <v>0</v>
      </c>
      <c r="BJ151" s="11" t="s">
        <v>83</v>
      </c>
      <c r="BK151" s="196">
        <f>ROUND(I151*H151,2)</f>
        <v>0</v>
      </c>
      <c r="BL151" s="11" t="s">
        <v>111</v>
      </c>
      <c r="BM151" s="195" t="s">
        <v>271</v>
      </c>
    </row>
    <row r="152" s="2" customFormat="1">
      <c r="A152" s="32"/>
      <c r="B152" s="33"/>
      <c r="C152" s="34"/>
      <c r="D152" s="197" t="s">
        <v>114</v>
      </c>
      <c r="E152" s="34"/>
      <c r="F152" s="198" t="s">
        <v>272</v>
      </c>
      <c r="G152" s="34"/>
      <c r="H152" s="34"/>
      <c r="I152" s="199"/>
      <c r="J152" s="34"/>
      <c r="K152" s="34"/>
      <c r="L152" s="38"/>
      <c r="M152" s="200"/>
      <c r="N152" s="201"/>
      <c r="O152" s="85"/>
      <c r="P152" s="85"/>
      <c r="Q152" s="85"/>
      <c r="R152" s="85"/>
      <c r="S152" s="85"/>
      <c r="T152" s="86"/>
      <c r="U152" s="32"/>
      <c r="V152" s="32"/>
      <c r="W152" s="32"/>
      <c r="X152" s="32"/>
      <c r="Y152" s="32"/>
      <c r="Z152" s="32"/>
      <c r="AA152" s="32"/>
      <c r="AB152" s="32"/>
      <c r="AC152" s="32"/>
      <c r="AD152" s="32"/>
      <c r="AE152" s="32"/>
      <c r="AT152" s="11" t="s">
        <v>114</v>
      </c>
      <c r="AU152" s="11" t="s">
        <v>73</v>
      </c>
    </row>
    <row r="153" s="2" customFormat="1" ht="16.5" customHeight="1">
      <c r="A153" s="32"/>
      <c r="B153" s="33"/>
      <c r="C153" s="184" t="s">
        <v>197</v>
      </c>
      <c r="D153" s="184" t="s">
        <v>108</v>
      </c>
      <c r="E153" s="185" t="s">
        <v>273</v>
      </c>
      <c r="F153" s="186" t="s">
        <v>274</v>
      </c>
      <c r="G153" s="187" t="s">
        <v>1</v>
      </c>
      <c r="H153" s="188">
        <v>10</v>
      </c>
      <c r="I153" s="189"/>
      <c r="J153" s="190">
        <f>ROUND(I153*H153,2)</f>
        <v>0</v>
      </c>
      <c r="K153" s="186" t="s">
        <v>1</v>
      </c>
      <c r="L153" s="38"/>
      <c r="M153" s="191" t="s">
        <v>1</v>
      </c>
      <c r="N153" s="192" t="s">
        <v>39</v>
      </c>
      <c r="O153" s="85"/>
      <c r="P153" s="193">
        <f>O153*H153</f>
        <v>0</v>
      </c>
      <c r="Q153" s="193">
        <v>0</v>
      </c>
      <c r="R153" s="193">
        <f>Q153*H153</f>
        <v>0</v>
      </c>
      <c r="S153" s="193">
        <v>0</v>
      </c>
      <c r="T153" s="194">
        <f>S153*H153</f>
        <v>0</v>
      </c>
      <c r="U153" s="32"/>
      <c r="V153" s="32"/>
      <c r="W153" s="32"/>
      <c r="X153" s="32"/>
      <c r="Y153" s="32"/>
      <c r="Z153" s="32"/>
      <c r="AA153" s="32"/>
      <c r="AB153" s="32"/>
      <c r="AC153" s="32"/>
      <c r="AD153" s="32"/>
      <c r="AE153" s="32"/>
      <c r="AR153" s="195" t="s">
        <v>111</v>
      </c>
      <c r="AT153" s="195" t="s">
        <v>108</v>
      </c>
      <c r="AU153" s="195" t="s">
        <v>73</v>
      </c>
      <c r="AY153" s="11" t="s">
        <v>112</v>
      </c>
      <c r="BE153" s="196">
        <f>IF(N153="základní",J153,0)</f>
        <v>0</v>
      </c>
      <c r="BF153" s="196">
        <f>IF(N153="snížená",J153,0)</f>
        <v>0</v>
      </c>
      <c r="BG153" s="196">
        <f>IF(N153="zákl. přenesená",J153,0)</f>
        <v>0</v>
      </c>
      <c r="BH153" s="196">
        <f>IF(N153="sníž. přenesená",J153,0)</f>
        <v>0</v>
      </c>
      <c r="BI153" s="196">
        <f>IF(N153="nulová",J153,0)</f>
        <v>0</v>
      </c>
      <c r="BJ153" s="11" t="s">
        <v>83</v>
      </c>
      <c r="BK153" s="196">
        <f>ROUND(I153*H153,2)</f>
        <v>0</v>
      </c>
      <c r="BL153" s="11" t="s">
        <v>111</v>
      </c>
      <c r="BM153" s="195" t="s">
        <v>275</v>
      </c>
    </row>
    <row r="154" s="2" customFormat="1">
      <c r="A154" s="32"/>
      <c r="B154" s="33"/>
      <c r="C154" s="34"/>
      <c r="D154" s="197" t="s">
        <v>114</v>
      </c>
      <c r="E154" s="34"/>
      <c r="F154" s="198" t="s">
        <v>276</v>
      </c>
      <c r="G154" s="34"/>
      <c r="H154" s="34"/>
      <c r="I154" s="199"/>
      <c r="J154" s="34"/>
      <c r="K154" s="34"/>
      <c r="L154" s="38"/>
      <c r="M154" s="200"/>
      <c r="N154" s="201"/>
      <c r="O154" s="85"/>
      <c r="P154" s="85"/>
      <c r="Q154" s="85"/>
      <c r="R154" s="85"/>
      <c r="S154" s="85"/>
      <c r="T154" s="86"/>
      <c r="U154" s="32"/>
      <c r="V154" s="32"/>
      <c r="W154" s="32"/>
      <c r="X154" s="32"/>
      <c r="Y154" s="32"/>
      <c r="Z154" s="32"/>
      <c r="AA154" s="32"/>
      <c r="AB154" s="32"/>
      <c r="AC154" s="32"/>
      <c r="AD154" s="32"/>
      <c r="AE154" s="32"/>
      <c r="AT154" s="11" t="s">
        <v>114</v>
      </c>
      <c r="AU154" s="11" t="s">
        <v>73</v>
      </c>
    </row>
    <row r="155" s="2" customFormat="1" ht="16.5" customHeight="1">
      <c r="A155" s="32"/>
      <c r="B155" s="33"/>
      <c r="C155" s="184" t="s">
        <v>201</v>
      </c>
      <c r="D155" s="184" t="s">
        <v>108</v>
      </c>
      <c r="E155" s="185" t="s">
        <v>277</v>
      </c>
      <c r="F155" s="186" t="s">
        <v>278</v>
      </c>
      <c r="G155" s="187" t="s">
        <v>1</v>
      </c>
      <c r="H155" s="188">
        <v>30</v>
      </c>
      <c r="I155" s="189"/>
      <c r="J155" s="190">
        <f>ROUND(I155*H155,2)</f>
        <v>0</v>
      </c>
      <c r="K155" s="186" t="s">
        <v>1</v>
      </c>
      <c r="L155" s="38"/>
      <c r="M155" s="191" t="s">
        <v>1</v>
      </c>
      <c r="N155" s="192" t="s">
        <v>39</v>
      </c>
      <c r="O155" s="85"/>
      <c r="P155" s="193">
        <f>O155*H155</f>
        <v>0</v>
      </c>
      <c r="Q155" s="193">
        <v>0</v>
      </c>
      <c r="R155" s="193">
        <f>Q155*H155</f>
        <v>0</v>
      </c>
      <c r="S155" s="193">
        <v>0</v>
      </c>
      <c r="T155" s="194">
        <f>S155*H155</f>
        <v>0</v>
      </c>
      <c r="U155" s="32"/>
      <c r="V155" s="32"/>
      <c r="W155" s="32"/>
      <c r="X155" s="32"/>
      <c r="Y155" s="32"/>
      <c r="Z155" s="32"/>
      <c r="AA155" s="32"/>
      <c r="AB155" s="32"/>
      <c r="AC155" s="32"/>
      <c r="AD155" s="32"/>
      <c r="AE155" s="32"/>
      <c r="AR155" s="195" t="s">
        <v>111</v>
      </c>
      <c r="AT155" s="195" t="s">
        <v>108</v>
      </c>
      <c r="AU155" s="195" t="s">
        <v>73</v>
      </c>
      <c r="AY155" s="11" t="s">
        <v>112</v>
      </c>
      <c r="BE155" s="196">
        <f>IF(N155="základní",J155,0)</f>
        <v>0</v>
      </c>
      <c r="BF155" s="196">
        <f>IF(N155="snížená",J155,0)</f>
        <v>0</v>
      </c>
      <c r="BG155" s="196">
        <f>IF(N155="zákl. přenesená",J155,0)</f>
        <v>0</v>
      </c>
      <c r="BH155" s="196">
        <f>IF(N155="sníž. přenesená",J155,0)</f>
        <v>0</v>
      </c>
      <c r="BI155" s="196">
        <f>IF(N155="nulová",J155,0)</f>
        <v>0</v>
      </c>
      <c r="BJ155" s="11" t="s">
        <v>83</v>
      </c>
      <c r="BK155" s="196">
        <f>ROUND(I155*H155,2)</f>
        <v>0</v>
      </c>
      <c r="BL155" s="11" t="s">
        <v>111</v>
      </c>
      <c r="BM155" s="195" t="s">
        <v>279</v>
      </c>
    </row>
    <row r="156" s="2" customFormat="1">
      <c r="A156" s="32"/>
      <c r="B156" s="33"/>
      <c r="C156" s="34"/>
      <c r="D156" s="197" t="s">
        <v>114</v>
      </c>
      <c r="E156" s="34"/>
      <c r="F156" s="198" t="s">
        <v>264</v>
      </c>
      <c r="G156" s="34"/>
      <c r="H156" s="34"/>
      <c r="I156" s="199"/>
      <c r="J156" s="34"/>
      <c r="K156" s="34"/>
      <c r="L156" s="38"/>
      <c r="M156" s="200"/>
      <c r="N156" s="201"/>
      <c r="O156" s="85"/>
      <c r="P156" s="85"/>
      <c r="Q156" s="85"/>
      <c r="R156" s="85"/>
      <c r="S156" s="85"/>
      <c r="T156" s="86"/>
      <c r="U156" s="32"/>
      <c r="V156" s="32"/>
      <c r="W156" s="32"/>
      <c r="X156" s="32"/>
      <c r="Y156" s="32"/>
      <c r="Z156" s="32"/>
      <c r="AA156" s="32"/>
      <c r="AB156" s="32"/>
      <c r="AC156" s="32"/>
      <c r="AD156" s="32"/>
      <c r="AE156" s="32"/>
      <c r="AT156" s="11" t="s">
        <v>114</v>
      </c>
      <c r="AU156" s="11" t="s">
        <v>73</v>
      </c>
    </row>
    <row r="157" s="2" customFormat="1" ht="16.5" customHeight="1">
      <c r="A157" s="32"/>
      <c r="B157" s="33"/>
      <c r="C157" s="184" t="s">
        <v>7</v>
      </c>
      <c r="D157" s="184" t="s">
        <v>108</v>
      </c>
      <c r="E157" s="185" t="s">
        <v>280</v>
      </c>
      <c r="F157" s="186" t="s">
        <v>281</v>
      </c>
      <c r="G157" s="187" t="s">
        <v>1</v>
      </c>
      <c r="H157" s="188">
        <v>32</v>
      </c>
      <c r="I157" s="189"/>
      <c r="J157" s="190">
        <f>ROUND(I157*H157,2)</f>
        <v>0</v>
      </c>
      <c r="K157" s="186" t="s">
        <v>1</v>
      </c>
      <c r="L157" s="38"/>
      <c r="M157" s="191" t="s">
        <v>1</v>
      </c>
      <c r="N157" s="192" t="s">
        <v>39</v>
      </c>
      <c r="O157" s="85"/>
      <c r="P157" s="193">
        <f>O157*H157</f>
        <v>0</v>
      </c>
      <c r="Q157" s="193">
        <v>0</v>
      </c>
      <c r="R157" s="193">
        <f>Q157*H157</f>
        <v>0</v>
      </c>
      <c r="S157" s="193">
        <v>0</v>
      </c>
      <c r="T157" s="194">
        <f>S157*H157</f>
        <v>0</v>
      </c>
      <c r="U157" s="32"/>
      <c r="V157" s="32"/>
      <c r="W157" s="32"/>
      <c r="X157" s="32"/>
      <c r="Y157" s="32"/>
      <c r="Z157" s="32"/>
      <c r="AA157" s="32"/>
      <c r="AB157" s="32"/>
      <c r="AC157" s="32"/>
      <c r="AD157" s="32"/>
      <c r="AE157" s="32"/>
      <c r="AR157" s="195" t="s">
        <v>111</v>
      </c>
      <c r="AT157" s="195" t="s">
        <v>108</v>
      </c>
      <c r="AU157" s="195" t="s">
        <v>73</v>
      </c>
      <c r="AY157" s="11" t="s">
        <v>112</v>
      </c>
      <c r="BE157" s="196">
        <f>IF(N157="základní",J157,0)</f>
        <v>0</v>
      </c>
      <c r="BF157" s="196">
        <f>IF(N157="snížená",J157,0)</f>
        <v>0</v>
      </c>
      <c r="BG157" s="196">
        <f>IF(N157="zákl. přenesená",J157,0)</f>
        <v>0</v>
      </c>
      <c r="BH157" s="196">
        <f>IF(N157="sníž. přenesená",J157,0)</f>
        <v>0</v>
      </c>
      <c r="BI157" s="196">
        <f>IF(N157="nulová",J157,0)</f>
        <v>0</v>
      </c>
      <c r="BJ157" s="11" t="s">
        <v>83</v>
      </c>
      <c r="BK157" s="196">
        <f>ROUND(I157*H157,2)</f>
        <v>0</v>
      </c>
      <c r="BL157" s="11" t="s">
        <v>111</v>
      </c>
      <c r="BM157" s="195" t="s">
        <v>282</v>
      </c>
    </row>
    <row r="158" s="2" customFormat="1">
      <c r="A158" s="32"/>
      <c r="B158" s="33"/>
      <c r="C158" s="34"/>
      <c r="D158" s="197" t="s">
        <v>114</v>
      </c>
      <c r="E158" s="34"/>
      <c r="F158" s="198" t="s">
        <v>283</v>
      </c>
      <c r="G158" s="34"/>
      <c r="H158" s="34"/>
      <c r="I158" s="199"/>
      <c r="J158" s="34"/>
      <c r="K158" s="34"/>
      <c r="L158" s="38"/>
      <c r="M158" s="200"/>
      <c r="N158" s="201"/>
      <c r="O158" s="85"/>
      <c r="P158" s="85"/>
      <c r="Q158" s="85"/>
      <c r="R158" s="85"/>
      <c r="S158" s="85"/>
      <c r="T158" s="86"/>
      <c r="U158" s="32"/>
      <c r="V158" s="32"/>
      <c r="W158" s="32"/>
      <c r="X158" s="32"/>
      <c r="Y158" s="32"/>
      <c r="Z158" s="32"/>
      <c r="AA158" s="32"/>
      <c r="AB158" s="32"/>
      <c r="AC158" s="32"/>
      <c r="AD158" s="32"/>
      <c r="AE158" s="32"/>
      <c r="AT158" s="11" t="s">
        <v>114</v>
      </c>
      <c r="AU158" s="11" t="s">
        <v>73</v>
      </c>
    </row>
    <row r="159" s="2" customFormat="1" ht="16.5" customHeight="1">
      <c r="A159" s="32"/>
      <c r="B159" s="33"/>
      <c r="C159" s="184" t="s">
        <v>284</v>
      </c>
      <c r="D159" s="184" t="s">
        <v>108</v>
      </c>
      <c r="E159" s="185" t="s">
        <v>285</v>
      </c>
      <c r="F159" s="186" t="s">
        <v>286</v>
      </c>
      <c r="G159" s="187" t="s">
        <v>1</v>
      </c>
      <c r="H159" s="188">
        <v>5</v>
      </c>
      <c r="I159" s="189"/>
      <c r="J159" s="190">
        <f>ROUND(I159*H159,2)</f>
        <v>0</v>
      </c>
      <c r="K159" s="186" t="s">
        <v>1</v>
      </c>
      <c r="L159" s="38"/>
      <c r="M159" s="191" t="s">
        <v>1</v>
      </c>
      <c r="N159" s="192" t="s">
        <v>39</v>
      </c>
      <c r="O159" s="85"/>
      <c r="P159" s="193">
        <f>O159*H159</f>
        <v>0</v>
      </c>
      <c r="Q159" s="193">
        <v>0</v>
      </c>
      <c r="R159" s="193">
        <f>Q159*H159</f>
        <v>0</v>
      </c>
      <c r="S159" s="193">
        <v>0</v>
      </c>
      <c r="T159" s="194">
        <f>S159*H159</f>
        <v>0</v>
      </c>
      <c r="U159" s="32"/>
      <c r="V159" s="32"/>
      <c r="W159" s="32"/>
      <c r="X159" s="32"/>
      <c r="Y159" s="32"/>
      <c r="Z159" s="32"/>
      <c r="AA159" s="32"/>
      <c r="AB159" s="32"/>
      <c r="AC159" s="32"/>
      <c r="AD159" s="32"/>
      <c r="AE159" s="32"/>
      <c r="AR159" s="195" t="s">
        <v>111</v>
      </c>
      <c r="AT159" s="195" t="s">
        <v>108</v>
      </c>
      <c r="AU159" s="195" t="s">
        <v>73</v>
      </c>
      <c r="AY159" s="11" t="s">
        <v>112</v>
      </c>
      <c r="BE159" s="196">
        <f>IF(N159="základní",J159,0)</f>
        <v>0</v>
      </c>
      <c r="BF159" s="196">
        <f>IF(N159="snížená",J159,0)</f>
        <v>0</v>
      </c>
      <c r="BG159" s="196">
        <f>IF(N159="zákl. přenesená",J159,0)</f>
        <v>0</v>
      </c>
      <c r="BH159" s="196">
        <f>IF(N159="sníž. přenesená",J159,0)</f>
        <v>0</v>
      </c>
      <c r="BI159" s="196">
        <f>IF(N159="nulová",J159,0)</f>
        <v>0</v>
      </c>
      <c r="BJ159" s="11" t="s">
        <v>83</v>
      </c>
      <c r="BK159" s="196">
        <f>ROUND(I159*H159,2)</f>
        <v>0</v>
      </c>
      <c r="BL159" s="11" t="s">
        <v>111</v>
      </c>
      <c r="BM159" s="195" t="s">
        <v>287</v>
      </c>
    </row>
    <row r="160" s="2" customFormat="1">
      <c r="A160" s="32"/>
      <c r="B160" s="33"/>
      <c r="C160" s="34"/>
      <c r="D160" s="197" t="s">
        <v>114</v>
      </c>
      <c r="E160" s="34"/>
      <c r="F160" s="198" t="s">
        <v>288</v>
      </c>
      <c r="G160" s="34"/>
      <c r="H160" s="34"/>
      <c r="I160" s="199"/>
      <c r="J160" s="34"/>
      <c r="K160" s="34"/>
      <c r="L160" s="38"/>
      <c r="M160" s="200"/>
      <c r="N160" s="201"/>
      <c r="O160" s="85"/>
      <c r="P160" s="85"/>
      <c r="Q160" s="85"/>
      <c r="R160" s="85"/>
      <c r="S160" s="85"/>
      <c r="T160" s="86"/>
      <c r="U160" s="32"/>
      <c r="V160" s="32"/>
      <c r="W160" s="32"/>
      <c r="X160" s="32"/>
      <c r="Y160" s="32"/>
      <c r="Z160" s="32"/>
      <c r="AA160" s="32"/>
      <c r="AB160" s="32"/>
      <c r="AC160" s="32"/>
      <c r="AD160" s="32"/>
      <c r="AE160" s="32"/>
      <c r="AT160" s="11" t="s">
        <v>114</v>
      </c>
      <c r="AU160" s="11" t="s">
        <v>73</v>
      </c>
    </row>
    <row r="161" s="2" customFormat="1" ht="16.5" customHeight="1">
      <c r="A161" s="32"/>
      <c r="B161" s="33"/>
      <c r="C161" s="184" t="s">
        <v>289</v>
      </c>
      <c r="D161" s="184" t="s">
        <v>108</v>
      </c>
      <c r="E161" s="185" t="s">
        <v>290</v>
      </c>
      <c r="F161" s="186" t="s">
        <v>291</v>
      </c>
      <c r="G161" s="187" t="s">
        <v>1</v>
      </c>
      <c r="H161" s="188">
        <v>1</v>
      </c>
      <c r="I161" s="189"/>
      <c r="J161" s="190">
        <f>ROUND(I161*H161,2)</f>
        <v>0</v>
      </c>
      <c r="K161" s="186" t="s">
        <v>1</v>
      </c>
      <c r="L161" s="38"/>
      <c r="M161" s="191" t="s">
        <v>1</v>
      </c>
      <c r="N161" s="192" t="s">
        <v>39</v>
      </c>
      <c r="O161" s="85"/>
      <c r="P161" s="193">
        <f>O161*H161</f>
        <v>0</v>
      </c>
      <c r="Q161" s="193">
        <v>0</v>
      </c>
      <c r="R161" s="193">
        <f>Q161*H161</f>
        <v>0</v>
      </c>
      <c r="S161" s="193">
        <v>0</v>
      </c>
      <c r="T161" s="194">
        <f>S161*H161</f>
        <v>0</v>
      </c>
      <c r="U161" s="32"/>
      <c r="V161" s="32"/>
      <c r="W161" s="32"/>
      <c r="X161" s="32"/>
      <c r="Y161" s="32"/>
      <c r="Z161" s="32"/>
      <c r="AA161" s="32"/>
      <c r="AB161" s="32"/>
      <c r="AC161" s="32"/>
      <c r="AD161" s="32"/>
      <c r="AE161" s="32"/>
      <c r="AR161" s="195" t="s">
        <v>111</v>
      </c>
      <c r="AT161" s="195" t="s">
        <v>108</v>
      </c>
      <c r="AU161" s="195" t="s">
        <v>73</v>
      </c>
      <c r="AY161" s="11" t="s">
        <v>112</v>
      </c>
      <c r="BE161" s="196">
        <f>IF(N161="základní",J161,0)</f>
        <v>0</v>
      </c>
      <c r="BF161" s="196">
        <f>IF(N161="snížená",J161,0)</f>
        <v>0</v>
      </c>
      <c r="BG161" s="196">
        <f>IF(N161="zákl. přenesená",J161,0)</f>
        <v>0</v>
      </c>
      <c r="BH161" s="196">
        <f>IF(N161="sníž. přenesená",J161,0)</f>
        <v>0</v>
      </c>
      <c r="BI161" s="196">
        <f>IF(N161="nulová",J161,0)</f>
        <v>0</v>
      </c>
      <c r="BJ161" s="11" t="s">
        <v>83</v>
      </c>
      <c r="BK161" s="196">
        <f>ROUND(I161*H161,2)</f>
        <v>0</v>
      </c>
      <c r="BL161" s="11" t="s">
        <v>111</v>
      </c>
      <c r="BM161" s="195" t="s">
        <v>292</v>
      </c>
    </row>
    <row r="162" s="2" customFormat="1">
      <c r="A162" s="32"/>
      <c r="B162" s="33"/>
      <c r="C162" s="34"/>
      <c r="D162" s="197" t="s">
        <v>114</v>
      </c>
      <c r="E162" s="34"/>
      <c r="F162" s="198" t="s">
        <v>293</v>
      </c>
      <c r="G162" s="34"/>
      <c r="H162" s="34"/>
      <c r="I162" s="199"/>
      <c r="J162" s="34"/>
      <c r="K162" s="34"/>
      <c r="L162" s="38"/>
      <c r="M162" s="200"/>
      <c r="N162" s="201"/>
      <c r="O162" s="85"/>
      <c r="P162" s="85"/>
      <c r="Q162" s="85"/>
      <c r="R162" s="85"/>
      <c r="S162" s="85"/>
      <c r="T162" s="86"/>
      <c r="U162" s="32"/>
      <c r="V162" s="32"/>
      <c r="W162" s="32"/>
      <c r="X162" s="32"/>
      <c r="Y162" s="32"/>
      <c r="Z162" s="32"/>
      <c r="AA162" s="32"/>
      <c r="AB162" s="32"/>
      <c r="AC162" s="32"/>
      <c r="AD162" s="32"/>
      <c r="AE162" s="32"/>
      <c r="AT162" s="11" t="s">
        <v>114</v>
      </c>
      <c r="AU162" s="11" t="s">
        <v>73</v>
      </c>
    </row>
    <row r="163" s="2" customFormat="1" ht="16.5" customHeight="1">
      <c r="A163" s="32"/>
      <c r="B163" s="33"/>
      <c r="C163" s="184" t="s">
        <v>294</v>
      </c>
      <c r="D163" s="184" t="s">
        <v>108</v>
      </c>
      <c r="E163" s="185" t="s">
        <v>295</v>
      </c>
      <c r="F163" s="186" t="s">
        <v>296</v>
      </c>
      <c r="G163" s="187" t="s">
        <v>1</v>
      </c>
      <c r="H163" s="188">
        <v>6</v>
      </c>
      <c r="I163" s="189"/>
      <c r="J163" s="190">
        <f>ROUND(I163*H163,2)</f>
        <v>0</v>
      </c>
      <c r="K163" s="186" t="s">
        <v>1</v>
      </c>
      <c r="L163" s="38"/>
      <c r="M163" s="191" t="s">
        <v>1</v>
      </c>
      <c r="N163" s="192" t="s">
        <v>39</v>
      </c>
      <c r="O163" s="85"/>
      <c r="P163" s="193">
        <f>O163*H163</f>
        <v>0</v>
      </c>
      <c r="Q163" s="193">
        <v>0</v>
      </c>
      <c r="R163" s="193">
        <f>Q163*H163</f>
        <v>0</v>
      </c>
      <c r="S163" s="193">
        <v>0</v>
      </c>
      <c r="T163" s="194">
        <f>S163*H163</f>
        <v>0</v>
      </c>
      <c r="U163" s="32"/>
      <c r="V163" s="32"/>
      <c r="W163" s="32"/>
      <c r="X163" s="32"/>
      <c r="Y163" s="32"/>
      <c r="Z163" s="32"/>
      <c r="AA163" s="32"/>
      <c r="AB163" s="32"/>
      <c r="AC163" s="32"/>
      <c r="AD163" s="32"/>
      <c r="AE163" s="32"/>
      <c r="AR163" s="195" t="s">
        <v>111</v>
      </c>
      <c r="AT163" s="195" t="s">
        <v>108</v>
      </c>
      <c r="AU163" s="195" t="s">
        <v>73</v>
      </c>
      <c r="AY163" s="11" t="s">
        <v>112</v>
      </c>
      <c r="BE163" s="196">
        <f>IF(N163="základní",J163,0)</f>
        <v>0</v>
      </c>
      <c r="BF163" s="196">
        <f>IF(N163="snížená",J163,0)</f>
        <v>0</v>
      </c>
      <c r="BG163" s="196">
        <f>IF(N163="zákl. přenesená",J163,0)</f>
        <v>0</v>
      </c>
      <c r="BH163" s="196">
        <f>IF(N163="sníž. přenesená",J163,0)</f>
        <v>0</v>
      </c>
      <c r="BI163" s="196">
        <f>IF(N163="nulová",J163,0)</f>
        <v>0</v>
      </c>
      <c r="BJ163" s="11" t="s">
        <v>83</v>
      </c>
      <c r="BK163" s="196">
        <f>ROUND(I163*H163,2)</f>
        <v>0</v>
      </c>
      <c r="BL163" s="11" t="s">
        <v>111</v>
      </c>
      <c r="BM163" s="195" t="s">
        <v>297</v>
      </c>
    </row>
    <row r="164" s="2" customFormat="1">
      <c r="A164" s="32"/>
      <c r="B164" s="33"/>
      <c r="C164" s="34"/>
      <c r="D164" s="197" t="s">
        <v>114</v>
      </c>
      <c r="E164" s="34"/>
      <c r="F164" s="198" t="s">
        <v>298</v>
      </c>
      <c r="G164" s="34"/>
      <c r="H164" s="34"/>
      <c r="I164" s="199"/>
      <c r="J164" s="34"/>
      <c r="K164" s="34"/>
      <c r="L164" s="38"/>
      <c r="M164" s="200"/>
      <c r="N164" s="201"/>
      <c r="O164" s="85"/>
      <c r="P164" s="85"/>
      <c r="Q164" s="85"/>
      <c r="R164" s="85"/>
      <c r="S164" s="85"/>
      <c r="T164" s="86"/>
      <c r="U164" s="32"/>
      <c r="V164" s="32"/>
      <c r="W164" s="32"/>
      <c r="X164" s="32"/>
      <c r="Y164" s="32"/>
      <c r="Z164" s="32"/>
      <c r="AA164" s="32"/>
      <c r="AB164" s="32"/>
      <c r="AC164" s="32"/>
      <c r="AD164" s="32"/>
      <c r="AE164" s="32"/>
      <c r="AT164" s="11" t="s">
        <v>114</v>
      </c>
      <c r="AU164" s="11" t="s">
        <v>73</v>
      </c>
    </row>
    <row r="165" s="2" customFormat="1" ht="16.5" customHeight="1">
      <c r="A165" s="32"/>
      <c r="B165" s="33"/>
      <c r="C165" s="184" t="s">
        <v>299</v>
      </c>
      <c r="D165" s="184" t="s">
        <v>108</v>
      </c>
      <c r="E165" s="185" t="s">
        <v>300</v>
      </c>
      <c r="F165" s="186" t="s">
        <v>301</v>
      </c>
      <c r="G165" s="187" t="s">
        <v>1</v>
      </c>
      <c r="H165" s="188">
        <v>231</v>
      </c>
      <c r="I165" s="189"/>
      <c r="J165" s="190">
        <f>ROUND(I165*H165,2)</f>
        <v>0</v>
      </c>
      <c r="K165" s="186" t="s">
        <v>1</v>
      </c>
      <c r="L165" s="38"/>
      <c r="M165" s="191" t="s">
        <v>1</v>
      </c>
      <c r="N165" s="192" t="s">
        <v>39</v>
      </c>
      <c r="O165" s="85"/>
      <c r="P165" s="193">
        <f>O165*H165</f>
        <v>0</v>
      </c>
      <c r="Q165" s="193">
        <v>0</v>
      </c>
      <c r="R165" s="193">
        <f>Q165*H165</f>
        <v>0</v>
      </c>
      <c r="S165" s="193">
        <v>0</v>
      </c>
      <c r="T165" s="194">
        <f>S165*H165</f>
        <v>0</v>
      </c>
      <c r="U165" s="32"/>
      <c r="V165" s="32"/>
      <c r="W165" s="32"/>
      <c r="X165" s="32"/>
      <c r="Y165" s="32"/>
      <c r="Z165" s="32"/>
      <c r="AA165" s="32"/>
      <c r="AB165" s="32"/>
      <c r="AC165" s="32"/>
      <c r="AD165" s="32"/>
      <c r="AE165" s="32"/>
      <c r="AR165" s="195" t="s">
        <v>111</v>
      </c>
      <c r="AT165" s="195" t="s">
        <v>108</v>
      </c>
      <c r="AU165" s="195" t="s">
        <v>73</v>
      </c>
      <c r="AY165" s="11" t="s">
        <v>112</v>
      </c>
      <c r="BE165" s="196">
        <f>IF(N165="základní",J165,0)</f>
        <v>0</v>
      </c>
      <c r="BF165" s="196">
        <f>IF(N165="snížená",J165,0)</f>
        <v>0</v>
      </c>
      <c r="BG165" s="196">
        <f>IF(N165="zákl. přenesená",J165,0)</f>
        <v>0</v>
      </c>
      <c r="BH165" s="196">
        <f>IF(N165="sníž. přenesená",J165,0)</f>
        <v>0</v>
      </c>
      <c r="BI165" s="196">
        <f>IF(N165="nulová",J165,0)</f>
        <v>0</v>
      </c>
      <c r="BJ165" s="11" t="s">
        <v>83</v>
      </c>
      <c r="BK165" s="196">
        <f>ROUND(I165*H165,2)</f>
        <v>0</v>
      </c>
      <c r="BL165" s="11" t="s">
        <v>111</v>
      </c>
      <c r="BM165" s="195" t="s">
        <v>302</v>
      </c>
    </row>
    <row r="166" s="2" customFormat="1">
      <c r="A166" s="32"/>
      <c r="B166" s="33"/>
      <c r="C166" s="34"/>
      <c r="D166" s="197" t="s">
        <v>114</v>
      </c>
      <c r="E166" s="34"/>
      <c r="F166" s="198" t="s">
        <v>303</v>
      </c>
      <c r="G166" s="34"/>
      <c r="H166" s="34"/>
      <c r="I166" s="199"/>
      <c r="J166" s="34"/>
      <c r="K166" s="34"/>
      <c r="L166" s="38"/>
      <c r="M166" s="202"/>
      <c r="N166" s="203"/>
      <c r="O166" s="204"/>
      <c r="P166" s="204"/>
      <c r="Q166" s="204"/>
      <c r="R166" s="204"/>
      <c r="S166" s="204"/>
      <c r="T166" s="205"/>
      <c r="U166" s="32"/>
      <c r="V166" s="32"/>
      <c r="W166" s="32"/>
      <c r="X166" s="32"/>
      <c r="Y166" s="32"/>
      <c r="Z166" s="32"/>
      <c r="AA166" s="32"/>
      <c r="AB166" s="32"/>
      <c r="AC166" s="32"/>
      <c r="AD166" s="32"/>
      <c r="AE166" s="32"/>
      <c r="AT166" s="11" t="s">
        <v>114</v>
      </c>
      <c r="AU166" s="11" t="s">
        <v>73</v>
      </c>
    </row>
    <row r="167" s="2" customFormat="1" ht="6.96" customHeight="1">
      <c r="A167" s="32"/>
      <c r="B167" s="60"/>
      <c r="C167" s="61"/>
      <c r="D167" s="61"/>
      <c r="E167" s="61"/>
      <c r="F167" s="61"/>
      <c r="G167" s="61"/>
      <c r="H167" s="61"/>
      <c r="I167" s="61"/>
      <c r="J167" s="61"/>
      <c r="K167" s="61"/>
      <c r="L167" s="38"/>
      <c r="M167" s="32"/>
      <c r="O167" s="32"/>
      <c r="P167" s="32"/>
      <c r="Q167" s="32"/>
      <c r="R167" s="32"/>
      <c r="S167" s="32"/>
      <c r="T167" s="32"/>
      <c r="U167" s="32"/>
      <c r="V167" s="32"/>
      <c r="W167" s="32"/>
      <c r="X167" s="32"/>
      <c r="Y167" s="32"/>
      <c r="Z167" s="32"/>
      <c r="AA167" s="32"/>
      <c r="AB167" s="32"/>
      <c r="AC167" s="32"/>
      <c r="AD167" s="32"/>
      <c r="AE167" s="32"/>
    </row>
  </sheetData>
  <sheetProtection sheet="1" autoFilter="0" formatColumns="0" formatRows="0" objects="1" scenarios="1" spinCount="100000" saltValue="QoVcpNUUkzsB3DBgZf1aq2aHo00r0bwStEnoHvrwy8WajYUgjEVCNIyJVAK6X0ozG8WzyuoSv51oj6haCzahYA==" hashValue="Ms0vqCa5bvmYyVyA9foz6/lIRcXq1PNRG2ro8nrPTGznhVoAHz3CtZ0RU/zBZlM+zgiBZrQ/n+ecs3YcAroemQ==" algorithmName="SHA-512" password="CF13"/>
  <autoFilter ref="C115:K166"/>
  <mergeCells count="9">
    <mergeCell ref="E7:H7"/>
    <mergeCell ref="E9:H9"/>
    <mergeCell ref="E18:H18"/>
    <mergeCell ref="E27:H27"/>
    <mergeCell ref="E85:H85"/>
    <mergeCell ref="E87:H87"/>
    <mergeCell ref="E106:H106"/>
    <mergeCell ref="E108:H10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DE4DA0A3A67894BADC8F8EA8CA07CC4" ma:contentTypeVersion="16" ma:contentTypeDescription="Vytvoří nový dokument" ma:contentTypeScope="" ma:versionID="100d8139c48d1b45df23edf92c9a6fb5">
  <xsd:schema xmlns:xsd="http://www.w3.org/2001/XMLSchema" xmlns:xs="http://www.w3.org/2001/XMLSchema" xmlns:p="http://schemas.microsoft.com/office/2006/metadata/properties" xmlns:ns2="c03dcc2d-00ec-4599-b3dd-6e694807e020" xmlns:ns3="1d4b32a5-dbaf-49bd-9c72-af8c88b6ef1c" targetNamespace="http://schemas.microsoft.com/office/2006/metadata/properties" ma:root="true" ma:fieldsID="596c6538538ab5320ccf71eb44d71919" ns2:_="" ns3:_="">
    <xsd:import namespace="c03dcc2d-00ec-4599-b3dd-6e694807e020"/>
    <xsd:import namespace="1d4b32a5-dbaf-49bd-9c72-af8c88b6ef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dcc2d-00ec-4599-b3dd-6e694807e020"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element name="TaxCatchAll" ma:index="14" nillable="true" ma:displayName="Taxonomy Catch All Column" ma:hidden="true" ma:list="{779b6866-37ff-4a53-81a4-0a4c729f9f1e}" ma:internalName="TaxCatchAll" ma:showField="CatchAllData" ma:web="c03dcc2d-00ec-4599-b3dd-6e694807e02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4b32a5-dbaf-49bd-9c72-af8c88b6ef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48fbdb8-179a-4c87-87e1-a65fe5d9018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03dcc2d-00ec-4599-b3dd-6e694807e020" xsi:nil="true"/>
    <lcf76f155ced4ddcb4097134ff3c332f xmlns="1d4b32a5-dbaf-49bd-9c72-af8c88b6ef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9DFBDF-76F6-4100-8ED2-0BE3D7637189}"/>
</file>

<file path=customXml/itemProps2.xml><?xml version="1.0" encoding="utf-8"?>
<ds:datastoreItem xmlns:ds="http://schemas.openxmlformats.org/officeDocument/2006/customXml" ds:itemID="{8C5120BC-498B-4146-968F-6BEE68B5499B}"/>
</file>

<file path=customXml/itemProps3.xml><?xml version="1.0" encoding="utf-8"?>
<ds:datastoreItem xmlns:ds="http://schemas.openxmlformats.org/officeDocument/2006/customXml" ds:itemID="{FB502FA3-D7C2-4A6C-8E12-98C42EFFB40E}"/>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František Klus</dc:creator>
  <cp:lastModifiedBy>František Klus</cp:lastModifiedBy>
  <dcterms:created xsi:type="dcterms:W3CDTF">2026-01-19T12:15:09Z</dcterms:created>
  <dcterms:modified xsi:type="dcterms:W3CDTF">2026-01-19T12:15:11Z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0x0101008DE4DA0A3A67894BADC8F8EA8CA07CC4</vt:lpwstr>
  </property>
  <property fmtid="{D5CDD505-2E9C-101B-9397-08002B2CF9AE}" pid="3" name="MediaServiceImageTags">
    <vt:lpwstr/>
  </property>
</Properties>
</file>