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J:\VŘ 2026\2_IDZ\2_2A, 2B_Nákup ICT\ICT A a B_příprava k E-ZAK\"/>
    </mc:Choice>
  </mc:AlternateContent>
  <xr:revisionPtr revIDLastSave="0" documentId="13_ncr:1_{21692A39-1E2C-49EF-ADFE-FB425E68108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18" i="1"/>
  <c r="K19" i="1"/>
  <c r="K15" i="1"/>
  <c r="K16" i="1"/>
  <c r="K17" i="1"/>
  <c r="K8" i="1"/>
  <c r="K9" i="1"/>
  <c r="K10" i="1"/>
  <c r="K11" i="1"/>
  <c r="K12" i="1"/>
  <c r="K13" i="1"/>
  <c r="K14" i="1"/>
  <c r="K7" i="1"/>
  <c r="K6" i="1"/>
  <c r="J6" i="1"/>
  <c r="I19" i="1"/>
  <c r="I20" i="1"/>
  <c r="I15" i="1"/>
  <c r="I16" i="1"/>
  <c r="I17" i="1"/>
  <c r="I18" i="1"/>
  <c r="I7" i="1"/>
  <c r="I8" i="1"/>
  <c r="I9" i="1"/>
  <c r="I10" i="1"/>
  <c r="I11" i="1"/>
  <c r="I12" i="1"/>
  <c r="I13" i="1"/>
  <c r="I14" i="1"/>
  <c r="I6" i="1"/>
  <c r="D19" i="1"/>
  <c r="D12" i="1"/>
  <c r="D11" i="1"/>
  <c r="D10" i="1"/>
  <c r="D9" i="1"/>
  <c r="J7" i="1"/>
  <c r="J20" i="1" l="1"/>
  <c r="J19" i="1"/>
  <c r="J18" i="1"/>
  <c r="J17" i="1"/>
  <c r="J16" i="1" l="1"/>
  <c r="J15" i="1"/>
  <c r="J14" i="1"/>
  <c r="J13" i="1"/>
  <c r="J12" i="1"/>
  <c r="J11" i="1"/>
  <c r="J10" i="1"/>
  <c r="J9" i="1"/>
  <c r="J21" i="1" s="1"/>
  <c r="J8" i="1"/>
  <c r="K21" i="1" l="1"/>
</calcChain>
</file>

<file path=xl/sharedStrings.xml><?xml version="1.0" encoding="utf-8"?>
<sst xmlns="http://schemas.openxmlformats.org/spreadsheetml/2006/main" count="59" uniqueCount="46">
  <si>
    <t>NABÍDKA</t>
  </si>
  <si>
    <t>požadovaný produkt/služba</t>
  </si>
  <si>
    <t>technická specifikace požadovaného výrobku/služby</t>
  </si>
  <si>
    <t>množství</t>
  </si>
  <si>
    <t>jednotka</t>
  </si>
  <si>
    <t>jednotková cena včetně DPH</t>
  </si>
  <si>
    <t>cena celkem bez DPH</t>
  </si>
  <si>
    <t>cena celkem včetně DPH</t>
  </si>
  <si>
    <t>cena celkem</t>
  </si>
  <si>
    <t>sada</t>
  </si>
  <si>
    <t>Programovatelný mini robot se zvukovými efekty</t>
  </si>
  <si>
    <t>kus</t>
  </si>
  <si>
    <t>Školní sada 12 ks programovatelných minirobotů včetně nabíjecí stanice, nabíjecího kabelu a sady fixů</t>
  </si>
  <si>
    <t>Nabíjecí stanice pro mini roboty se zvukovými efekty</t>
  </si>
  <si>
    <t>Dřevěné puzzle pro mini roboty - základní</t>
  </si>
  <si>
    <t>Dřevěné puzzle pro mini roboty - doplňkové</t>
  </si>
  <si>
    <t>Soubor aktivit pro mini roboty se zvukovými efekty</t>
  </si>
  <si>
    <t>Hra pro mini roboty</t>
  </si>
  <si>
    <t>Vzdělávací sada pro rozvoj analytické schopnosti, logického myšlení a algoritmické intuice</t>
  </si>
  <si>
    <t>Základní sada robotické stavebnice pro rozvoj prostorové předdstavivosti a logiky programování</t>
  </si>
  <si>
    <t>Doplňková souprava robotické stavebnice pro rozvoj prostorové předdstavivosti a logiky programování</t>
  </si>
  <si>
    <t>Upgrade kit pro 3D tiskárnu</t>
  </si>
  <si>
    <t>Interaktivní dataprojektor pro ultrakrátkou projekční vzdálenost</t>
  </si>
  <si>
    <t>Tablet k mikroskopům</t>
  </si>
  <si>
    <t>Notebook</t>
  </si>
  <si>
    <t>Část A - Nákup ICT, robotických a programovatelných učebních pomůcek</t>
  </si>
  <si>
    <t>Stolní PC včetně monitoru</t>
  </si>
  <si>
    <t xml:space="preserve">Procesor o výkonu min. 31 900 bodů dle https://www.cpubenchmark.net/cpu_list.php
Min. 16 GB RAM DDR5 s možností rozšíření o druhý modul na celkem 32GB
Min. 512 GB SSD PCIe NVMe
Porty a výbava: min. 3x digitální výstup (Displayport / HDMI), 1x analogový výstup, 1x USB-C, 5x USB 3.2, 1x kombinovaný konektor sluchátek/mikrofonu, 1x RJ45/Lan konektor, interní reproduktor, prachový filtr, WIF dongle pro bezdrátový příjem signálu
Příslušenství: Robustní kovový držák/pouzdro pro uchycení PC do těla dotykového panelu, CZ USB klávesnice a USB myš, napájecí adaptér min. 120W
Provedení skříně: mini PC, rozměry min 18 x 18 x 4cm
Operační systém s možností připojení do domény v nejnovější verzi a české lokalizaci (plně kompatibilní s ve škole používaným Microsoft Windows 10 a 11 Professional), nová nepoužitá licence určená pro školství
Základní záruka výrobce min. 3 roky NBD onsite s opravou do druhého dne                                                                                                                                                                                                         Velikost min. 27 palců; Rozlišení 3840x2160px; 1x DP 1.2, 1x HDMI 2.0, 3x USB-A 3.x, 1x USB-C (power delivery min. 65W), RJ-45; Doba odezvy 4-5ms; Pozorovací úhly 178° (horizontálně i vertikálně); Součástí je stojan; Součástí je napájecí kabel s EU zástrčkou; Součástí je propojovací kabel kompatibilní s položkou PC (2ks) ; záruka min. 60 měsíců formou výměny vadného monitoru druhý pracovní den za nový a dohledatelná délka záruky na webu výrobce na základě výrobního čísla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</si>
  <si>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Interaktivní dotykový modul ovládaný prstem i perem
Svítivost minimálně 3500 ANSI
Technologie: 3LCD
Kontrast alespoň 14000:1
Nativní rozlišení minimálně WXGA
Rozhraní minimálně 3x HDMI, 2x D-sub IN, 1x D-sub out, 1x RS-232C, 1x USB, 1x Audio in, 1x Audio out, 1x Síťové připojení pro ovládání a kontrolu 
Reproduktory minimálně 16W
Záruka alespoň 60 měsíců nebo 8000 hodin , na lampu 60 měsíců nebo 1000 hodin                                                                                                                                                                                                                                                                                                                                                                
Včetně držáku na dataprojektor i dotykové jednotky</t>
  </si>
  <si>
    <t>Operační systém: min. Android 13
Procesor - počet jader: min 8
Procesor - frekvence: min 2.4 GHz
RAM [GB]: min. 6 GB
Vnitřní paměť [GB]: min. 128 GB
Paměťové karty: microSD (až 1TB)
Displej: TFT
Úhlopříčka displeje [palce]: 10.9"
Rozlišení [pix]: min. 2304 x 1440 (WUXGA+)
Konektivita: Wi-Fi min.6, Bluetooth min. 5.2, USB Type-C
Fotoaparát: min. 8 MP/ 12 MPx (přední/zadní)
Senzory: Accelerometer, Fingerprint Sensor, Gyro Sensor, Geomagnetic Sensor, Hall Sensor, Light Sensor
Kapacita baterie [mAh]: min. 8,000 mAh
Charging Speed: min. 45 W
Hmotnost [g]: max 530 g
Záruka: min 24 měs.</t>
  </si>
  <si>
    <t xml:space="preserve">Procesor 16C, up to 5GHz, 24MB Cache, 2023 a novější - Benchmark dle www.cpubenchmark.net min. 26200 bodů
Operační paměť min. 32GB (1x32GB), DDR5, 5600MT/s
DIsk: M.2 SSD, 512GB
Velikost min. 16"
Rozlišení displeje min 1920x1200px, 60Hz, IPS, Nedotykový, Antireflexní, 300 nit, NTSC 45%
Klávesnice s českou lokalizací, podsvícená, s numerickou částí
Bluetooth 5.3
WiFi6E AX, 2x2, 802.11ax
min. 3článková baterie, 56Wh
65W napájecí zdroj, USB-C, EU zástrčka
Operační systém zcela kompatibilní s již používaným systémem ve škole (Windows 10/11 Pro) s možností přidání do domény. Licence musí být předinstalována a aktivační klíč musí být umístěn v BIOSu počítače. Druhotné licence nejsou akceptovány.
Dohledání na webu výrobce na základě výrobního čísla nejnovější ovladače, konfiguraci dodaného systému a délku záruční doby.
Záruka  formou opravy druhý pracovní den v místě počítače( nikoliv pouze reakce servisu) po dobu min. 60 měsíců. Musí být poskytována výrobcem HW, ověřitelná na stránkách výrobce - pokrývající celé území ČR, možnost sledování servisních reportů prostřednictvím Internetu, podpora poskytovaná prostřednictvím vyhrazené telefonní linky musí být dostupná 24/7 a to v českém jazyce.                                                                                                         </t>
  </si>
  <si>
    <t>bezdrátová nabíjecí stanice pro mini roboty se zvukovými efekty                                                                                                                                                                                                                    součástí balení je AC/DC adaptér pro zapojení nabíjecí stanice do standardní elektrické zásuvky a integrovaná zásuvka USB-C pro nabíjení periferních zařízení</t>
  </si>
  <si>
    <t>12 programovatelných robotů pro výuku robotiky, algoritmizace, programování                                                                                                                                                                                          pohyb robotů umožňují kolečka a motor                                                                                                                                                                                                                                                                             min. 1 dioda
12 sad fixů s bavenými kódy
Soubor aktivit
1 nabíjecí stanici a napájecí kabel
18 samolepek pro opravu barevných kódů
1 balení samolepek                                                                                                                                                                                                                                                                                                                      doplnění používaného stávajícího vybavení</t>
  </si>
  <si>
    <t>programovatelný robot pro výuku robotiky, algoritmizace, programování                                                                                                                                                                                                         pohyb pomocí koleček a motoru                                                                                                                                                                                                                                                                                             min. 7 diod                                                                                                                                                                                                                                                                                                                                       čidlo vzdálenosti, senzory přiblížení a optické senzory                                                                                                                                                                                                                                                                                                                 reprodutkor                                                                                                                                                                                                                                                                                                                                                                           sada fixů a barevných kódů                                                                                                                                                                                                                                                                                                   soubor aktivit                                                                                                                                                                                                                                                                                                                                   napájecí kabel</t>
  </si>
  <si>
    <t>umožňují vytvářet cesty a smyčky pro mini roboty pomocí příkazů, včetně uživatelské příručky</t>
  </si>
  <si>
    <t>rozšiřující sada pro puzzle umožňující vytvářet cesty a smyčky pro mini roboty pomocí příkazů, včetně uživatelské příručky</t>
  </si>
  <si>
    <t>hra pro mini roboty, plánování a naprogramování tras pomocí speciálních příkazů, programování úkolů a plánování přesunů</t>
  </si>
  <si>
    <t xml:space="preserve">soubor aktivit pro mini roboty se zvukovými efekty </t>
  </si>
  <si>
    <t>vzdělávací sada pro rozvoj zásad programování, hra obsahuje kartonové bloky pro vytvření programovacích příkazů a multimediální mobilní aplikaci pro zadání a kontrolu úkolů, min. 90 úkolů, vzestupná obtížnost, možnost týmové práce</t>
  </si>
  <si>
    <t>vylepšení kvality a rychlosti tisku 3D tiskáren MK3 a MK 4                                                                                                                                                                                                                                               doplnění používaného stávajícího vybavení</t>
  </si>
  <si>
    <t>stavebnice pro výuku robotiky, algoritmizace a programování, možnost návrhů a konstrukcí programovatelných robotů s využitím motorů, senzorů, kol, hřídelí a dalších technických řešení, 3D konstrukce modelů</t>
  </si>
  <si>
    <t>rozšiřující sada stavebnice pro výuku robotiky, algoritmizace a programování pro sestavování složitějších robotických konstrukcí</t>
  </si>
  <si>
    <t>maximální možná cena bez DPH/jednotka</t>
  </si>
  <si>
    <t>maximální možná cena včetně DPH/jednotka</t>
  </si>
  <si>
    <t>jednotková cena bez DPH</t>
  </si>
  <si>
    <t>Příloha č.5A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</si>
</sst>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</numFmts>
  <fonts count="10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rgb="FF0070C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" fontId="5" fillId="0" borderId="8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2" borderId="8" xfId="0" applyNumberFormat="1" applyFont="1" applyFill="1" applyBorder="1"/>
    <xf numFmtId="44" fontId="2" fillId="2" borderId="9" xfId="0" applyNumberFormat="1" applyFont="1" applyFill="1" applyBorder="1"/>
    <xf numFmtId="44" fontId="2" fillId="2" borderId="10" xfId="0" applyNumberFormat="1" applyFont="1" applyFill="1" applyBorder="1"/>
    <xf numFmtId="0" fontId="2" fillId="0" borderId="0" xfId="0" applyFont="1" applyAlignment="1">
      <alignment wrapText="1"/>
    </xf>
    <xf numFmtId="0" fontId="3" fillId="0" borderId="1" xfId="0" applyFont="1" applyBorder="1"/>
    <xf numFmtId="0" fontId="2" fillId="0" borderId="2" xfId="0" applyFont="1" applyBorder="1"/>
    <xf numFmtId="44" fontId="2" fillId="0" borderId="2" xfId="0" applyNumberFormat="1" applyFont="1" applyBorder="1"/>
    <xf numFmtId="44" fontId="3" fillId="2" borderId="3" xfId="0" applyNumberFormat="1" applyFont="1" applyFill="1" applyBorder="1"/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7" fillId="0" borderId="0" xfId="0" applyFont="1"/>
    <xf numFmtId="0" fontId="4" fillId="0" borderId="11" xfId="1" applyFont="1" applyBorder="1" applyAlignment="1">
      <alignment vertical="center" wrapText="1"/>
    </xf>
    <xf numFmtId="1" fontId="5" fillId="0" borderId="1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4" fillId="4" borderId="8" xfId="0" applyNumberFormat="1" applyFont="1" applyFill="1" applyBorder="1" applyAlignment="1">
      <alignment horizontal="center" vertical="center" wrapText="1"/>
    </xf>
    <xf numFmtId="165" fontId="4" fillId="4" borderId="8" xfId="0" applyNumberFormat="1" applyFont="1" applyFill="1" applyBorder="1" applyAlignment="1">
      <alignment horizontal="center" vertical="center" wrapText="1"/>
    </xf>
    <xf numFmtId="164" fontId="3" fillId="4" borderId="8" xfId="0" applyNumberFormat="1" applyFont="1" applyFill="1" applyBorder="1" applyAlignment="1">
      <alignment horizontal="center" vertical="center" wrapText="1"/>
    </xf>
    <xf numFmtId="164" fontId="3" fillId="4" borderId="12" xfId="0" applyNumberFormat="1" applyFont="1" applyFill="1" applyBorder="1" applyAlignment="1">
      <alignment horizontal="center" vertical="center" wrapText="1"/>
    </xf>
    <xf numFmtId="44" fontId="2" fillId="5" borderId="8" xfId="0" applyNumberFormat="1" applyFont="1" applyFill="1" applyBorder="1"/>
    <xf numFmtId="44" fontId="2" fillId="5" borderId="12" xfId="0" applyNumberFormat="1" applyFont="1" applyFill="1" applyBorder="1"/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Normální" xfId="0" builtinId="0"/>
    <cellStyle name="Normální 2 5" xfId="1" xr:uid="{00000000-0005-0000-0000-000001000000}"/>
  </cellStyles>
  <dxfs count="0"/>
  <tableStyles count="0" defaultTableStyle="TableStyleMedium2" defaultPivotStyle="PivotStyleLight16"/>
  <colors>
    <mruColors>
      <color rgb="FF92D050"/>
      <color rgb="FF0070C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1"/>
  <sheetViews>
    <sheetView tabSelected="1" view="pageBreakPreview" topLeftCell="A6" zoomScale="95" zoomScaleNormal="95" zoomScaleSheetLayoutView="95" workbookViewId="0">
      <selection activeCell="B10" sqref="B10"/>
    </sheetView>
  </sheetViews>
  <sheetFormatPr defaultColWidth="9.140625" defaultRowHeight="15" x14ac:dyDescent="0.2"/>
  <cols>
    <col min="1" max="1" width="5.7109375" style="1" customWidth="1"/>
    <col min="2" max="2" width="38.7109375" style="1" customWidth="1"/>
    <col min="3" max="3" width="57.5703125" style="24" customWidth="1"/>
    <col min="4" max="4" width="21.140625" style="24" customWidth="1"/>
    <col min="5" max="5" width="19.85546875" style="24" customWidth="1"/>
    <col min="6" max="7" width="9.140625" style="1"/>
    <col min="8" max="8" width="23.42578125" style="1" customWidth="1"/>
    <col min="9" max="9" width="19.140625" style="1" customWidth="1"/>
    <col min="10" max="10" width="19.5703125" style="1" customWidth="1"/>
    <col min="11" max="11" width="19.85546875" style="1" customWidth="1"/>
    <col min="12" max="16384" width="9.140625" style="1"/>
  </cols>
  <sheetData>
    <row r="1" spans="2:12" ht="15.75" thickBot="1" x14ac:dyDescent="0.25">
      <c r="B1" s="1" t="s">
        <v>45</v>
      </c>
    </row>
    <row r="2" spans="2:12" ht="16.5" thickBot="1" x14ac:dyDescent="0.25">
      <c r="B2" s="2"/>
      <c r="C2" s="35" t="s">
        <v>25</v>
      </c>
      <c r="D2" s="35"/>
      <c r="E2" s="35"/>
      <c r="F2" s="35"/>
      <c r="G2" s="35"/>
      <c r="H2" s="35"/>
      <c r="I2" s="35"/>
      <c r="J2" s="35"/>
      <c r="K2" s="36"/>
    </row>
    <row r="3" spans="2:12" ht="15.75" thickBot="1" x14ac:dyDescent="0.25"/>
    <row r="4" spans="2:12" ht="16.5" thickBot="1" x14ac:dyDescent="0.3">
      <c r="F4" s="37" t="s">
        <v>0</v>
      </c>
      <c r="G4" s="38"/>
      <c r="H4" s="38"/>
      <c r="I4" s="38"/>
      <c r="J4" s="38"/>
      <c r="K4" s="39"/>
    </row>
    <row r="5" spans="2:12" s="19" customFormat="1" ht="102" customHeight="1" x14ac:dyDescent="0.2">
      <c r="B5" s="14" t="s">
        <v>1</v>
      </c>
      <c r="C5" s="15" t="s">
        <v>2</v>
      </c>
      <c r="D5" s="28" t="s">
        <v>42</v>
      </c>
      <c r="E5" s="28" t="s">
        <v>43</v>
      </c>
      <c r="F5" s="16" t="s">
        <v>3</v>
      </c>
      <c r="G5" s="16" t="s">
        <v>4</v>
      </c>
      <c r="H5" s="17" t="s">
        <v>44</v>
      </c>
      <c r="I5" s="17" t="s">
        <v>5</v>
      </c>
      <c r="J5" s="18" t="s">
        <v>6</v>
      </c>
      <c r="K5" s="18" t="s">
        <v>7</v>
      </c>
    </row>
    <row r="6" spans="2:12" ht="142.9" customHeight="1" x14ac:dyDescent="0.2">
      <c r="B6" s="3" t="s">
        <v>12</v>
      </c>
      <c r="C6" s="25" t="s">
        <v>32</v>
      </c>
      <c r="D6" s="29">
        <v>33057.019999999997</v>
      </c>
      <c r="E6" s="30">
        <v>39999</v>
      </c>
      <c r="F6" s="4">
        <v>1</v>
      </c>
      <c r="G6" s="5" t="s">
        <v>9</v>
      </c>
      <c r="H6" s="33"/>
      <c r="I6" s="6">
        <f>H6*1.21</f>
        <v>0</v>
      </c>
      <c r="J6" s="7">
        <f>F6*H6</f>
        <v>0</v>
      </c>
      <c r="K6" s="8">
        <f>F6*H6*1.21</f>
        <v>0</v>
      </c>
    </row>
    <row r="7" spans="2:12" ht="115.9" customHeight="1" x14ac:dyDescent="0.2">
      <c r="B7" s="3" t="s">
        <v>10</v>
      </c>
      <c r="C7" s="26" t="s">
        <v>33</v>
      </c>
      <c r="D7" s="31">
        <v>6280.17</v>
      </c>
      <c r="E7" s="30">
        <v>7599</v>
      </c>
      <c r="F7" s="4">
        <v>18</v>
      </c>
      <c r="G7" s="5" t="s">
        <v>11</v>
      </c>
      <c r="H7" s="33"/>
      <c r="I7" s="6">
        <f t="shared" ref="I7:I20" si="0">H7*1.21</f>
        <v>0</v>
      </c>
      <c r="J7" s="7">
        <f>F7*H7</f>
        <v>0</v>
      </c>
      <c r="K7" s="8">
        <f>F7*H7*1.21</f>
        <v>0</v>
      </c>
    </row>
    <row r="8" spans="2:12" ht="62.45" customHeight="1" x14ac:dyDescent="0.2">
      <c r="B8" s="3" t="s">
        <v>13</v>
      </c>
      <c r="C8" s="26" t="s">
        <v>31</v>
      </c>
      <c r="D8" s="31">
        <v>2478.52</v>
      </c>
      <c r="E8" s="30">
        <v>2999</v>
      </c>
      <c r="F8" s="4">
        <v>1</v>
      </c>
      <c r="G8" s="5" t="s">
        <v>11</v>
      </c>
      <c r="H8" s="33"/>
      <c r="I8" s="6">
        <f t="shared" si="0"/>
        <v>0</v>
      </c>
      <c r="J8" s="7">
        <f>F8*H8</f>
        <v>0</v>
      </c>
      <c r="K8" s="8">
        <f t="shared" ref="K8:K14" si="1">F8*H8*1.21</f>
        <v>0</v>
      </c>
      <c r="L8" s="9"/>
    </row>
    <row r="9" spans="2:12" ht="31.5" customHeight="1" x14ac:dyDescent="0.2">
      <c r="B9" s="3" t="s">
        <v>14</v>
      </c>
      <c r="C9" s="26" t="s">
        <v>34</v>
      </c>
      <c r="D9" s="31">
        <f t="shared" ref="D9:D19" si="2">E9/121*100</f>
        <v>9835.5371900826449</v>
      </c>
      <c r="E9" s="30">
        <v>11901</v>
      </c>
      <c r="F9" s="4">
        <v>1</v>
      </c>
      <c r="G9" s="5" t="s">
        <v>9</v>
      </c>
      <c r="H9" s="33"/>
      <c r="I9" s="6">
        <f t="shared" si="0"/>
        <v>0</v>
      </c>
      <c r="J9" s="7">
        <f t="shared" ref="J9:J15" si="3">F9*H9</f>
        <v>0</v>
      </c>
      <c r="K9" s="8">
        <f t="shared" si="1"/>
        <v>0</v>
      </c>
      <c r="L9" s="9"/>
    </row>
    <row r="10" spans="2:12" ht="30.75" customHeight="1" x14ac:dyDescent="0.2">
      <c r="B10" s="3" t="s">
        <v>15</v>
      </c>
      <c r="C10" s="26" t="s">
        <v>35</v>
      </c>
      <c r="D10" s="31">
        <f t="shared" si="2"/>
        <v>9835.5371900826449</v>
      </c>
      <c r="E10" s="30">
        <v>11901</v>
      </c>
      <c r="F10" s="4">
        <v>1</v>
      </c>
      <c r="G10" s="5" t="s">
        <v>9</v>
      </c>
      <c r="H10" s="33"/>
      <c r="I10" s="6">
        <f t="shared" si="0"/>
        <v>0</v>
      </c>
      <c r="J10" s="7">
        <f t="shared" si="3"/>
        <v>0</v>
      </c>
      <c r="K10" s="8">
        <f t="shared" si="1"/>
        <v>0</v>
      </c>
      <c r="L10" s="9"/>
    </row>
    <row r="11" spans="2:12" ht="30" customHeight="1" x14ac:dyDescent="0.2">
      <c r="B11" s="3" t="s">
        <v>16</v>
      </c>
      <c r="C11" s="26" t="s">
        <v>37</v>
      </c>
      <c r="D11" s="31">
        <f t="shared" si="2"/>
        <v>1239.6694214876034</v>
      </c>
      <c r="E11" s="30">
        <v>1500</v>
      </c>
      <c r="F11" s="4">
        <v>1</v>
      </c>
      <c r="G11" s="5" t="s">
        <v>11</v>
      </c>
      <c r="H11" s="33"/>
      <c r="I11" s="6">
        <f t="shared" si="0"/>
        <v>0</v>
      </c>
      <c r="J11" s="7">
        <f>F11*H11</f>
        <v>0</v>
      </c>
      <c r="K11" s="8">
        <f t="shared" si="1"/>
        <v>0</v>
      </c>
      <c r="L11" s="9"/>
    </row>
    <row r="12" spans="2:12" ht="32.25" customHeight="1" x14ac:dyDescent="0.2">
      <c r="B12" s="3" t="s">
        <v>17</v>
      </c>
      <c r="C12" s="26" t="s">
        <v>36</v>
      </c>
      <c r="D12" s="31">
        <f t="shared" si="2"/>
        <v>1404.1322314049587</v>
      </c>
      <c r="E12" s="30">
        <v>1699</v>
      </c>
      <c r="F12" s="4">
        <v>1</v>
      </c>
      <c r="G12" s="5" t="s">
        <v>11</v>
      </c>
      <c r="H12" s="33"/>
      <c r="I12" s="6">
        <f t="shared" si="0"/>
        <v>0</v>
      </c>
      <c r="J12" s="7">
        <f t="shared" si="3"/>
        <v>0</v>
      </c>
      <c r="K12" s="8">
        <f t="shared" si="1"/>
        <v>0</v>
      </c>
      <c r="L12" s="9"/>
    </row>
    <row r="13" spans="2:12" ht="82.15" customHeight="1" x14ac:dyDescent="0.2">
      <c r="B13" s="3" t="s">
        <v>18</v>
      </c>
      <c r="C13" s="26" t="s">
        <v>38</v>
      </c>
      <c r="D13" s="31">
        <v>1238.8399999999999</v>
      </c>
      <c r="E13" s="30">
        <v>1499</v>
      </c>
      <c r="F13" s="4">
        <v>6</v>
      </c>
      <c r="G13" s="5" t="s">
        <v>11</v>
      </c>
      <c r="H13" s="33"/>
      <c r="I13" s="6">
        <f t="shared" si="0"/>
        <v>0</v>
      </c>
      <c r="J13" s="7">
        <f t="shared" si="3"/>
        <v>0</v>
      </c>
      <c r="K13" s="8">
        <f t="shared" si="1"/>
        <v>0</v>
      </c>
      <c r="L13" s="9"/>
    </row>
    <row r="14" spans="2:12" ht="69.75" customHeight="1" x14ac:dyDescent="0.2">
      <c r="B14" s="3" t="s">
        <v>19</v>
      </c>
      <c r="C14" s="27" t="s">
        <v>40</v>
      </c>
      <c r="D14" s="31">
        <v>33057.019999999997</v>
      </c>
      <c r="E14" s="30">
        <v>39999</v>
      </c>
      <c r="F14" s="4">
        <v>1</v>
      </c>
      <c r="G14" s="5" t="s">
        <v>11</v>
      </c>
      <c r="H14" s="33"/>
      <c r="I14" s="6">
        <f t="shared" si="0"/>
        <v>0</v>
      </c>
      <c r="J14" s="7">
        <f t="shared" si="3"/>
        <v>0</v>
      </c>
      <c r="K14" s="8">
        <f t="shared" si="1"/>
        <v>0</v>
      </c>
      <c r="L14" s="9"/>
    </row>
    <row r="15" spans="2:12" ht="87.75" customHeight="1" x14ac:dyDescent="0.2">
      <c r="B15" s="3" t="s">
        <v>20</v>
      </c>
      <c r="C15" s="26" t="s">
        <v>41</v>
      </c>
      <c r="D15" s="31">
        <v>8263.65</v>
      </c>
      <c r="E15" s="30">
        <v>9999</v>
      </c>
      <c r="F15" s="4">
        <v>2</v>
      </c>
      <c r="G15" s="5" t="s">
        <v>11</v>
      </c>
      <c r="H15" s="33"/>
      <c r="I15" s="6">
        <f>H15*1.21</f>
        <v>0</v>
      </c>
      <c r="J15" s="7">
        <f t="shared" si="3"/>
        <v>0</v>
      </c>
      <c r="K15" s="8">
        <f>F15*H15*1.21</f>
        <v>0</v>
      </c>
      <c r="L15" s="9"/>
    </row>
    <row r="16" spans="2:12" ht="37.9" customHeight="1" x14ac:dyDescent="0.2">
      <c r="B16" s="3" t="s">
        <v>21</v>
      </c>
      <c r="C16" s="26" t="s">
        <v>39</v>
      </c>
      <c r="D16" s="31">
        <v>6438.02</v>
      </c>
      <c r="E16" s="30">
        <v>7790</v>
      </c>
      <c r="F16" s="4">
        <v>2</v>
      </c>
      <c r="G16" s="5" t="s">
        <v>11</v>
      </c>
      <c r="H16" s="33"/>
      <c r="I16" s="6">
        <f t="shared" si="0"/>
        <v>0</v>
      </c>
      <c r="J16" s="7">
        <f t="shared" ref="J16:J20" si="4">F16*H16</f>
        <v>0</v>
      </c>
      <c r="K16" s="8">
        <f>F16*H16*1.21</f>
        <v>0</v>
      </c>
      <c r="L16" s="9"/>
    </row>
    <row r="17" spans="2:12" ht="276.60000000000002" customHeight="1" x14ac:dyDescent="0.2">
      <c r="B17" s="20" t="s">
        <v>26</v>
      </c>
      <c r="C17" s="23" t="s">
        <v>27</v>
      </c>
      <c r="D17" s="32">
        <v>22489.26</v>
      </c>
      <c r="E17" s="30">
        <v>27212</v>
      </c>
      <c r="F17" s="21">
        <v>2</v>
      </c>
      <c r="G17" s="22" t="s">
        <v>11</v>
      </c>
      <c r="H17" s="34"/>
      <c r="I17" s="6">
        <f t="shared" si="0"/>
        <v>0</v>
      </c>
      <c r="J17" s="7">
        <f t="shared" si="4"/>
        <v>0</v>
      </c>
      <c r="K17" s="8">
        <f t="shared" ref="K17" si="5">F17*H17*1.21</f>
        <v>0</v>
      </c>
      <c r="L17" s="9"/>
    </row>
    <row r="18" spans="2:12" ht="171.6" customHeight="1" x14ac:dyDescent="0.2">
      <c r="B18" s="20" t="s">
        <v>22</v>
      </c>
      <c r="C18" s="23" t="s">
        <v>28</v>
      </c>
      <c r="D18" s="32">
        <v>32975.21</v>
      </c>
      <c r="E18" s="30">
        <v>39900</v>
      </c>
      <c r="F18" s="21">
        <v>2</v>
      </c>
      <c r="G18" s="22" t="s">
        <v>11</v>
      </c>
      <c r="H18" s="34"/>
      <c r="I18" s="6">
        <f t="shared" si="0"/>
        <v>0</v>
      </c>
      <c r="J18" s="7">
        <f t="shared" si="4"/>
        <v>0</v>
      </c>
      <c r="K18" s="8">
        <f>F18*H18*1.21</f>
        <v>0</v>
      </c>
      <c r="L18" s="9"/>
    </row>
    <row r="19" spans="2:12" ht="238.15" customHeight="1" x14ac:dyDescent="0.2">
      <c r="B19" s="20" t="s">
        <v>23</v>
      </c>
      <c r="C19" s="23" t="s">
        <v>29</v>
      </c>
      <c r="D19" s="32">
        <f t="shared" si="2"/>
        <v>8264.4628099173551</v>
      </c>
      <c r="E19" s="30">
        <v>10000</v>
      </c>
      <c r="F19" s="21">
        <v>1</v>
      </c>
      <c r="G19" s="22" t="s">
        <v>11</v>
      </c>
      <c r="H19" s="34"/>
      <c r="I19" s="6">
        <f>H19*1.21</f>
        <v>0</v>
      </c>
      <c r="J19" s="7">
        <f t="shared" si="4"/>
        <v>0</v>
      </c>
      <c r="K19" s="8">
        <f>F19*H19*1.21</f>
        <v>0</v>
      </c>
      <c r="L19" s="9"/>
    </row>
    <row r="20" spans="2:12" ht="301.5" customHeight="1" thickBot="1" x14ac:dyDescent="0.25">
      <c r="B20" s="20" t="s">
        <v>24</v>
      </c>
      <c r="C20" s="23" t="s">
        <v>30</v>
      </c>
      <c r="D20" s="32">
        <v>21214.880000000001</v>
      </c>
      <c r="E20" s="30">
        <v>25670</v>
      </c>
      <c r="F20" s="21">
        <v>15</v>
      </c>
      <c r="G20" s="22" t="s">
        <v>11</v>
      </c>
      <c r="H20" s="34"/>
      <c r="I20" s="6">
        <f t="shared" si="0"/>
        <v>0</v>
      </c>
      <c r="J20" s="7">
        <f t="shared" si="4"/>
        <v>0</v>
      </c>
      <c r="K20" s="8">
        <f>F20*H20*1.21</f>
        <v>0</v>
      </c>
      <c r="L20" s="9"/>
    </row>
    <row r="21" spans="2:12" ht="24.95" customHeight="1" thickBot="1" x14ac:dyDescent="0.3">
      <c r="F21" s="10" t="s">
        <v>8</v>
      </c>
      <c r="G21" s="11"/>
      <c r="H21" s="11"/>
      <c r="I21" s="12"/>
      <c r="J21" s="13">
        <f>SUM(J6:J20)</f>
        <v>0</v>
      </c>
      <c r="K21" s="13">
        <f>SUM(K6:K20)</f>
        <v>0</v>
      </c>
    </row>
  </sheetData>
  <mergeCells count="2">
    <mergeCell ref="C2:K2"/>
    <mergeCell ref="F4:K4"/>
  </mergeCells>
  <pageMargins left="0.31496062992125984" right="0.11811023622047245" top="0.78740157480314965" bottom="0.78740157480314965" header="0.31496062992125984" footer="0.31496062992125984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6e7109-2772-4b16-838c-e814f3e96598">
      <Terms xmlns="http://schemas.microsoft.com/office/infopath/2007/PartnerControls"/>
    </lcf76f155ced4ddcb4097134ff3c332f>
    <TaxCatchAll xmlns="44f05029-5452-405c-a740-5d92bf578d4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29AB1E65FA949878A83A27FEA1A6F" ma:contentTypeVersion="12" ma:contentTypeDescription="Vytvoří nový dokument" ma:contentTypeScope="" ma:versionID="da752e818ef56938e85220e2862dd500">
  <xsd:schema xmlns:xsd="http://www.w3.org/2001/XMLSchema" xmlns:xs="http://www.w3.org/2001/XMLSchema" xmlns:p="http://schemas.microsoft.com/office/2006/metadata/properties" xmlns:ns2="2b6e7109-2772-4b16-838c-e814f3e96598" xmlns:ns3="44f05029-5452-405c-a740-5d92bf578d49" targetNamespace="http://schemas.microsoft.com/office/2006/metadata/properties" ma:root="true" ma:fieldsID="5740f471918104d892f315a2bf4099bc" ns2:_="" ns3:_="">
    <xsd:import namespace="2b6e7109-2772-4b16-838c-e814f3e96598"/>
    <xsd:import namespace="44f05029-5452-405c-a740-5d92bf578d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7109-2772-4b16-838c-e814f3e96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336ae089-3fd1-4732-9799-520fdc8d6e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05029-5452-405c-a740-5d92bf578d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635d0f-f808-4938-a15e-0585d571409d}" ma:internalName="TaxCatchAll" ma:showField="CatchAllData" ma:web="44f05029-5452-405c-a740-5d92bf578d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F0C4AF-2673-48B2-A9A0-16E86AD5A06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4f05029-5452-405c-a740-5d92bf578d49"/>
    <ds:schemaRef ds:uri="2b6e7109-2772-4b16-838c-e814f3e9659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173A6B-F749-40BE-AD87-21BB1AF726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81C41D-F736-4390-BB3C-5ADC220A0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e7109-2772-4b16-838c-e814f3e96598"/>
    <ds:schemaRef ds:uri="44f05029-5452-405c-a740-5d92bf578d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Brožová Anna</dc:creator>
  <cp:keywords/>
  <dc:description/>
  <cp:lastModifiedBy>Věra Urbanová</cp:lastModifiedBy>
  <cp:revision/>
  <cp:lastPrinted>2026-02-02T08:18:15Z</cp:lastPrinted>
  <dcterms:created xsi:type="dcterms:W3CDTF">2024-07-18T21:20:08Z</dcterms:created>
  <dcterms:modified xsi:type="dcterms:W3CDTF">2026-02-27T08:10:23Z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0x01010014B29AB1E65FA949878A83A27FEA1A6F</vt:lpwstr>
  </property>
  <property fmtid="{D5CDD505-2E9C-101B-9397-08002B2CF9AE}" pid="3" name="MediaServiceImageTags">
    <vt:lpwstr/>
  </property>
</Properties>
</file>