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S:\Zakázky\00 David\Propustky Svojšice a Solopysky\04 tisk\PDPS Svojšice\Rozpočet a soupis prací\"/>
    </mc:Choice>
  </mc:AlternateContent>
  <bookViews>
    <workbookView xWindow="0" yWindow="0" windowWidth="0" windowHeight="0"/>
  </bookViews>
  <sheets>
    <sheet name="Rekapitulace" sheetId="6" r:id="rId1"/>
    <sheet name="001" sheetId="2" r:id="rId2"/>
    <sheet name="101" sheetId="3" r:id="rId3"/>
    <sheet name="180" sheetId="4" r:id="rId4"/>
    <sheet name="202" sheetId="5" r:id="rId5"/>
  </sheets>
  <calcPr/>
</workbook>
</file>

<file path=xl/calcChain.xml><?xml version="1.0" encoding="utf-8"?>
<calcChain xmlns="http://schemas.openxmlformats.org/spreadsheetml/2006/main">
  <c i="6" l="1" r="E13"/>
  <c r="D13"/>
  <c r="C13"/>
  <c r="E12"/>
  <c r="D12"/>
  <c r="C12"/>
  <c r="E11"/>
  <c r="D11"/>
  <c r="C11"/>
  <c r="E10"/>
  <c r="D10"/>
  <c r="C10"/>
  <c r="C7"/>
  <c r="C6"/>
  <c i="5" r="I3"/>
  <c r="I181"/>
  <c r="O196"/>
  <c r="I196"/>
  <c r="O192"/>
  <c r="I192"/>
  <c r="O189"/>
  <c r="I189"/>
  <c r="O185"/>
  <c r="I185"/>
  <c r="O182"/>
  <c r="I182"/>
  <c r="I160"/>
  <c r="O177"/>
  <c r="I177"/>
  <c r="O173"/>
  <c r="I173"/>
  <c r="O169"/>
  <c r="I169"/>
  <c r="O165"/>
  <c r="I165"/>
  <c r="O161"/>
  <c r="I161"/>
  <c r="I128"/>
  <c r="O156"/>
  <c r="I156"/>
  <c r="O152"/>
  <c r="I152"/>
  <c r="O148"/>
  <c r="I148"/>
  <c r="O144"/>
  <c r="I144"/>
  <c r="O140"/>
  <c r="I140"/>
  <c r="O136"/>
  <c r="I136"/>
  <c r="O133"/>
  <c r="I133"/>
  <c r="O129"/>
  <c r="I129"/>
  <c r="I113"/>
  <c r="O125"/>
  <c r="I125"/>
  <c r="O121"/>
  <c r="I121"/>
  <c r="O118"/>
  <c r="I118"/>
  <c r="O114"/>
  <c r="I114"/>
  <c r="I89"/>
  <c r="O109"/>
  <c r="I109"/>
  <c r="O105"/>
  <c r="I105"/>
  <c r="O102"/>
  <c r="I102"/>
  <c r="O98"/>
  <c r="I98"/>
  <c r="O94"/>
  <c r="I94"/>
  <c r="O90"/>
  <c r="I90"/>
  <c r="I17"/>
  <c r="O85"/>
  <c r="I85"/>
  <c r="O81"/>
  <c r="I81"/>
  <c r="O77"/>
  <c r="I77"/>
  <c r="O73"/>
  <c r="I73"/>
  <c r="O69"/>
  <c r="I69"/>
  <c r="O66"/>
  <c r="I66"/>
  <c r="O62"/>
  <c r="I62"/>
  <c r="O58"/>
  <c r="I58"/>
  <c r="O54"/>
  <c r="I54"/>
  <c r="O51"/>
  <c r="I51"/>
  <c r="O47"/>
  <c r="I47"/>
  <c r="O44"/>
  <c r="I44"/>
  <c r="O40"/>
  <c r="I40"/>
  <c r="O36"/>
  <c r="I36"/>
  <c r="O32"/>
  <c r="I32"/>
  <c r="O28"/>
  <c r="I28"/>
  <c r="O24"/>
  <c r="I24"/>
  <c r="O21"/>
  <c r="I21"/>
  <c r="O18"/>
  <c r="I18"/>
  <c r="I8"/>
  <c r="O13"/>
  <c r="I13"/>
  <c r="O9"/>
  <c r="I9"/>
  <c i="4" r="I3"/>
  <c r="I8"/>
  <c r="O9"/>
  <c r="I9"/>
  <c i="3" r="I3"/>
  <c r="I76"/>
  <c r="O110"/>
  <c r="I110"/>
  <c r="O106"/>
  <c r="I106"/>
  <c r="O103"/>
  <c r="I103"/>
  <c r="O99"/>
  <c r="I99"/>
  <c r="O95"/>
  <c r="I95"/>
  <c r="O92"/>
  <c r="I92"/>
  <c r="O89"/>
  <c r="I89"/>
  <c r="O86"/>
  <c r="I86"/>
  <c r="O83"/>
  <c r="I83"/>
  <c r="O80"/>
  <c r="I80"/>
  <c r="O77"/>
  <c r="I77"/>
  <c r="I39"/>
  <c r="O73"/>
  <c r="I73"/>
  <c r="O70"/>
  <c r="I70"/>
  <c r="O66"/>
  <c r="I66"/>
  <c r="O62"/>
  <c r="I62"/>
  <c r="O59"/>
  <c r="I59"/>
  <c r="O55"/>
  <c r="I55"/>
  <c r="O51"/>
  <c r="I51"/>
  <c r="O47"/>
  <c r="I47"/>
  <c r="O44"/>
  <c r="I44"/>
  <c r="O40"/>
  <c r="I40"/>
  <c r="I34"/>
  <c r="O35"/>
  <c r="I35"/>
  <c r="I17"/>
  <c r="O30"/>
  <c r="I30"/>
  <c r="O26"/>
  <c r="I26"/>
  <c r="O22"/>
  <c r="I22"/>
  <c r="O18"/>
  <c r="I18"/>
  <c r="I8"/>
  <c r="O13"/>
  <c r="I13"/>
  <c r="O9"/>
  <c r="I9"/>
  <c i="2" r="I3"/>
  <c r="I8"/>
  <c r="O39"/>
  <c r="I39"/>
  <c r="O36"/>
  <c r="I36"/>
  <c r="O33"/>
  <c r="I33"/>
  <c r="O30"/>
  <c r="I30"/>
  <c r="O27"/>
  <c r="I27"/>
  <c r="O24"/>
  <c r="I24"/>
  <c r="O21"/>
  <c r="I21"/>
  <c r="O18"/>
  <c r="I18"/>
  <c r="O15"/>
  <c r="I15"/>
  <c r="O12"/>
  <c r="I12"/>
  <c r="O9"/>
  <c r="I9"/>
</calcChain>
</file>

<file path=xl/sharedStrings.xml><?xml version="1.0" encoding="utf-8"?>
<sst xmlns="http://schemas.openxmlformats.org/spreadsheetml/2006/main">
  <si>
    <t>EstiCon</t>
  </si>
  <si>
    <t xml:space="preserve">Firma: </t>
  </si>
  <si>
    <t>Rekapitulace ceny</t>
  </si>
  <si>
    <t>Stavba: 2025_12 - III/00411 Svojšice, rekonstrukce propustku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</si>
  <si>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</si>
  <si>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</si>
  <si>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</si>
  <si>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</si>
  <si>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</si>
  <si>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</si>
  <si>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</si>
  <si>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001</t>
  </si>
  <si>
    <t>Vedlejší a ostatní náklady</t>
  </si>
  <si>
    <t>101</t>
  </si>
  <si>
    <t>Komunikace</t>
  </si>
  <si>
    <t>180</t>
  </si>
  <si>
    <t>Dopravně inženýrská opatření</t>
  </si>
  <si>
    <t>202</t>
  </si>
  <si>
    <t>Oprava propustku III/0411 Svojšice</t>
  </si>
  <si>
    <t>Soupis prací objektu</t>
  </si>
  <si>
    <t>S</t>
  </si>
  <si>
    <t>Stavba:</t>
  </si>
  <si>
    <t>2025_12</t>
  </si>
  <si>
    <t>III/00411 Svojšice, rekonstrukce propustku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</si>
  <si>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</si>
  <si>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</si>
  <si>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</si>
  <si>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</si>
  <si>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</si>
  <si>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</si>
  <si>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</si>
  <si>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</si>
  <si>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</si>
  <si>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</si>
  <si>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</si>
  <si>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</si>
  <si>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</si>
  <si>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</si>
  <si>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</si>
  <si>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</si>
  <si>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</si>
  <si>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02710</t>
  </si>
  <si>
    <t/>
  </si>
  <si>
    <t>POMOC PRÁCE ZŘÍZ NEBO ZAJIŠŤ OBJÍŽĎKY A PŘÍSTUP CESTY - PEVNÁ ČÁSTKA 500.000,-Kč</t>
  </si>
  <si>
    <t>KPL</t>
  </si>
  <si>
    <t>PP</t>
  </si>
  <si>
    <t>Opravy objízdných tras včetně návozních tras a komunikací dotčených stavbou:_x000d_
Náklad zahrnuje i nutný pasport objízdných tras před zahájením stavby a repasport po dokončení stavby._x000d_
Povinná pevná částka pro všechny zhotovitele ve výši 500.000,- Kč_x000d_
Předpokládáme opravu obrusné vrstvy vozovky tzn. frézování, nová vrstva ACO a obnova VDZ.</t>
  </si>
  <si>
    <t>TS</t>
  </si>
  <si>
    <t>Položka zahrnuje:
- veškeré náklady spojené se zřízením nebo zajištěním objížďky a přístupové cesty
Položka nezahrnuje:
- x</t>
  </si>
  <si>
    <t>02910</t>
  </si>
  <si>
    <t>OSTATNÍ POŽADAVKY - GEODETICKÉ PRÁCE</t>
  </si>
  <si>
    <t>dopravu, přípravu podkladů, určení pevného měřického bodu pro mapování 1:500, technická nivelace, zaměření a _x000d_
zpracování mapy M1:500, digitální model terénu pro měřítko 1:500, předání zaměření skutečného stavu potřebných dat v _x000d_
tzv. jednotném výměnném formátu (JVF - dle specifik Vyhlášky o DTM 393/2020 Sb. Vyhláška o digitální technické mapě kraje.</t>
  </si>
  <si>
    <t>Položka zahrnuje:
- veškeré náklady spojené s objednatelem požadovanými pracemi</t>
  </si>
  <si>
    <t>02940</t>
  </si>
  <si>
    <t>OSTATNÍ POŽADAVKY - VYPRACOVÁNÍ DOKUMENTACE</t>
  </si>
  <si>
    <t>Dokumentace skutečného provedení stavby_x000d_
Včetně tištěné formy v počtu paré dle smlouvy o dílo</t>
  </si>
  <si>
    <t>Položka zahrnuje:
- veškeré náklady spojené s objednatelem požadovanými pracemi
Položka nezahrnuje:
- x</t>
  </si>
  <si>
    <t>1</t>
  </si>
  <si>
    <t>OSTATNÍ POŽADAVKY - VYPRACOVÁNÍ PLÁNU BOZP</t>
  </si>
  <si>
    <t>2</t>
  </si>
  <si>
    <t>OSTATNÍ POŽADAVKY - VYPRACOVÁNÍ HAVARIJNÍHO PLÁNU</t>
  </si>
  <si>
    <t>3</t>
  </si>
  <si>
    <t>OSTATNÍ POŽADAVKY - VYPRACOVÁNÍ POVODŇOVÉHO PLÁNU</t>
  </si>
  <si>
    <t>02943</t>
  </si>
  <si>
    <t>OSTATNÍ POŽADAVKY - VYPRACOVÁNÍ RDS</t>
  </si>
  <si>
    <t>dopracování potřebných detailů_x000d_
zapracování konkrétních výrobků_x000d_
výkres vyztužení_x000d_
aktualizace povodňového plánu se zapracováním požadavků správce povodí_x000d_
Včetně tištěné formy v počtu paré dle smlouvy o dílo</t>
  </si>
  <si>
    <t>02990</t>
  </si>
  <si>
    <t>OSTATNÍ POŽADAVKY - INFORMAČNÍ TABULE</t>
  </si>
  <si>
    <t>Dle manuálu KSÚS. Sady informačních tabulí.</t>
  </si>
  <si>
    <t>Položka zahrnuje:
- dodání a osazení informačních tabulí v předepsaném provedení a množství s obsahem předepsaným zadavatelem
- veškeré nosné a upevňovací konstrukce
- základové konstrukce včetně nutných zemních prací
- demontáž a odvoz po skončení platnosti
- případně nutné opravy poškozených čátí během platnosti
Položka nezahrnuje:
- x</t>
  </si>
  <si>
    <t>03100</t>
  </si>
  <si>
    <t>R1</t>
  </si>
  <si>
    <t>ZAŘÍZENÍ STAVENIŠTĚ - ZŘÍZENÍ</t>
  </si>
  <si>
    <t>včetně povinnosti vyjednání si případných záborů nebo smluv na zřízení deponií</t>
  </si>
  <si>
    <t>Položka zahrnuje:
 objednatelem povolené náklady na pořízení (event. pronájem), provozování, udržování a likvidaci zhotovitelova zařízení
Položka nezahrnuje:
- x</t>
  </si>
  <si>
    <t>R2</t>
  </si>
  <si>
    <t>ZAŘÍZENÍ STAVENIŠTĚ - PROVOZ</t>
  </si>
  <si>
    <t>měsíc</t>
  </si>
  <si>
    <t>R3</t>
  </si>
  <si>
    <t>ZAŘÍZENÍ STAVENIŠTĚ - DEMONTÁŽ</t>
  </si>
  <si>
    <t>zahrnuje objednatelem povolené náklady na pořízení (event. pronájem), provozování, udržování a likvidaci zhotovitelova zařízení</t>
  </si>
  <si>
    <t>014102</t>
  </si>
  <si>
    <t>R</t>
  </si>
  <si>
    <t>ULOŽENÍ ODPADU ZE STAVBY NA SKLÁDKU S OPRÁVNĚNÍM K OPĚTOVNÉMU VYUŽITÍ - RECYKLAČNÍ STŘEDISKO</t>
  </si>
  <si>
    <t>T</t>
  </si>
  <si>
    <t>17 01 01 - BETON z vybouraných konstrukcí (obrubníky, propusty, panely a jiné)
17 09 04 - Směsné stavební a demoliční odpady neuvedené pod čísly 17 09 01, 17 09 02 a 17 09 03
17 05 03 - kamení z propustku</t>
  </si>
  <si>
    <t>VV</t>
  </si>
  <si>
    <t>beton podklad z vozovky 27*2,4 = 64,800 [A]</t>
  </si>
  <si>
    <t xml:space="preserve">Položka zahrnuje:
- veškeré poplatky provozovateli skládky související s uložením odpadu na skládce.
- Náklad na uložení do recyklačního střediska či na skládku s oprávněním k opětovnému využítí dodaného typu odpadu. 
- Zhotovitel doloží  platné oprávnění opravňující ho k nakládání s odpady. Dále předloží doklady o uložení tzv.Průvodku odpadu (s uvedením SPZ, množství-váhy, názvu odpadu, místo dalšího využí odpadu). Tuto průvodu odsouhlasí zástupci smluvních stran.</t>
  </si>
  <si>
    <t>014103</t>
  </si>
  <si>
    <t>ULOŽENÍ ODPADU ZE STAVBY NA SKLÁDU S OPRÁVNĚNÍM K OPĚTOVNÉMU VYUŽITÍ - RECYKLAČNÍ STŘEDISKO</t>
  </si>
  <si>
    <t>17 05 04 - Zemina a kamení neuvedené pod číslem 17 05 03
nepotřebný výkopek - zemina, drny, kamení - nevhodný materiál pro další použí na této stavbě</t>
  </si>
  <si>
    <t>3,938*1,8 = 7,088 [A]</t>
  </si>
  <si>
    <t xml:space="preserve">Položka zahrnuje:
Náklad na uložení do recyklačního střediska či na skládku s oprávněním k opětovnému využítí dodaného typu odpadu. 
Zhotovitel doloží  platné oprávnění opravňující ho k nakládání s odpady. Dále předloží doklady o uložení tzv.Průvodku odpadu (s uvedením SPZ, množství-váhy, názvu odpadu, místo dalšího využí odpadu). Tuto průvodu odsouhlasí zástupci smluvních stran.</t>
  </si>
  <si>
    <t>Zemní práce</t>
  </si>
  <si>
    <t>11334</t>
  </si>
  <si>
    <t>ODSTRANĚNÍ PODKLADU ZPEVNĚNÝCH PLOCH S CEMENT POJIVEM</t>
  </si>
  <si>
    <t>M3</t>
  </si>
  <si>
    <t>včetně naložení, odvozu, uložení na skládku</t>
  </si>
  <si>
    <t>10*8*0,15 = 12,000 [A]</t>
  </si>
  <si>
    <t xml:space="preserve">Položka zahrnuje:
- veškerou manipulaci s vybouranou sutí a s vybouranými hmotami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</t>
  </si>
  <si>
    <t>11372</t>
  </si>
  <si>
    <t>FRÉZOVÁNÍ ZPEVNĚNÝCH PLOCH ASFALTOVÝCH</t>
  </si>
  <si>
    <t>včetně naložení, odvozu, uložení na skládku, odkup zhotovitelem</t>
  </si>
  <si>
    <t>obrusná 468*0,04 = 18,720 [A]_x000d_
ložná 468*0,05 = 23,400 [B]_x000d_
podkladní 120*0,05 = 6,000 [C]_x000d_
Mezisoučet = 48,120 [D]</t>
  </si>
  <si>
    <t>113766</t>
  </si>
  <si>
    <t>A</t>
  </si>
  <si>
    <t>FRÉZOVÁNÍ DRÁŽKY PRŮŘEZU DO 800MM2 V ASFALTOVÉ VOZOVCE</t>
  </si>
  <si>
    <t>M</t>
  </si>
  <si>
    <t>pracovní spáry, napojení na stávající vozovku, u říms a obrub</t>
  </si>
  <si>
    <t>119 = 119,000 [A]</t>
  </si>
  <si>
    <t>Položka zahrnuje:
- veškerou manipulaci s vybouranou sutí a s vybouranými hmotami vč. uložení na skládku.
Položka nezahrnuje:
- x</t>
  </si>
  <si>
    <t>13283</t>
  </si>
  <si>
    <t>HLOUBENÍ RÝH ŠÍŘ DO 2M PAŽ I NEPAŽ TŘ. II</t>
  </si>
  <si>
    <t>rýha pro nové obruby 63*0,25*0,25 = 3,938 [A]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</si>
  <si>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uložení zeminy (na skládku, do násypu) ani poplatky za skládku, vykazují se v položce č.0141**</t>
  </si>
  <si>
    <t>4</t>
  </si>
  <si>
    <t>Vodorovné konstrukce</t>
  </si>
  <si>
    <t>45131A</t>
  </si>
  <si>
    <t>PODKLADNÍ A VÝPLŇOVÉ VRSTVY Z PROSTÉHO BETONU C20/25</t>
  </si>
  <si>
    <t>rozšířené betonové lože u obruby 63*0,25*0,25 = 3,938 [A]</t>
  </si>
  <si>
    <t xml:space="preserve">Položka zahrnuje:
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 nátěrů zabraňujících soudržnosti betonu a bednění,
- podpěrné  konstr. (skruže) a lešení všech druhů pro bednění,  vč. ochranných a bezpečnostních opatření a základů těchto konstrukcí a lešení,
- vytvoření kotevních čel, kapes, nálitků a sedel, zřízení  všech  požadovaných  otvorů, 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proudů,
Položka nezahrnuje:
- x</t>
  </si>
  <si>
    <t>5</t>
  </si>
  <si>
    <t>56140G</t>
  </si>
  <si>
    <t xml:space="preserve">SMĚSI Z KAMENIVA STMELENÉ CEMENTEM  SC C 8/10</t>
  </si>
  <si>
    <t>80*0,15 = 12,000 [A]</t>
  </si>
  <si>
    <t>Položka zahrnuje:
- dodání směsi v požadované kvalitě
- očištění podkladu
- uložení směsi dle předepsaného technologického předpisu a zhutnění vrstvy v předepsané tloušťce
- zřízení vrstvy bez rozlišení šířky, pokládání vrstvy po etapách, včetně pracovních spar a spojů
- úpravu napojení, ukončení
- úpravu dilatačních spar včetně předepsané výztuže
Položka nezahrnuje:
- postřiky, nátěry</t>
  </si>
  <si>
    <t>56333</t>
  </si>
  <si>
    <t>VOZOVKOVÉ VRSTVY ZE ŠTĚRKODRTI TL. DO 150MM</t>
  </si>
  <si>
    <t>M2</t>
  </si>
  <si>
    <t>Položka zahrnuje:
- dodání kameniva předepsané kvality a zrnitosti
- rozprostření a zhutnění vrstvy v předepsané tloušťce
- zřízení vrstvy bez rozlišení šířky, pokládání vrstvy po etapách
Položka nezahrnuje:
- postřiky, nátěry</t>
  </si>
  <si>
    <t>56335</t>
  </si>
  <si>
    <t>VOZOVKOVÉ VRSTVY ZE ŠTĚRKODRTI TL. DO 250MM</t>
  </si>
  <si>
    <t>572213</t>
  </si>
  <si>
    <t>SPOJOVACÍ POSTŘIK Z EMULZE DO 0,5KG/M2</t>
  </si>
  <si>
    <t>456+456 = 912,000 [A]</t>
  </si>
  <si>
    <t>Položka zahrnuje:
- dodání všech předepsaných materiálů pro postřiky v předepsaném množství
- provedení dle předepsaného technologického předpisu
- zřízení vrstvy bez rozlišení šířky, pokládání vrstvy po etapách
- úpravu napojení, ukončení
Položka nezahrnuje:
- x</t>
  </si>
  <si>
    <t>574A34</t>
  </si>
  <si>
    <t>ASFALTOVÝ BETON PRO OBRUSNÉ VRSTVY ACO 11+ TL. 40MM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</si>
  <si>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
Položka nezahrnuje:
- postřiky, nátěry
- těsnění podél obrubníků, dilatačních zařízení, odvodňovacích proužků, odvodňovačů, vpustí, šachet a pod.</t>
  </si>
  <si>
    <t>574C46</t>
  </si>
  <si>
    <t>ASFALTOVÝ BETON PRO LOŽNÍ VRSTVY ACL 16+, 16S TL. 50MM</t>
  </si>
  <si>
    <t>574E06</t>
  </si>
  <si>
    <t>ASFALTOVÝ BETON PRO PODKLADNÍ VRSTVY ACP 16+, 16S</t>
  </si>
  <si>
    <t>vyrovnávka v místě upravené křižovatky 456*0,5*0,1 = 22,800 [A]</t>
  </si>
  <si>
    <t>574E46</t>
  </si>
  <si>
    <t>ASFALTOVÝ BETON PRO PODKLADNÍ VRSTVY ACP 16+, 16S TL. 50MM</t>
  </si>
  <si>
    <t>582611</t>
  </si>
  <si>
    <t>KRYTY Z BETON DLAŽDIC SE ZÁMKEM ŠEDÝCH TL 60MM DO LOŽE Z KAM</t>
  </si>
  <si>
    <t>Položka zahrnuje:
- dodání dlažebního materiálu v požadované kvalitě, dodání materiálu pro předepsané lože v tloušťce předepsané dokumentací a pro předepsanou výplň spar
- očištění podkladu
- uložení dlažby dle předepsaného technologického předpisu včetně předepsané podkladní vrstvy a předepsané výplně spar
- zřízení vrstvy bez rozlišení šířky, pokládání vrstvy po etapách 
- úpravu napojení, ukončení podél obrubníků, dilatačních zařízení, odvodňovacích proužků, odvodňovačů, vpustí, šachet a pod., nestanoví-li zadávací dokumentace jinak
Položka nezahrnuje:
- postřiky, nátěry
- těsnění podél obrubníků, dilatačních zařízení, odvodňovacích proužků, odvodňovačů, vpustí, šachet a pod.</t>
  </si>
  <si>
    <t>582614</t>
  </si>
  <si>
    <t>KRYTY Z BETON DLAŽDIC SE ZÁMKEM BAREV TL 60MM DO LOŽE Z KAM</t>
  </si>
  <si>
    <t>9</t>
  </si>
  <si>
    <t>Ostatní konstrukce a práce</t>
  </si>
  <si>
    <t>914131</t>
  </si>
  <si>
    <t>DOPRAVNÍ ZNAČKY ZÁKLADNÍ VELIKOSTI OCELOVÉ TŘ RA2 - DODÁVKA A MONTÁŽ</t>
  </si>
  <si>
    <t>KUS</t>
  </si>
  <si>
    <t>Položka zahrnuje:
- dodávku a montáž značek v požadovaném provedení
Položka nezahrnuje:
- x</t>
  </si>
  <si>
    <t>914133</t>
  </si>
  <si>
    <t>DOPRAVNÍ ZNAČKY ZÁKLADNÍ VELIKOSTI OCELOVÉ TŘ RA2 - DEMONTÁŽ</t>
  </si>
  <si>
    <t>Položka zahrnuje:
- odstranění, demontáž a odklizení materiálu s odvozem na předepsané místo
Položka nezahrnuje:
- x</t>
  </si>
  <si>
    <t>914731</t>
  </si>
  <si>
    <t>STÁLÁ DOPRAV ZAŘÍZ Z3 OCEL TŘ RA2 - DODÁVKA A MONTÁŽ</t>
  </si>
  <si>
    <t>914733</t>
  </si>
  <si>
    <t>STÁLÁ DOPRAV ZAŘÍZ Z3 OCEL TŘ RA2 - DEMONTÁŽ</t>
  </si>
  <si>
    <t>914921</t>
  </si>
  <si>
    <t>SLOUPKY A STOJKY DOPRAVNÍCH ZNAČEK Z OCEL TRUBEK DO PATKY - DODÁVKA A MONTÁŽ</t>
  </si>
  <si>
    <t>Položka zahrnuje:
- sloupky
- upevňovací zařízení
- osazení (betonová patka, zemní práce)
Položka nezahrnuje:
- x</t>
  </si>
  <si>
    <t>914923</t>
  </si>
  <si>
    <t>SLOUPKY A STOJKY DZ Z OCEL TRUBEK DO PATKY DEMONTÁŽ</t>
  </si>
  <si>
    <t>915111</t>
  </si>
  <si>
    <t>VODOROVNÉ DOPRAVNÍ ZNAČENÍ BARVOU HLADKÉ - DODÁVKA A POKLÁDKA</t>
  </si>
  <si>
    <t>(36+28+31+12+16/2+18/2)*0,125 = 15,500 [A]</t>
  </si>
  <si>
    <t>Položka zahrnuje:
- dodání a pokládku nátěrového materiálu
- předznačení a reflexní úpravu
Položka nezahrnuje:
- x
Způsob měření:
- měří se pouze natíraná plocha</t>
  </si>
  <si>
    <t>917211</t>
  </si>
  <si>
    <t>ZÁHONOVÉ OBRUBY Z BETONOVÝCH OBRUBNÍKŮ ŠÍŘ 50MM</t>
  </si>
  <si>
    <t>19+9 = 28,000 [A]</t>
  </si>
  <si>
    <t>Položka zahrnuje:
- dodání a pokládku betonových obrubníků o rozměrech předepsaných zadávací dokumentací
- betonové lože i boční betonovou opěrku
Položka nezahrnuje:
- x</t>
  </si>
  <si>
    <t>917212</t>
  </si>
  <si>
    <t>ZÁHONOVÉ OBRUBY Z BETONOVÝCH OBRUBNÍKŮ ŠÍŘ 80MM</t>
  </si>
  <si>
    <t>vjezd</t>
  </si>
  <si>
    <t>917424</t>
  </si>
  <si>
    <t>CHODNÍKOVÉ OBRUBY Z KAMENNÝCH OBRUBNÍKŮ ŠÍŘ 150MM</t>
  </si>
  <si>
    <t>26+8+17+12 = 63,000 [A]</t>
  </si>
  <si>
    <t>931326</t>
  </si>
  <si>
    <t>TĚSNĚNÍ DILATAČ SPAR ASF ZÁLIVKOU MODIFIK PRŮŘ DO 800MM2</t>
  </si>
  <si>
    <t>výplň řezané spáry, včetně dilatačních spár</t>
  </si>
  <si>
    <t>Položka zahrnuje:
- dodávku a osazení předepsaného materiálu
- očištění ploch spáry před úpravou
- očištění okolí spáry po úpravě
Položka nezahrnuje:
- těsnící profil</t>
  </si>
  <si>
    <t>02720</t>
  </si>
  <si>
    <t>POMOC PRÁCE ZŘÍZ NEBO ZAJIŠŤ REGULACI A OCHRANU DOPRAVY</t>
  </si>
  <si>
    <t>""Položka zahrnuje kompletní dopravně-inženýrská opatření po celou dobu stavby dle projektové dokumentace a aktuálních požadavků investora, TP, typových dopravně inženýrských opatření.
Včetně projednání a zpracování podkladů k odsouhlasení DIO, objízdných tras
Zajištění stanovení přechodné úpravy od SSÚ._x000d_
Zajištění stanovené místní úpravy (trvalé značení)_x000d_
včetně všech objízdných tras</t>
  </si>
  <si>
    <t>Položka zahrnuje:
- veškeré náklady spojené s objednatelem požadovanými zařízeními
Položka nezahrnuje:
- x</t>
  </si>
  <si>
    <t>17 01 01 - BETON z vybouraných konstrukcí (obrubníky, propusty, panely a jiné)_x000d_
17 09 04 - Směsné stavební a demoliční odpady neuvedené pod čísly 17 09 01, 17 09 02 a 17 09 03_x000d_
17 05 03 - kamení z propustku</t>
  </si>
  <si>
    <t>žb 17*2,4 = 40,800 [A]_x000d_
kámen (51)*2,2 = 112,200 [B]_x000d_
Mezisoučet = 153,000 [C]</t>
  </si>
  <si>
    <t xml:space="preserve">Položka zahrnuje:
- veškeré poplatky provozovateli skládky související s uložením odpadu na skládce.
- Náklad na uložení do recyklačního střediska či na skládku s oprávněním k opětovnému využítí dodaného typu odpadu. _x000d_
- Zhotovitel doloží  platné oprávnění opravňující ho k nakládání s odpady. Dále předloží doklady o uložení tzv.Průvodku odpadu (s uvedením SPZ, množství-váhy, názvu odpadu, místo dalšího využí odpadu). Tuto průvodu odsouhlasí zástupci smluvních stran.</t>
  </si>
  <si>
    <t>17 05 04 - Zemina a kamení neuvedené pod číslem 17 05 03_x000d_
nepotřebný výkopek - zemina, drny, kamení - nevhodný materiál pro další použí na této stavbě</t>
  </si>
  <si>
    <t>výkop jam (186,375)*1,8 = 335,475 [A]_x000d_
čištění příkopů 40*0,25*2 = 20,000 [B]_x000d_
čištění vodního toku 10*2 = 20,000 [C]_x000d_
odkopávky okolí 17,5 = 17,500 [D]_x000d_
Mezisoučet = 392,975 [E]</t>
  </si>
  <si>
    <t xml:space="preserve">Položka zahrnuje:
Náklad na uložení do recyklačního střediska či na skládku s oprávněním k opětovnému využítí dodaného typu odpadu. _x000d_
Zhotovitel doloží  platné oprávnění opravňující ho k nakládání s odpady. Dále předloží doklady o uložení tzv.Průvodku odpadu (s uvedením SPZ, množství-váhy, názvu odpadu, místo dalšího využí odpadu). Tuto průvodu odsouhlasí zástupci smluvních stran.</t>
  </si>
  <si>
    <t>11120</t>
  </si>
  <si>
    <t>ODSTRANĚNÍ KŘOVIN</t>
  </si>
  <si>
    <t>včetně naložení, odvozu, uložení na skládku/kompostárnu, poplatků za skládku</t>
  </si>
  <si>
    <t>Položka zahrnuje:
- odstranění křovin a stromů do průměru 100 mm
- dopravu dřevin bez ohledu na vzdálenost
- spálení na hromadách nebo štěpkování
Položka nezahrnuje:
- x</t>
  </si>
  <si>
    <t>11513</t>
  </si>
  <si>
    <t>ČERPÁNÍ VODY DO 2000 L/MIN</t>
  </si>
  <si>
    <t>HOD</t>
  </si>
  <si>
    <t>Položka zahrnuje:
- čerpání vody na povrchu
- potrubí 
- pohotovost záložní čerpací soupravy
- zřízení čerpací jímky
- následná demontáž a likvidace těchto zařízení
Položka nezahrnuje:
- x</t>
  </si>
  <si>
    <t>11527</t>
  </si>
  <si>
    <t>PŘEV VOD NA POVRCHU POTR DN DO 1000MM NEBO ŽLAB R.O. DO 3,6M</t>
  </si>
  <si>
    <t>dodání, odstranění, případné lomy na potrubí, kompletní dodání_x000d_
lože, obsyp - dodání, odstranění_x000d_
udržování v provozu po celou dobu dle potřeby realizace stavby_x000d_
opětovné obnovení v případě mimořádné události (povodně, krádež atp)</t>
  </si>
  <si>
    <t>trouba DN 1000 22 = 22,000 [A]</t>
  </si>
  <si>
    <t>Položka zahrnuje:
- převedení vody na povrchu
- zřízení, udržování a odstranění příslušného zařízení
Položka nezahrnuje:
- x
Způsob měření:
- převedení vody se uvádí buď průměrem potrubí (DN) nebo délkou rozvinutého obvodu žlabu (r.o.)</t>
  </si>
  <si>
    <t>12110</t>
  </si>
  <si>
    <t>SEJMUTÍ ORNICE NEBO LESNÍ PŮDY</t>
  </si>
  <si>
    <t>včetně naložení, odvozu, uložení na mezideponii zhotovitele</t>
  </si>
  <si>
    <t>stávaícjí orniční vrstva (120)*0,15 = 18,000 [A]</t>
  </si>
  <si>
    <t xml:space="preserve">Položka zahrnuje:
- sejmutí ornice bez ohledu na tloušťku vrstvy
-  její vodorovnou dopravu
Položka nezahrnuje:
- uložení na trvalou skládku</t>
  </si>
  <si>
    <t>12273</t>
  </si>
  <si>
    <t>ODKOPÁVKY A PROKOPÁVKY OBECNÉ TŘ. I</t>
  </si>
  <si>
    <t>odstranění konstrukčních vrstev vozovky 70*0,25 = 17,500 [A]</t>
  </si>
  <si>
    <t xml:space="preserve"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zhutnění podloží, případně i svahů vč. svahování
- zřízení stupňů v podloží a lavic na svazích, není-li pro tyto práce zřízena samostatná položka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 uložení zeminy (na skládku, do násypu) ani poplatky za skládku, vykazují se v položce č.0141**</t>
  </si>
  <si>
    <t>12573</t>
  </si>
  <si>
    <t>VYKOPÁVKY ZE ZEMNÍKŮ A SKLÁDEK TŘ. I</t>
  </si>
  <si>
    <t>naložení ornice z mezideponie zhotovitele s odvozem na stavbu</t>
  </si>
  <si>
    <t>ornice pro zarovnání terénu 18 = 18,000 [A]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</si>
  <si>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ruční vykopávky, odstranění kořenů a napadávek
- pažení, vzepření a rozepření vč. přepažování (vyjma pažení záporového a štětových stěn)
- úpravu, ochranu a očištění dna, základové spáry, stěn a svahů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práce spojené s otvírkou zemníku</t>
  </si>
  <si>
    <t>12931</t>
  </si>
  <si>
    <t>ČIŠTĚNÍ PŘÍKOPŮ OD NÁNOSU DO 0,25M3/M</t>
  </si>
  <si>
    <t>20+20 = 40,000 [A]</t>
  </si>
  <si>
    <t xml:space="preserve">Položka zahrnuje:
- vodorovnou a svislou dopravu, přemístění, přeložení, manipulace s materiálem a uložení na skládku.
Položka nezahrnuje:
-  poplatek za skládku, který se vykazuje v položce 0141** (s výjimkou malého množství  materiálu, kde je možné poplatek zahrnout do jednotkové ceny položky – tento fakt musí být uveden v doplňujícím textu k položce)</t>
  </si>
  <si>
    <t>12960</t>
  </si>
  <si>
    <t>ČIŠTĚNÍ VODOTEČÍ A MELIORAČ KANÁLŮ OD NÁNOSŮ</t>
  </si>
  <si>
    <t>13173</t>
  </si>
  <si>
    <t>HLOUBENÍ JAM ZAPAŽ I NEPAŽ TŘ. I</t>
  </si>
  <si>
    <t>včetně naložení, odvozu a uložení na skládku</t>
  </si>
  <si>
    <t>výkopová jáma 4*2,5*13-(3*2*13)+2,5*2,5*13/2+2,5*5*15/2 = 186,375 [A]</t>
  </si>
  <si>
    <t>17120</t>
  </si>
  <si>
    <t>ULOŽENÍ SYPANINY DO NÁSYPŮ A NA SKLÁDKY BEZ ZHUTNĚNÍ</t>
  </si>
  <si>
    <t>uložení získané ornice na mezideponii zhotovitele</t>
  </si>
  <si>
    <t xml:space="preserve">Položka zahrnuje:
- kompletní provedení zemní konstrukce do předepsaného tvaru
- ošetření úložiště po celou dobu práce v něm vč. klimatických opatření
- ztížení v okolí vedení, konstrukcí a objektů a jejich dočasné zajištění
- ztížení provádění ve ztížených podmínkách a stísněných prostorech
- ztížené ukládání sypaniny pod vodu
- ukládání po vrstvách a po jiných nutných částech (figurách) vč. dosypávek
- spouštění a nošení materiálu
- úprava, očištění a ochrana podloží a svahů
- svahování, uzavírání povrchů svahů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</si>
  <si>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17280</t>
  </si>
  <si>
    <t>ZŘÍZENÍ TĚSNĚNÍ Z NAKUPOVANÝCH MATERIÁLŮ</t>
  </si>
  <si>
    <t>těsnící vrstva dle ČSN 73 6244 (2,5+3,6)*12,1*0,25 = 18,453 [A]</t>
  </si>
  <si>
    <t xml:space="preserve">Položka zahrnuje:
- kompletní provedení zemní konstrukce včetně nákupu a dopravy materiálu dle zadávací dokumentace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 a výplň jam a prohlubní v podloží
- úprava, očištění, ochrana a zhutnění podloží
- svahování, hutnění a uzavírání povrchů svahů
- zřízení lavic na svazích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</si>
  <si>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17310</t>
  </si>
  <si>
    <t>ZEMNÍ KRAJNICE A DOSYPÁVKY SE ZHUTNĚNÍM</t>
  </si>
  <si>
    <t>včetně dodání vhodného materiálu</t>
  </si>
  <si>
    <t>krajnice vlevo a vpravo před a za propustkem 20*0,25 = 5,000 [A]</t>
  </si>
  <si>
    <t xml:space="preserve">Položka zahrnuje:
- kompletní provedení zemní konstrukce vč. výběru vhodného materiálu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
- svahování, hutnění a uzavírání povrchů svahů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</si>
  <si>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17581</t>
  </si>
  <si>
    <t>OBSYP POTRUBÍ A OBJEKTŮ Z NAKUPOVANÝCH MATERIÁLŮ</t>
  </si>
  <si>
    <t>včetně ochranného obsypu_x000d_
vštně hutněného zásypu_x000d_
včetně zásypů základu</t>
  </si>
  <si>
    <t>zásyp a uložení sypaniny do násypu 0,6*2,5*12+2,5*2,5*12/2+0,5*2,5*12+2,5*3,5*12/2+14+18 = 155,000 [A]</t>
  </si>
  <si>
    <t xml:space="preserve">Položka zahrnuje:
- kompletní provedení zemní konstrukce včetně nákupu a dopravy materiálu dle zadávací dokumentace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 a výplň jam a prohlubní v podloží
- úprava, očištění, ochrana a zhutnění podloží
- svahování, hutnění a uzavírání povrchů svahů
- zřízení lavic na svazích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 
Způsob měření:
- zemina vytlačená potrubím o DN 180mm se od kubatury obsypů neodečítá</t>
  </si>
  <si>
    <t>17780</t>
  </si>
  <si>
    <t>ZEMNÍ HRÁZKY Z NAKUPOVANÝCH MATERIÁLŮ</t>
  </si>
  <si>
    <t>18110</t>
  </si>
  <si>
    <t>ÚPRAVA PLÁNĚ SE ZHUTNĚNÍM V HORNINĚ TŘ. I</t>
  </si>
  <si>
    <t>Položka zahrnuje:
- úpravu pláně včetně vyrovnání výškových rozdílů. Míru zhutnění určuje projekt.
Položka nezahrnuje:
- x</t>
  </si>
  <si>
    <t>18130</t>
  </si>
  <si>
    <t>ÚPRAVA PLÁNĚ BEZ ZHUTNĚNÍ</t>
  </si>
  <si>
    <t xml:space="preserve">Položka zahrnuje:
-  úpravu pláně včetně vyrovnání výškových rozdílů
Položka nezahrnuje:
- x</t>
  </si>
  <si>
    <t>18214</t>
  </si>
  <si>
    <t>ÚPRAVA POVRCHŮ SROVNÁNÍM ÚZEMÍ V TL DO 0,25M</t>
  </si>
  <si>
    <t>18222</t>
  </si>
  <si>
    <t>ROZPROSTŘENÍ ORNICE VE SVAHU V TL DO 0,15M</t>
  </si>
  <si>
    <t>Položka zahrnuje:
- nutné přemístění ornice z dočasných skládek vzdálených do 50m
- rozprostření ornice v předepsané tloušťce ve svahu přes 1:5
Položka nezahrnuje:
- x</t>
  </si>
  <si>
    <t>18241</t>
  </si>
  <si>
    <t>ZALOŽENÍ TRÁVNÍKU RUČNÍM VÝSEVEM</t>
  </si>
  <si>
    <t>Položka zahrnuje:
- dodání předepsané travní směsi, její výsev na ornici, zalévání, první pokosení, to vše bez ohledu na sklon terénu
Položka nezahrnuje:
- x</t>
  </si>
  <si>
    <t>Základy</t>
  </si>
  <si>
    <t>21263</t>
  </si>
  <si>
    <t xml:space="preserve">TRATIVODY KOMPLET  Z TRUB Z PLAST HM DN DO 150MM</t>
  </si>
  <si>
    <t>15*2 = 30,000 [A]</t>
  </si>
  <si>
    <t>Položka zahrnuje:
 - platí pro kompletní konstrukce trativodů:
- výkop rýhy předepsaného tvaru v dané třídě těžitelnosti, výplň, zásyp trativodu včetně dopravy, uložení přebytečného materiálu, dodávky předepsaného materiálu pro výplň a zásyp
- zřízení spojovací vrstvy
- zřízení podkladu a lože trativodu z předepsaného materiálu
- dodávka a uložení trativodu předepsaného materiálu a profilu
- obsyp trativodu předepsaným materiálem
- ukončení trativodu zaústěním do potrubí nebo vodoteče, případně vybudování ukončujícího objektu (kapličky) dle VL
- veškerý materiál, výrobky a polotovary, včetně mimostaveništní a vnitrostaveništní dopravy
Položka nezahrnuje:
- opláštění z geotextilie, fólie</t>
  </si>
  <si>
    <t>21331</t>
  </si>
  <si>
    <t>DRENÁŽNÍ VRSTVY Z BETONU MEZEROVITÉHO (DRENÁŽNÍHO)</t>
  </si>
  <si>
    <t>(12+14)*0,25*0,25 = 1,625 [A]</t>
  </si>
  <si>
    <t>Položka zahrnuje:
- dodávku předepsaného materiálu pro drenážní vrstvu, včetně mimostaveništní a vnitrostaveništní dopravy
- provedení drenážní vrstvy předepsaných rozměrů a předepsaného tvaru
Položka nezahrnuje:
- x</t>
  </si>
  <si>
    <t>272324</t>
  </si>
  <si>
    <t>ZÁKLADY ZE ŽELEZOBETONU DO C25/30</t>
  </si>
  <si>
    <t>pod nábřežní zeď 1,1*0,6*(1,56+2+0,565+2,155) = 4,145 [A]_x000d_
pod opěry 0,6*0,6*12*2 = 8,640 [B]_x000d_
základ křídla 3,5*1,5*0,6*2 = 6,300 [C]_x000d_
Mezisoučet = 19,085 [D]</t>
  </si>
  <si>
    <t xml:space="preserve">Položka zahrnuje:
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 nátěrů zabraňujících soudržnosti betonu a bednění,
- podpěrné  konstr. (skruže) a lešení všech druhů pro bednění,  vč. ochranných a bezpečnostních opatření a základů těchto konstrukcí a lešení,
- vytvoření kotevních čel, kapes, nálitků a sedel, zřízení  všech  požadovaných  otvorů, 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proudů,
Položka nezahrnuje:
- dodání a osazení výztuže</t>
  </si>
  <si>
    <t>272365</t>
  </si>
  <si>
    <t>VÝZTUŽ ZÁKLADŮ Z OCELI 10505, B500B</t>
  </si>
  <si>
    <t>Položka:
- zahrnuje veškerý materiál, výrobky a polotovary, včetně mimostaveništní a vnitrostaveništní dopravy (rovněž přesuny), včetně naložení a složení, případně s uložením
- dodání betonářské výztuže v požadované kvalitě, stříhání, řezání, ohýbání a spojování do všech požadovaných tvarů (vč. armakošů) a uložení s požadovaným zajištěním polohy a krytí výztuže betonem,
- veškeré svary nebo jiné spoje výztuže,
- pomocné konstrukce a práce pro osazení a upevnění výztuže,
- zednické výpomoci pro montáž betonářské výztuže,
- úpravy výztuže pro osazení doplňkových konstrukcí,
- ochranu výztuže do doby jejího zabetonování,
- úpravy výztuže pro zřízení železobetonových kloubů, kotevních prvků, závěsných ok a doplňkových konstrukcí,
- veškerá opatření pro zajištění soudržnosti výztuže a betonu,
- vodivé propojení výztuže, které je součástí ochrany konstrukce proti vlivům bludných proudů, vyvedení do měřících skříní nebo míst pro měření bludných proudů (vlastní měřící skříně se uvádějí položkami SD 74),
- povrchovou antikorozní úpravu výztuže,
- separaci výztuže,
- osazení měřících zařízení a úpravy pro ně,
- osazení měřících skříní nebo míst pro měření bludných proudů
Položka nezahrnuje:
- x</t>
  </si>
  <si>
    <t>28997F</t>
  </si>
  <si>
    <t>OPLÁŠTĚNÍ (ZPEVNĚNÍ) Z GEOTEXTILIE DO 600G/M2</t>
  </si>
  <si>
    <t>(2+2)*12 = 48,000 [A]</t>
  </si>
  <si>
    <t>Položka zahrnuje:
- dodávku předepsané geotextilie
- úpravu, očištění a ochranu podkladu
- přichycení k podkladu, případně zatížení
- úpravy spojů a zajištění okrajů
- úpravy pro odvodnění
- nutné přesahy
- mimostaveništní a vnitrostaveništní dopravu
Položka nezahrnuje:
- x 
Způsob měření:
- přesahy se nezapočítávají do výměry</t>
  </si>
  <si>
    <t>28999</t>
  </si>
  <si>
    <t>OPLÁŠTĚNÍ (ZPEVNĚNÍ) Z FÓLIE</t>
  </si>
  <si>
    <t>těsnící vrstva (2,5+3,6)*12 = 73,200 [A]</t>
  </si>
  <si>
    <t>Položka zahrnuje:
- dodávku předepsané fólie
- úpravu, očištění a ochranu podkladu
- přichycení k podkladu, případně zatížení
- úpravy spojů a zajištění okrajů
- úpravy pro odvodnění
- nutné přesahy
- mimostaveništní a vnitrostaveništní dopravu
Položka nezahrnuje:
- x 
Způsob měření:
- přesahy se nezapočítávají do výměry</t>
  </si>
  <si>
    <t>Svislé konstrukce</t>
  </si>
  <si>
    <t>317325</t>
  </si>
  <si>
    <t>ŘÍMSY ZE ŽELEZOBETONU DO C30/37 (B37)</t>
  </si>
  <si>
    <t>včetně vyhotovení letopočtu z obou stran propustku</t>
  </si>
  <si>
    <t>(0,6*0,35+0,8*0,35)*9+(5*0,35+0,3*0,6*2,5) = 6,610 [A]</t>
  </si>
  <si>
    <t>317365</t>
  </si>
  <si>
    <t>VÝZTUŽ ŘÍMS Z OCELI 10505, B500B</t>
  </si>
  <si>
    <t>Položka zahrnuje:
- veškerý materiál, výrobky a polotovary, včetně mimostaveništní a vnitrostaveništní dopravy (rovněž přesuny), včetně naložení a složení, případně s uložením
- dodání betonářské výztuže v požadované kvalitě, stříhání, řezání, ohýbání a spojování do všech požadovaných tvarů (vč. armakošů) a uložení s požadovaným zajištěním polohy a krytí výztuže betonem,
- veškeré svary nebo jiné spoje výztuže,
- pomocné konstrukce a práce pro osazení a upevnění výztuže,
- zednické výpomoci pro montáž betonářské výztuže,
- úpravy výztuže pro osazení doplňkových konstrukcí,
- ochranu výztuže do doby jejího zabetonování,
- úpravy výztuže pro zřízení železobetonových kloubů, kotevních prvků, závěsných ok a doplňkových konstrukcí,
- veškerá opatření pro zajištění soudržnosti výztuže a betonu,
- vodivé propojení výztuže, které je součástí ochrany konstrukce proti vlivům bludných proudů, vyvedení do měřících skříní nebo míst pro měření bludných proudů (vlastní měřící skříně se uvádějí položkami SD 74),
- povrchovou antikorozní úpravu výztuže,
- separaci výztuže,
- osazení měřících zařízení a úpravy pro ně,
- osazení měřících skříní nebo míst pro měření bludných proudů.
Položka nezahrnuje:
- x</t>
  </si>
  <si>
    <t>333325</t>
  </si>
  <si>
    <t>MOSTNÍ OPĚRY A KŘÍDLA ZE ŽELEZOVÉHO BETONU DO C30/37</t>
  </si>
  <si>
    <t>opěry (1,405*0,3*12,066)*2 = 10,172 [A]_x000d_
nábřežní zdi 0,6*2,4*(2,155+1,56+2+0,565) = 9,043 [B]_x000d_
Mezisoučet = 19,215 [C]</t>
  </si>
  <si>
    <t>333365</t>
  </si>
  <si>
    <t>VÝZTUŽ MOSTNÍCH OPĚR A KŘÍDEL Z OCELI 10505, B500B</t>
  </si>
  <si>
    <t>421325</t>
  </si>
  <si>
    <t>MOSTNÍ NOSNÉ DESKOVÉ KONSTRUKCE ZE ŽELEZOBETONU C30/37</t>
  </si>
  <si>
    <t>12,566*2,6*0,3 = 9,801 [A]</t>
  </si>
  <si>
    <t>421365</t>
  </si>
  <si>
    <t>VÝZTUŽ MOSTNÍ DESKOVÉ KONSTRUKCE Z OCELI 10505</t>
  </si>
  <si>
    <t>451312</t>
  </si>
  <si>
    <t>PODKLADNÍ A VÝPLŇOVÉ VRSTVY Z PROSTÉHO BETONU C12/15</t>
  </si>
  <si>
    <t>podkladní beton pod propust 4,5*14*0,15 = 9,450 [A]_x000d_
podkladní beton pod základy zdi 4*(1,56+2+0,565+2,155)*0,15 = 3,768 [B]_x000d_
podkladní beton pod pod drenáže 2*(0,2*0,4*12) = 1,920 [C]_x000d_
Mezisoučet = 15,138 [D]</t>
  </si>
  <si>
    <t>C 20/25n XF3 - pod dlažbu z LK</t>
  </si>
  <si>
    <t>lože pod dlažbu z LK (3+12+32)*0,15 = 7,050 [A]</t>
  </si>
  <si>
    <t>451522</t>
  </si>
  <si>
    <t>VÝPLŇ VRSTVY Z KAMENIVA DRCENÉHO, INDEX ZHUTNĚNÍ ID DO 0,8</t>
  </si>
  <si>
    <t>položka bude čerpána na základě výzvy TDS</t>
  </si>
  <si>
    <t>podsyp základů 10 = 10,000 [A]_x000d_
podsyp pod desku 4,5*12*0,35 = 18,900 [B]_x000d_
Mezisoučet = 28,900 [C]</t>
  </si>
  <si>
    <t>Položka zahrnuje:
- dodávku předepsaného kameniva
- mimostaveništní a vnitrostaveništní dopravu a jeho uložení
- není-li v zadávací dokumentaci uvedeno jinak, jedná se o nakupovaný materiál
Položka nezahrnuje:
- x</t>
  </si>
  <si>
    <t>46251</t>
  </si>
  <si>
    <t>ZÁHOZ Z LOMOVÉHO KAMENE</t>
  </si>
  <si>
    <t>1*1*4 = 4,000 [A]</t>
  </si>
  <si>
    <t>položka zahrnuje:_x000d_
- dodávku a zához lomového kamene předepsané frakce včetně mimostaveništní a vnitrostaveništní dopravy_x000d_
není-li v zadávací dokumentaci uvedeno jinak, jedná se o nakupovaný materiál</t>
  </si>
  <si>
    <t>465512</t>
  </si>
  <si>
    <t>DLAŽBY Z LOMOVÉHO KAMENE NA MC</t>
  </si>
  <si>
    <t>(3+12+32)*0,15 = 7,050 [A]</t>
  </si>
  <si>
    <t>Položka zahrnuje:
- nutné zemní práce (svahování, úpravu pláně a pod.)
- zřízení spojovací vrstvy
- zřízení lože dlažby z cementové malty předepsané kvality a předepsané tloušťky
- dodávku a položení dlažby z lomového kamene do předepsaného tvaru
- spárování, těsnění, tmelení a vyplnění spar MC případně s vyklínováním
- úprava povrchu pro odvedení srážkové vody
Položka nezahrnuje:
- podklad pod dlažbu, vykazuje se samostatně položkami SD 45</t>
  </si>
  <si>
    <t>467314</t>
  </si>
  <si>
    <t>STUPNĚ A PRAHY VODNÍCH KORYT Z PROSTÉHO BETONU C25/30</t>
  </si>
  <si>
    <t>C25/30 XF3</t>
  </si>
  <si>
    <t>0,5*0,8*3*2 = 2,400 [A]</t>
  </si>
  <si>
    <t xml:space="preserve">Položka zahrnuje:
- nutné zemní práce (hloubení rýh apod.)
- dodání  čerstvého  betonu  (betonové  směsi)  požadované  kvality,  jeho  uložení  do požadovaného tvaru při jakékoliv konzistenci čerstvého betonu a způsobu hutnění, ošetření a ochranu betonu,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
- podpěrné  konstr. (skruže) a lešení všech druhů pro bednění, uložení čerstvého betonu, výztuže a doplňkových konstr., vč. požadovaných otvorů, ochranných a bezpečnostních opatření a základů těchto konstrukcí a lešení,
- vytvoření kotevních čel, kapes, nálitků, a sedel,
- zřízení  všech  požadovaných  otvorů, kapes, výklenků, prostupů, dutin, drážek a pod., vč. ztížení práce a úprav  kolem nich,
- úpravy pro osazení doplňkových konstrukcí a vybavení,
- úpravy povrchu pro položení požadované izolace, povlaků a nátěrů, případně vyspravení,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
Položka nezahrnuje:
- x</t>
  </si>
  <si>
    <t>7</t>
  </si>
  <si>
    <t>Přidružená stavební výroba</t>
  </si>
  <si>
    <t>711112</t>
  </si>
  <si>
    <t>IZOLACE BĚŽNÝCH KONSTRUKCÍ PROTI ZEMNÍ VLHKOSTI ASFALTOVÝMI PÁSY</t>
  </si>
  <si>
    <t>propust (0,7+0,2+0,2+0,7)*2*12+(1,405+2,6+1,405)*12 = 108,120 [A]_x000d_
zdi nábřežní (2,3+0,6+0,3+0,6+0,3)*(1,56+2+0,565+2,155) = 25,748 [B]_x000d_
křídla 9*3,7*2+6-2,6*2,6 = 65,840 [C]_x000d_
Mezisoučet = 199,708 [D]</t>
  </si>
  <si>
    <t xml:space="preserve">Položka zahrnuje:
- dodání předepsaného izolačního materiálu
- očištění a ošetření podkladu, zadávací dokumentace může zahrnout i případné vyspravení
- zřízení izolace jako kompletního povlaku, případně komplet. soustavy nebo systému podle příslušného  technolog. předpisu
- zřízení izolace i jednotlivých vrstev po etapách, včetně pracovních spár a spojů
- úprava u okrajů, rohů, hran, dilatačních i pracovních spojů, kotev, obrubníků, dilatačních zařízení, odvodnění, otvorů, neizolovaných míst a pod.
- zajištění odvodnění povrchu izolace, včetně odvodnění nejnižších míst, pokud dokumentace pro zadání stavby nestanoví jinak
- ochrana izolace do doby zřízení definitivní ochranné vrstvy nebo konstrukce
- úprava, očištění a ošetření prostoru kolem izolace
- provedení požadovaných zkoušek
Položka nezahrnuje:
- ochranné vrstvy, např. geotextilii</t>
  </si>
  <si>
    <t>711311</t>
  </si>
  <si>
    <t>IZOLACE PODZEMNÍCH OBJEKTŮ PROTI ZEMNÍ VLHKOSTI ASFALTOVÝMI NÁTĚRY</t>
  </si>
  <si>
    <t>1xPN + 2x ALN</t>
  </si>
  <si>
    <t>ostatní dílčí plochy kde nelze použít asf pásy 150 = 150,000 [A]</t>
  </si>
  <si>
    <t xml:space="preserve">položka zahrnuje:_x000d_
- dodání  předepsaného izolačního materiálu_x000d_
- očištění a ošetření podkladu, zadávací dokumentace může zahrnout i případné vyspravení_x000d_
- zřízení izolace jako kompletního povlaku, případně komplet. soustavy nebo systému podle příslušného  technolog. předpisu_x000d_
- zřízení izolace i jednotlivých vrstev po etapách, včetně pracovních spár a spojů_x000d_
- úprava u okrajů, rohů, hran, dilatačních i pracovních spojů, kotev, obrubníků, dilatačních zařízení, odvodnění, otvorů, neizolovaných míst a pod._x000d_
- zajištění odvodnění povrchu izolace, včetně odvodnění nejnižších míst, pokud dokumentace pro zadání stavby nestanoví jinak_x000d_
- ochrana izolace do doby zřízení definitivní ochranné vrstvy nebo konstrukce_x000d_
- úprava, očištění a ošetření prostoru kolem izolace_x000d_
- provedení požadovaných zkoušek_x000d_
- nezahrnuje ochranné vrstvy, např. geotextilii, cementový potěr, izolační přizdívku</t>
  </si>
  <si>
    <t>711432</t>
  </si>
  <si>
    <t>IZOLACE MOSTOVEK POD ŘÍMSOU ASFALTOVÝMI PÁSY</t>
  </si>
  <si>
    <t>ochrana izolace pod římsami</t>
  </si>
  <si>
    <t>9*0,8+1,5*3 = 11,700 [A]</t>
  </si>
  <si>
    <t xml:space="preserve">Položka zahrnuje:
- dodání předepsaného izolačního materiálu
- očištění a ošetření podkladu, zadávací dokumentace může zahrnout i případné vyspravení
- zřízení izolace jako kompletního povlaku, případně komplet. soustavy nebo systému podle příslušného  technolog. předpisu
- zřízení izolace i jednotlivých vrstev po etapách, včetně pracovních spár a spojů
- úprava u okrajů, rohů, hran, dilatačních i pracovních spojů, kotev, obrubníků, dilatačních zařízení, odvodnění, otvorů, neizolovaných míst a pod.
- zajištění odvodnění povrchu izolace, včetně odvodnění nejnižších míst, pokud dokumentace pro zadání stavby nestanoví jinak
- ochrana izolace do doby zřízení definitivní ochranné vrstvy nebo konstrukce
- úprava, očištění a ošetření prostoru kolem izolace
- provedení požadovaných zkoušek
Položka nezahrnuje:
- ochranné vrstvy, např. lepenku s hliníkovou vložkou, litý asfalt, asfaltový beton</t>
  </si>
  <si>
    <t>711507</t>
  </si>
  <si>
    <t>OCHRANA IZOLACE NA POVRCHU Z PE FÓLIE</t>
  </si>
  <si>
    <t>nopová drenážní vrstva</t>
  </si>
  <si>
    <t>2,6*8 = 20,800 [A]</t>
  </si>
  <si>
    <t>Položka zahrnuje:
- dodání předepsaného ochranného materiálu
- zřízení ochrany izolace
Položka nezahrnuje:
- x</t>
  </si>
  <si>
    <t>78383</t>
  </si>
  <si>
    <t>NÁTĚRY BETON KONSTR TYP S4 (OS-C)</t>
  </si>
  <si>
    <t>ochranný nátěr typ S 4,nátěr obruby římsy</t>
  </si>
  <si>
    <t>0,3*(9+3) = 3,600 [A]</t>
  </si>
  <si>
    <t>Položka zahrnuje:
- kompletní povlaky (i různobarevné)
- úprava podkladu (odmaštění, odstranění starých nátěrů a nečistot) a jeho vyspravení
- provedení nátěru předepsaným postupem a splnění všech požadavků daných technologickým předpisem
Položka nezahrnuje:
- x</t>
  </si>
  <si>
    <t>9111A3</t>
  </si>
  <si>
    <t>ZÁBRADLÍ SILNIČNÍ S VODOR MADLY - DEMONTÁŽ S PŘESUNEM</t>
  </si>
  <si>
    <t>Položka zahrnuje:
- demontáž a odstranění zařízení
- jeho odvoz na předepsané místo
Položka nezahrnuje:
- x</t>
  </si>
  <si>
    <t>9112B1</t>
  </si>
  <si>
    <t>ZÁBRADLÍ MOSTNÍ SE SVISLOU VÝPLNÍ - DODÁVKA A MONTÁŽ</t>
  </si>
  <si>
    <t>9+4,2+3+2,2 = 18,400 [A]</t>
  </si>
  <si>
    <t>Položka zahrnuje:
- kompletní dodávku všech dílů zábradlí včetně předepsané povrchové úpravy
- montáž a osazení zábradlí včetně kotvení dle zadávací dokumentace, t.j. kotevní desky, případné nivelační hmoty pod kotevní desky, kotvy a spojovací materiál, vrty a zálivku
Položka nezahrnuje:
- x</t>
  </si>
  <si>
    <t>9113A3</t>
  </si>
  <si>
    <t>SVODIDLO OCEL SILNIČ JEDNOSTR, ÚROVEŇ ZADRŽ N1, N2 - DEMONTÁŽ S PŘESUNEM</t>
  </si>
  <si>
    <t>povinný odkup zhotovitelem</t>
  </si>
  <si>
    <t>Položka zahrnuje:
- demontáž a odstranění zařízení
- jeho odvoz na předepsané místo
Položka nezahrnuje:
- x
Způsob měření:
- vykazuje se délka svodidla v základní výšce, délka náběhů se nezapočítává</t>
  </si>
  <si>
    <t>96613</t>
  </si>
  <si>
    <t>BOURÁNÍ KONSTRUKCÍ Z KAMENE NA MC</t>
  </si>
  <si>
    <t>včetně odvozu a uložení na skládku</t>
  </si>
  <si>
    <t>kamenná opěra + křídla 10+10 = 20,000 [A]_x000d_
kamenná zeď 5+3+1+2 = 11,000 [B]_x000d_
dno potoka 6 = 6,000 [C]_x000d_
základy 7+7 = 14,000 [D]_x000d_
Mezisoučet = 51,000 [E]</t>
  </si>
  <si>
    <t>Položka zahrnuje:
- rozbourání konstrukce bez ohledu na použitou technologii
- veškeré pomocné konstrukce (lešení a pod.)
- veškerou manipulaci s vybouranou sutí a hmotami včetně uložení na skládku
- veškeré další práce plynoucí z technologického předpisu a z platných předpisů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</si>
  <si>
    <t>96616</t>
  </si>
  <si>
    <t>BOURÁNÍ KONSTRUKCÍ ZE ŽELEZOBETONU</t>
  </si>
  <si>
    <t>nosná konstrukce 12,5 = 12,500 [A]_x000d_
římsa 0,5 = 0,500 [B]_x000d_
ostatní dílčí části 4 = 4,000 [C]_x000d_
Mezisoučet = 17,000 [D]</t>
  </si>
</sst>
</file>

<file path=xl/styles.xml><?xml version="1.0" encoding="utf-8"?>
<styleSheet xmlns="http://schemas.openxmlformats.org/spreadsheetml/2006/main">
  <numFmts count="2">
    <numFmt numFmtId="165" formatCode="# ### ### ### ##0.00"/>
    <numFmt numFmtId="164" formatCode="# ### ### ### ##0.000"/>
  </numFmts>
  <fonts count="9">
    <font>
      <sz val="11"/>
      <name val="Calibri"/>
      <family val="2"/>
      <scheme val="minor"/>
    </font>
    <font>
      <sz val="11"/>
      <color rgb="FFD9D9D9"/>
      <name val="Calibri"/>
      <scheme val="minor"/>
    </font>
    <font>
      <b/>
      <sz val="10"/>
      <color rgb="FF000000"/>
      <name val="Arial"/>
    </font>
    <font>
      <b/>
      <sz val="16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  <fill>
      <patternFill patternType="solid">
        <fgColor rgb="FFADD8E6"/>
      </patternFill>
    </fill>
  </fills>
  <borders count="19">
    <border/>
    <border>
      <left style="thin"/>
      <right style="thin"/>
      <top style="thin"/>
      <bottom style="thin"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top style="thin"/>
      <bottom style="thin"/>
    </border>
    <border>
      <left style="thin">
        <color rgb="FF000000"/>
      </left>
      <right style="thin"/>
      <top style="thin"/>
      <bottom style="thin"/>
    </border>
    <border>
      <left style="thin"/>
      <right style="thin">
        <color rgb="FF000000"/>
      </right>
      <top style="thin"/>
      <bottom style="thin"/>
    </border>
    <border>
      <left style="thin"/>
      <top style="thin"/>
    </border>
    <border>
      <left style="thin"/>
      <right style="thin"/>
      <top style="thin"/>
    </border>
    <border>
      <left style="thin">
        <color rgb="FF000000"/>
      </left>
      <top style="thin"/>
    </border>
    <border>
      <top style="thin"/>
    </border>
    <border>
      <right style="thin">
        <color rgb="FF000000"/>
      </right>
      <top style="thin"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9">
    <xf numFmtId="0" fontId="0" fillId="0" borderId="0"/>
    <xf numFmtId="0" fontId="2" fillId="0" borderId="0">
      <alignment horizontal="right" vertical="center" wrapText="1"/>
    </xf>
    <xf numFmtId="0" fontId="3" fillId="0" borderId="0">
      <alignment horizontal="left" vertical="center" wrapText="1"/>
    </xf>
    <xf numFmtId="0" fontId="2" fillId="0" borderId="0">
      <alignment horizontal="right" vertical="center" wrapText="1"/>
    </xf>
    <xf numFmtId="0" fontId="4" fillId="0" borderId="0">
      <alignment horizontal="center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2" fillId="0" borderId="0">
      <alignment horizontal="left" vertical="center" wrapText="1"/>
    </xf>
    <xf numFmtId="0" fontId="8" fillId="0" borderId="0">
      <alignment horizontal="left" vertical="center" wrapText="1"/>
    </xf>
  </cellStyleXfs>
  <cellXfs count="52">
    <xf numFmtId="0" fontId="0" fillId="0" borderId="0" xfId="0"/>
    <xf numFmtId="0" fontId="1" fillId="2" borderId="0" xfId="0" applyFont="1" applyFill="1"/>
    <xf numFmtId="0" fontId="2" fillId="2" borderId="0" xfId="1" applyFill="1">
      <alignment horizontal="right" vertical="center" wrapText="1"/>
    </xf>
    <xf numFmtId="0" fontId="0" fillId="2" borderId="0" xfId="0" applyFill="1"/>
    <xf numFmtId="0" fontId="3" fillId="2" borderId="0" xfId="2" applyFill="1">
      <alignment horizontal="left" vertical="center" wrapText="1"/>
    </xf>
    <xf numFmtId="0" fontId="2" fillId="2" borderId="0" xfId="3" applyFill="1">
      <alignment horizontal="right" vertical="center" wrapText="1"/>
    </xf>
    <xf numFmtId="165" fontId="2" fillId="2" borderId="0" xfId="3" applyNumberFormat="1" applyFill="1">
      <alignment horizontal="right" vertical="center" wrapText="1"/>
    </xf>
    <xf numFmtId="0" fontId="4" fillId="3" borderId="1" xfId="4" applyFill="1" applyBorder="1">
      <alignment horizontal="center" vertical="center" wrapText="1"/>
    </xf>
    <xf numFmtId="0" fontId="2" fillId="0" borderId="1" xfId="1" applyBorder="1">
      <alignment horizontal="right" vertical="center" wrapText="1"/>
    </xf>
    <xf numFmtId="165" fontId="2" fillId="0" borderId="1" xfId="1" applyNumberFormat="1" applyBorder="1">
      <alignment horizontal="righ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righ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3" fillId="2" borderId="0" xfId="2" applyFill="1" applyBorder="1">
      <alignment horizontal="left" vertical="center" wrapText="1"/>
    </xf>
    <xf numFmtId="0" fontId="0" fillId="2" borderId="6" xfId="0" applyFill="1" applyBorder="1"/>
    <xf numFmtId="0" fontId="5" fillId="2" borderId="5" xfId="5" applyFill="1" applyBorder="1">
      <alignment horizontal="left" vertical="center" wrapText="1"/>
    </xf>
    <xf numFmtId="0" fontId="5" fillId="2" borderId="0" xfId="5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/>
    </xf>
    <xf numFmtId="0" fontId="5" fillId="2" borderId="0" xfId="5" applyFill="1" applyBorder="1">
      <alignment horizontal="left" vertical="center" wrapText="1"/>
    </xf>
    <xf numFmtId="0" fontId="0" fillId="2" borderId="7" xfId="0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0" fontId="4" fillId="3" borderId="8" xfId="4" applyFill="1" applyBorder="1">
      <alignment horizontal="center" vertical="center" wrapText="1"/>
    </xf>
    <xf numFmtId="0" fontId="4" fillId="3" borderId="9" xfId="4" applyFill="1" applyBorder="1">
      <alignment horizontal="center" vertical="center" wrapText="1"/>
    </xf>
    <xf numFmtId="0" fontId="4" fillId="3" borderId="10" xfId="4" applyFill="1" applyBorder="1">
      <alignment horizontal="center" vertical="center" wrapText="1"/>
    </xf>
    <xf numFmtId="0" fontId="4" fillId="3" borderId="11" xfId="4" applyFill="1" applyBorder="1">
      <alignment horizontal="center" vertical="center" wrapText="1"/>
    </xf>
    <xf numFmtId="0" fontId="4" fillId="3" borderId="12" xfId="4" applyFill="1" applyBorder="1">
      <alignment horizontal="center" vertical="center" wrapText="1"/>
    </xf>
    <xf numFmtId="0" fontId="6" fillId="2" borderId="7" xfId="0" applyFont="1" applyFill="1" applyBorder="1"/>
    <xf numFmtId="0" fontId="6" fillId="2" borderId="13" xfId="0" applyFont="1" applyFill="1" applyBorder="1"/>
    <xf numFmtId="0" fontId="6" fillId="2" borderId="7" xfId="0" applyFont="1" applyFill="1" applyBorder="1" applyAlignment="1">
      <alignment horizontal="right"/>
    </xf>
    <xf numFmtId="0" fontId="6" fillId="2" borderId="14" xfId="0" applyFont="1" applyFill="1" applyBorder="1"/>
    <xf numFmtId="165" fontId="6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4" borderId="7" xfId="0" applyNumberFormat="1" applyFill="1" applyBorder="1" applyAlignment="1" applyProtection="1">
      <alignment horizontal="center"/>
      <protection locked="0"/>
    </xf>
    <xf numFmtId="165" fontId="0" fillId="0" borderId="7" xfId="0" applyNumberFormat="1" applyBorder="1" applyAlignment="1">
      <alignment horizontal="center"/>
    </xf>
    <xf numFmtId="165" fontId="0" fillId="0" borderId="0" xfId="0" applyNumberFormat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0" xfId="0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7" fillId="0" borderId="7" xfId="0" applyFont="1" applyBorder="1" applyAlignment="1">
      <alignment wrapText="1"/>
    </xf>
    <xf numFmtId="0" fontId="7" fillId="0" borderId="0" xfId="0" applyFont="1" applyBorder="1" applyAlignment="1">
      <alignment wrapText="1"/>
    </xf>
  </cellXfs>
  <cellStyles count="9">
    <cellStyle name="Normal" xfId="0" builtinId="0"/>
    <cellStyle name="NormalStyle" xfId="1"/>
    <cellStyle name="NadpisRekapitulaceSoupisPraciStyle" xfId="2"/>
    <cellStyle name="RekapitulaceCenyStyle" xfId="3"/>
    <cellStyle name="NadpisySloupcuStyle" xfId="4"/>
    <cellStyle name="StavbaRozpocetHeaderStyle" xfId="5"/>
    <cellStyle name="NadpisStrukturyStyle" xfId="6"/>
    <cellStyle name="StavebniDilStyle" xfId="7"/>
    <cellStyle name="PolDoplnInfoStyle" xf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41300" cy="2413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41300" cy="2413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41300" cy="2413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41300" cy="2413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41300" cy="2413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workbookViewId="0"/>
  </sheetViews>
  <sheetFormatPr defaultRowHeight="14.5"/>
  <cols>
    <col min="1" max="1" width="30.90625" customWidth="1"/>
    <col min="2" max="2" width="30.90625" customWidth="1"/>
    <col min="3" max="3" width="18.54297" customWidth="1"/>
    <col min="4" max="4" width="18.54297" customWidth="1"/>
    <col min="5" max="5" width="18.54297" customWidth="1"/>
  </cols>
  <sheetData>
    <row r="1">
      <c r="A1" s="1" t="s">
        <v>0</v>
      </c>
      <c r="B1" s="2" t="s">
        <v>1</v>
      </c>
      <c r="C1" s="3"/>
      <c r="D1" s="3"/>
      <c r="E1" s="3"/>
    </row>
    <row r="2">
      <c r="A2" s="1"/>
      <c r="B2" s="4" t="s">
        <v>2</v>
      </c>
      <c r="C2" s="3"/>
      <c r="D2" s="3"/>
      <c r="E2" s="3"/>
    </row>
    <row r="3">
      <c r="A3" s="3"/>
      <c r="B3" s="3"/>
      <c r="C3" s="3"/>
      <c r="D3" s="3"/>
      <c r="E3" s="3"/>
    </row>
    <row r="4" ht="20">
      <c r="A4" s="3"/>
      <c r="B4" s="4" t="s">
        <v>3</v>
      </c>
      <c r="C4" s="3"/>
      <c r="D4" s="3"/>
      <c r="E4" s="3"/>
    </row>
    <row r="5">
      <c r="A5" s="3"/>
      <c r="B5" s="3"/>
      <c r="C5" s="3"/>
      <c r="D5" s="3"/>
      <c r="E5" s="3"/>
    </row>
    <row r="6">
      <c r="A6" s="3"/>
      <c r="B6" s="5" t="s">
        <v>4</v>
      </c>
      <c r="C6" s="6">
        <f>SUM(C10:C13)</f>
        <v>0</v>
      </c>
      <c r="D6" s="3"/>
      <c r="E6" s="3"/>
    </row>
    <row r="7">
      <c r="A7" s="3"/>
      <c r="B7" s="5" t="s">
        <v>5</v>
      </c>
      <c r="C7" s="6">
        <f>SUM(E10:E13)</f>
        <v>0</v>
      </c>
      <c r="D7" s="3"/>
      <c r="E7" s="3"/>
    </row>
    <row r="8">
      <c r="A8" s="3"/>
      <c r="B8" s="3"/>
      <c r="C8" s="3"/>
      <c r="D8" s="3"/>
      <c r="E8" s="3"/>
    </row>
    <row r="9">
      <c r="A9" s="7" t="s">
        <v>6</v>
      </c>
      <c r="B9" s="7" t="s">
        <v>7</v>
      </c>
      <c r="C9" s="7" t="s">
        <v>8</v>
      </c>
      <c r="D9" s="7" t="s">
        <v>9</v>
      </c>
      <c r="E9" s="7" t="s">
        <v>10</v>
      </c>
    </row>
    <row r="10">
      <c r="A10" s="8" t="s">
        <v>11</v>
      </c>
      <c r="B10" s="8" t="s">
        <v>12</v>
      </c>
      <c r="C10" s="9">
        <f>'001'!I3</f>
        <v>0</v>
      </c>
      <c r="D10" s="9">
        <f>SUMIFS('001'!O:O,'001'!A:A,"P")</f>
        <v>0</v>
      </c>
      <c r="E10" s="9">
        <f>C10+D10</f>
        <v>0</v>
      </c>
    </row>
    <row r="11">
      <c r="A11" s="8" t="s">
        <v>13</v>
      </c>
      <c r="B11" s="8" t="s">
        <v>14</v>
      </c>
      <c r="C11" s="9">
        <f>'101'!I3</f>
        <v>0</v>
      </c>
      <c r="D11" s="9">
        <f>SUMIFS('101'!O:O,'101'!A:A,"P")</f>
        <v>0</v>
      </c>
      <c r="E11" s="9">
        <f>C11+D11</f>
        <v>0</v>
      </c>
    </row>
    <row r="12">
      <c r="A12" s="8" t="s">
        <v>15</v>
      </c>
      <c r="B12" s="8" t="s">
        <v>16</v>
      </c>
      <c r="C12" s="9">
        <f>'180'!I3</f>
        <v>0</v>
      </c>
      <c r="D12" s="9">
        <f>SUMIFS('180'!O:O,'180'!A:A,"P")</f>
        <v>0</v>
      </c>
      <c r="E12" s="9">
        <f>C12+D12</f>
        <v>0</v>
      </c>
    </row>
    <row r="13">
      <c r="A13" s="8" t="s">
        <v>17</v>
      </c>
      <c r="B13" s="8" t="s">
        <v>18</v>
      </c>
      <c r="C13" s="9">
        <f>'202'!I3</f>
        <v>0</v>
      </c>
      <c r="D13" s="9">
        <f>SUMIFS('202'!O:O,'202'!A:A,"P")</f>
        <v>0</v>
      </c>
      <c r="E13" s="9">
        <f>C13+D13</f>
        <v>0</v>
      </c>
    </row>
  </sheetData>
  <mergeCells count="2">
    <mergeCell ref="B2:B3"/>
    <mergeCell ref="B4:E4"/>
  </mergeCells>
  <pageSetup fitToHeight="0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4.5"/>
  <cols>
    <col min="1" max="1" width="8.726563" hidden="1"/>
    <col min="2" max="2" width="15.45313" customWidth="1"/>
    <col min="3" max="3" width="9.269531" customWidth="1"/>
    <col min="4" max="4" width="12.36328" customWidth="1"/>
    <col min="5" max="5" width="61.81641" customWidth="1"/>
    <col min="6" max="6" width="12.36328" customWidth="1"/>
    <col min="7" max="7" width="15.45313" customWidth="1"/>
    <col min="8" max="8" width="15.45313" customWidth="1"/>
    <col min="9" max="9" width="15.45313" customWidth="1"/>
    <col min="10" max="10" width="14.54297" bestFit="1" customWidth="1"/>
    <col min="15" max="15" width="8.726563" hidden="1"/>
    <col min="16" max="16" width="8.726563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">
      <c r="A2" s="1"/>
      <c r="B2" s="14"/>
      <c r="C2" s="15"/>
      <c r="D2" s="15"/>
      <c r="E2" s="16" t="s">
        <v>19</v>
      </c>
      <c r="F2" s="15"/>
      <c r="G2" s="15"/>
      <c r="H2" s="15"/>
      <c r="I2" s="15"/>
      <c r="J2" s="17"/>
    </row>
    <row r="3">
      <c r="A3" s="3" t="s">
        <v>20</v>
      </c>
      <c r="B3" s="18" t="s">
        <v>21</v>
      </c>
      <c r="C3" s="19" t="s">
        <v>22</v>
      </c>
      <c r="D3" s="20"/>
      <c r="E3" s="21" t="s">
        <v>23</v>
      </c>
      <c r="F3" s="15"/>
      <c r="G3" s="15"/>
      <c r="H3" s="22" t="s">
        <v>11</v>
      </c>
      <c r="I3" s="23">
        <f>SUMIFS(I8:I41,A8:A41,"SD")</f>
        <v>0</v>
      </c>
      <c r="J3" s="17"/>
      <c r="O3">
        <v>0</v>
      </c>
      <c r="P3">
        <v>2</v>
      </c>
    </row>
    <row r="4">
      <c r="A4" s="3" t="s">
        <v>24</v>
      </c>
      <c r="B4" s="18" t="s">
        <v>25</v>
      </c>
      <c r="C4" s="19" t="s">
        <v>11</v>
      </c>
      <c r="D4" s="20"/>
      <c r="E4" s="21" t="s">
        <v>12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24" t="s">
        <v>26</v>
      </c>
      <c r="B5" s="25" t="s">
        <v>27</v>
      </c>
      <c r="C5" s="7" t="s">
        <v>28</v>
      </c>
      <c r="D5" s="7" t="s">
        <v>29</v>
      </c>
      <c r="E5" s="7" t="s">
        <v>30</v>
      </c>
      <c r="F5" s="7" t="s">
        <v>31</v>
      </c>
      <c r="G5" s="7" t="s">
        <v>32</v>
      </c>
      <c r="H5" s="7" t="s">
        <v>33</v>
      </c>
      <c r="I5" s="7"/>
      <c r="J5" s="26" t="s">
        <v>34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35</v>
      </c>
      <c r="I6" s="7" t="s">
        <v>36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37</v>
      </c>
      <c r="B8" s="30"/>
      <c r="C8" s="31" t="s">
        <v>38</v>
      </c>
      <c r="D8" s="32"/>
      <c r="E8" s="29" t="s">
        <v>39</v>
      </c>
      <c r="F8" s="32"/>
      <c r="G8" s="32"/>
      <c r="H8" s="32"/>
      <c r="I8" s="33">
        <f>SUMIFS(I9:I41,A9:A41,"P")</f>
        <v>0</v>
      </c>
      <c r="J8" s="34"/>
    </row>
    <row r="9" ht="29">
      <c r="A9" s="35" t="s">
        <v>40</v>
      </c>
      <c r="B9" s="35">
        <v>1</v>
      </c>
      <c r="C9" s="36" t="s">
        <v>41</v>
      </c>
      <c r="D9" s="35" t="s">
        <v>42</v>
      </c>
      <c r="E9" s="37" t="s">
        <v>43</v>
      </c>
      <c r="F9" s="38" t="s">
        <v>44</v>
      </c>
      <c r="G9" s="39">
        <v>1</v>
      </c>
      <c r="H9" s="40">
        <v>0</v>
      </c>
      <c r="I9" s="41">
        <f>ROUND(G9*H9,P4)</f>
        <v>0</v>
      </c>
      <c r="J9" s="35"/>
      <c r="O9" s="42">
        <f>I9*0.21</f>
        <v>0</v>
      </c>
      <c r="P9">
        <v>3</v>
      </c>
    </row>
    <row r="10" ht="101.5">
      <c r="A10" s="35" t="s">
        <v>45</v>
      </c>
      <c r="B10" s="43"/>
      <c r="C10" s="44"/>
      <c r="D10" s="44"/>
      <c r="E10" s="37" t="s">
        <v>46</v>
      </c>
      <c r="F10" s="44"/>
      <c r="G10" s="44"/>
      <c r="H10" s="44"/>
      <c r="I10" s="44"/>
      <c r="J10" s="45"/>
    </row>
    <row r="11" ht="72.5">
      <c r="A11" s="35" t="s">
        <v>47</v>
      </c>
      <c r="B11" s="43"/>
      <c r="C11" s="44"/>
      <c r="D11" s="44"/>
      <c r="E11" s="37" t="s">
        <v>48</v>
      </c>
      <c r="F11" s="44"/>
      <c r="G11" s="44"/>
      <c r="H11" s="44"/>
      <c r="I11" s="44"/>
      <c r="J11" s="45"/>
    </row>
    <row r="12">
      <c r="A12" s="35" t="s">
        <v>40</v>
      </c>
      <c r="B12" s="35">
        <v>2</v>
      </c>
      <c r="C12" s="36" t="s">
        <v>49</v>
      </c>
      <c r="D12" s="35" t="s">
        <v>42</v>
      </c>
      <c r="E12" s="37" t="s">
        <v>50</v>
      </c>
      <c r="F12" s="38" t="s">
        <v>44</v>
      </c>
      <c r="G12" s="39">
        <v>1</v>
      </c>
      <c r="H12" s="40">
        <v>0</v>
      </c>
      <c r="I12" s="41">
        <f>ROUND(G12*H12,P4)</f>
        <v>0</v>
      </c>
      <c r="J12" s="35"/>
      <c r="O12" s="42">
        <f>I12*0.21</f>
        <v>0</v>
      </c>
      <c r="P12">
        <v>3</v>
      </c>
    </row>
    <row r="13" ht="87">
      <c r="A13" s="35" t="s">
        <v>45</v>
      </c>
      <c r="B13" s="43"/>
      <c r="C13" s="44"/>
      <c r="D13" s="44"/>
      <c r="E13" s="37" t="s">
        <v>51</v>
      </c>
      <c r="F13" s="44"/>
      <c r="G13" s="44"/>
      <c r="H13" s="44"/>
      <c r="I13" s="44"/>
      <c r="J13" s="45"/>
    </row>
    <row r="14" ht="29">
      <c r="A14" s="35" t="s">
        <v>47</v>
      </c>
      <c r="B14" s="43"/>
      <c r="C14" s="44"/>
      <c r="D14" s="44"/>
      <c r="E14" s="37" t="s">
        <v>52</v>
      </c>
      <c r="F14" s="44"/>
      <c r="G14" s="44"/>
      <c r="H14" s="44"/>
      <c r="I14" s="44"/>
      <c r="J14" s="45"/>
    </row>
    <row r="15">
      <c r="A15" s="35" t="s">
        <v>40</v>
      </c>
      <c r="B15" s="35">
        <v>3</v>
      </c>
      <c r="C15" s="36" t="s">
        <v>53</v>
      </c>
      <c r="D15" s="35" t="s">
        <v>42</v>
      </c>
      <c r="E15" s="37" t="s">
        <v>54</v>
      </c>
      <c r="F15" s="38" t="s">
        <v>44</v>
      </c>
      <c r="G15" s="39">
        <v>1</v>
      </c>
      <c r="H15" s="40">
        <v>0</v>
      </c>
      <c r="I15" s="41">
        <f>ROUND(G15*H15,P4)</f>
        <v>0</v>
      </c>
      <c r="J15" s="35"/>
      <c r="O15" s="42">
        <f>I15*0.21</f>
        <v>0</v>
      </c>
      <c r="P15">
        <v>3</v>
      </c>
    </row>
    <row r="16" ht="29">
      <c r="A16" s="35" t="s">
        <v>45</v>
      </c>
      <c r="B16" s="43"/>
      <c r="C16" s="44"/>
      <c r="D16" s="44"/>
      <c r="E16" s="37" t="s">
        <v>55</v>
      </c>
      <c r="F16" s="44"/>
      <c r="G16" s="44"/>
      <c r="H16" s="44"/>
      <c r="I16" s="44"/>
      <c r="J16" s="45"/>
    </row>
    <row r="17" ht="58">
      <c r="A17" s="35" t="s">
        <v>47</v>
      </c>
      <c r="B17" s="43"/>
      <c r="C17" s="44"/>
      <c r="D17" s="44"/>
      <c r="E17" s="37" t="s">
        <v>56</v>
      </c>
      <c r="F17" s="44"/>
      <c r="G17" s="44"/>
      <c r="H17" s="44"/>
      <c r="I17" s="44"/>
      <c r="J17" s="45"/>
    </row>
    <row r="18">
      <c r="A18" s="35" t="s">
        <v>40</v>
      </c>
      <c r="B18" s="35">
        <v>4</v>
      </c>
      <c r="C18" s="36" t="s">
        <v>53</v>
      </c>
      <c r="D18" s="35" t="s">
        <v>57</v>
      </c>
      <c r="E18" s="37" t="s">
        <v>58</v>
      </c>
      <c r="F18" s="38" t="s">
        <v>44</v>
      </c>
      <c r="G18" s="39">
        <v>1</v>
      </c>
      <c r="H18" s="40">
        <v>0</v>
      </c>
      <c r="I18" s="41">
        <f>ROUND(G18*H18,P4)</f>
        <v>0</v>
      </c>
      <c r="J18" s="35"/>
      <c r="O18" s="42">
        <f>I18*0.21</f>
        <v>0</v>
      </c>
      <c r="P18">
        <v>3</v>
      </c>
    </row>
    <row r="19">
      <c r="A19" s="35" t="s">
        <v>45</v>
      </c>
      <c r="B19" s="43"/>
      <c r="C19" s="44"/>
      <c r="D19" s="44"/>
      <c r="E19" s="46"/>
      <c r="F19" s="44"/>
      <c r="G19" s="44"/>
      <c r="H19" s="44"/>
      <c r="I19" s="44"/>
      <c r="J19" s="45"/>
    </row>
    <row r="20" ht="58">
      <c r="A20" s="35" t="s">
        <v>47</v>
      </c>
      <c r="B20" s="43"/>
      <c r="C20" s="44"/>
      <c r="D20" s="44"/>
      <c r="E20" s="37" t="s">
        <v>56</v>
      </c>
      <c r="F20" s="44"/>
      <c r="G20" s="44"/>
      <c r="H20" s="44"/>
      <c r="I20" s="44"/>
      <c r="J20" s="45"/>
    </row>
    <row r="21">
      <c r="A21" s="35" t="s">
        <v>40</v>
      </c>
      <c r="B21" s="35">
        <v>5</v>
      </c>
      <c r="C21" s="36" t="s">
        <v>53</v>
      </c>
      <c r="D21" s="35" t="s">
        <v>59</v>
      </c>
      <c r="E21" s="37" t="s">
        <v>60</v>
      </c>
      <c r="F21" s="38" t="s">
        <v>44</v>
      </c>
      <c r="G21" s="39">
        <v>1</v>
      </c>
      <c r="H21" s="40">
        <v>0</v>
      </c>
      <c r="I21" s="41">
        <f>ROUND(G21*H21,P4)</f>
        <v>0</v>
      </c>
      <c r="J21" s="35"/>
      <c r="O21" s="42">
        <f>I21*0.21</f>
        <v>0</v>
      </c>
      <c r="P21">
        <v>3</v>
      </c>
    </row>
    <row r="22">
      <c r="A22" s="35" t="s">
        <v>45</v>
      </c>
      <c r="B22" s="43"/>
      <c r="C22" s="44"/>
      <c r="D22" s="44"/>
      <c r="E22" s="46"/>
      <c r="F22" s="44"/>
      <c r="G22" s="44"/>
      <c r="H22" s="44"/>
      <c r="I22" s="44"/>
      <c r="J22" s="45"/>
    </row>
    <row r="23" ht="58">
      <c r="A23" s="35" t="s">
        <v>47</v>
      </c>
      <c r="B23" s="43"/>
      <c r="C23" s="44"/>
      <c r="D23" s="44"/>
      <c r="E23" s="37" t="s">
        <v>56</v>
      </c>
      <c r="F23" s="44"/>
      <c r="G23" s="44"/>
      <c r="H23" s="44"/>
      <c r="I23" s="44"/>
      <c r="J23" s="45"/>
    </row>
    <row r="24">
      <c r="A24" s="35" t="s">
        <v>40</v>
      </c>
      <c r="B24" s="35">
        <v>6</v>
      </c>
      <c r="C24" s="36" t="s">
        <v>53</v>
      </c>
      <c r="D24" s="35" t="s">
        <v>61</v>
      </c>
      <c r="E24" s="37" t="s">
        <v>62</v>
      </c>
      <c r="F24" s="38" t="s">
        <v>44</v>
      </c>
      <c r="G24" s="39">
        <v>1</v>
      </c>
      <c r="H24" s="40">
        <v>0</v>
      </c>
      <c r="I24" s="41">
        <f>ROUND(G24*H24,P4)</f>
        <v>0</v>
      </c>
      <c r="J24" s="35"/>
      <c r="O24" s="42">
        <f>I24*0.21</f>
        <v>0</v>
      </c>
      <c r="P24">
        <v>3</v>
      </c>
    </row>
    <row r="25">
      <c r="A25" s="35" t="s">
        <v>45</v>
      </c>
      <c r="B25" s="43"/>
      <c r="C25" s="44"/>
      <c r="D25" s="44"/>
      <c r="E25" s="46"/>
      <c r="F25" s="44"/>
      <c r="G25" s="44"/>
      <c r="H25" s="44"/>
      <c r="I25" s="44"/>
      <c r="J25" s="45"/>
    </row>
    <row r="26" ht="58">
      <c r="A26" s="35" t="s">
        <v>47</v>
      </c>
      <c r="B26" s="43"/>
      <c r="C26" s="44"/>
      <c r="D26" s="44"/>
      <c r="E26" s="37" t="s">
        <v>56</v>
      </c>
      <c r="F26" s="44"/>
      <c r="G26" s="44"/>
      <c r="H26" s="44"/>
      <c r="I26" s="44"/>
      <c r="J26" s="45"/>
    </row>
    <row r="27">
      <c r="A27" s="35" t="s">
        <v>40</v>
      </c>
      <c r="B27" s="35">
        <v>7</v>
      </c>
      <c r="C27" s="36" t="s">
        <v>63</v>
      </c>
      <c r="D27" s="35" t="s">
        <v>42</v>
      </c>
      <c r="E27" s="37" t="s">
        <v>64</v>
      </c>
      <c r="F27" s="38" t="s">
        <v>44</v>
      </c>
      <c r="G27" s="39">
        <v>1</v>
      </c>
      <c r="H27" s="40">
        <v>0</v>
      </c>
      <c r="I27" s="41">
        <f>ROUND(G27*H27,P4)</f>
        <v>0</v>
      </c>
      <c r="J27" s="35"/>
      <c r="O27" s="42">
        <f>I27*0.21</f>
        <v>0</v>
      </c>
      <c r="P27">
        <v>3</v>
      </c>
    </row>
    <row r="28" ht="87">
      <c r="A28" s="35" t="s">
        <v>45</v>
      </c>
      <c r="B28" s="43"/>
      <c r="C28" s="44"/>
      <c r="D28" s="44"/>
      <c r="E28" s="37" t="s">
        <v>65</v>
      </c>
      <c r="F28" s="44"/>
      <c r="G28" s="44"/>
      <c r="H28" s="44"/>
      <c r="I28" s="44"/>
      <c r="J28" s="45"/>
    </row>
    <row r="29" ht="58">
      <c r="A29" s="35" t="s">
        <v>47</v>
      </c>
      <c r="B29" s="43"/>
      <c r="C29" s="44"/>
      <c r="D29" s="44"/>
      <c r="E29" s="37" t="s">
        <v>56</v>
      </c>
      <c r="F29" s="44"/>
      <c r="G29" s="44"/>
      <c r="H29" s="44"/>
      <c r="I29" s="44"/>
      <c r="J29" s="45"/>
    </row>
    <row r="30">
      <c r="A30" s="35" t="s">
        <v>40</v>
      </c>
      <c r="B30" s="35">
        <v>8</v>
      </c>
      <c r="C30" s="36" t="s">
        <v>66</v>
      </c>
      <c r="D30" s="35" t="s">
        <v>42</v>
      </c>
      <c r="E30" s="37" t="s">
        <v>67</v>
      </c>
      <c r="F30" s="38" t="s">
        <v>44</v>
      </c>
      <c r="G30" s="39">
        <v>1</v>
      </c>
      <c r="H30" s="40">
        <v>0</v>
      </c>
      <c r="I30" s="41">
        <f>ROUND(G30*H30,P4)</f>
        <v>0</v>
      </c>
      <c r="J30" s="35"/>
      <c r="O30" s="42">
        <f>I30*0.21</f>
        <v>0</v>
      </c>
      <c r="P30">
        <v>3</v>
      </c>
    </row>
    <row r="31">
      <c r="A31" s="35" t="s">
        <v>45</v>
      </c>
      <c r="B31" s="43"/>
      <c r="C31" s="44"/>
      <c r="D31" s="44"/>
      <c r="E31" s="37" t="s">
        <v>68</v>
      </c>
      <c r="F31" s="44"/>
      <c r="G31" s="44"/>
      <c r="H31" s="44"/>
      <c r="I31" s="44"/>
      <c r="J31" s="45"/>
    </row>
    <row r="32" ht="130.5">
      <c r="A32" s="35" t="s">
        <v>47</v>
      </c>
      <c r="B32" s="43"/>
      <c r="C32" s="44"/>
      <c r="D32" s="44"/>
      <c r="E32" s="37" t="s">
        <v>69</v>
      </c>
      <c r="F32" s="44"/>
      <c r="G32" s="44"/>
      <c r="H32" s="44"/>
      <c r="I32" s="44"/>
      <c r="J32" s="45"/>
    </row>
    <row r="33">
      <c r="A33" s="35" t="s">
        <v>40</v>
      </c>
      <c r="B33" s="35">
        <v>9</v>
      </c>
      <c r="C33" s="36" t="s">
        <v>70</v>
      </c>
      <c r="D33" s="35" t="s">
        <v>71</v>
      </c>
      <c r="E33" s="37" t="s">
        <v>72</v>
      </c>
      <c r="F33" s="38" t="s">
        <v>44</v>
      </c>
      <c r="G33" s="39">
        <v>1</v>
      </c>
      <c r="H33" s="40">
        <v>0</v>
      </c>
      <c r="I33" s="41">
        <f>ROUND(G33*H33,P4)</f>
        <v>0</v>
      </c>
      <c r="J33" s="35"/>
      <c r="O33" s="42">
        <f>I33*0.21</f>
        <v>0</v>
      </c>
      <c r="P33">
        <v>3</v>
      </c>
    </row>
    <row r="34" ht="29">
      <c r="A34" s="35" t="s">
        <v>45</v>
      </c>
      <c r="B34" s="43"/>
      <c r="C34" s="44"/>
      <c r="D34" s="44"/>
      <c r="E34" s="37" t="s">
        <v>73</v>
      </c>
      <c r="F34" s="44"/>
      <c r="G34" s="44"/>
      <c r="H34" s="44"/>
      <c r="I34" s="44"/>
      <c r="J34" s="45"/>
    </row>
    <row r="35" ht="72.5">
      <c r="A35" s="35" t="s">
        <v>47</v>
      </c>
      <c r="B35" s="43"/>
      <c r="C35" s="44"/>
      <c r="D35" s="44"/>
      <c r="E35" s="37" t="s">
        <v>74</v>
      </c>
      <c r="F35" s="44"/>
      <c r="G35" s="44"/>
      <c r="H35" s="44"/>
      <c r="I35" s="44"/>
      <c r="J35" s="45"/>
    </row>
    <row r="36">
      <c r="A36" s="35" t="s">
        <v>40</v>
      </c>
      <c r="B36" s="35">
        <v>10</v>
      </c>
      <c r="C36" s="36" t="s">
        <v>70</v>
      </c>
      <c r="D36" s="35" t="s">
        <v>75</v>
      </c>
      <c r="E36" s="37" t="s">
        <v>76</v>
      </c>
      <c r="F36" s="38" t="s">
        <v>77</v>
      </c>
      <c r="G36" s="39">
        <v>3</v>
      </c>
      <c r="H36" s="40">
        <v>0</v>
      </c>
      <c r="I36" s="41">
        <f>ROUND(G36*H36,P4)</f>
        <v>0</v>
      </c>
      <c r="J36" s="35"/>
      <c r="O36" s="42">
        <f>I36*0.21</f>
        <v>0</v>
      </c>
      <c r="P36">
        <v>3</v>
      </c>
    </row>
    <row r="37">
      <c r="A37" s="35" t="s">
        <v>45</v>
      </c>
      <c r="B37" s="43"/>
      <c r="C37" s="44"/>
      <c r="D37" s="44"/>
      <c r="E37" s="46" t="s">
        <v>42</v>
      </c>
      <c r="F37" s="44"/>
      <c r="G37" s="44"/>
      <c r="H37" s="44"/>
      <c r="I37" s="44"/>
      <c r="J37" s="45"/>
    </row>
    <row r="38" ht="72.5">
      <c r="A38" s="35" t="s">
        <v>47</v>
      </c>
      <c r="B38" s="43"/>
      <c r="C38" s="44"/>
      <c r="D38" s="44"/>
      <c r="E38" s="37" t="s">
        <v>74</v>
      </c>
      <c r="F38" s="44"/>
      <c r="G38" s="44"/>
      <c r="H38" s="44"/>
      <c r="I38" s="44"/>
      <c r="J38" s="45"/>
    </row>
    <row r="39">
      <c r="A39" s="35" t="s">
        <v>40</v>
      </c>
      <c r="B39" s="35">
        <v>11</v>
      </c>
      <c r="C39" s="36" t="s">
        <v>70</v>
      </c>
      <c r="D39" s="35" t="s">
        <v>78</v>
      </c>
      <c r="E39" s="37" t="s">
        <v>79</v>
      </c>
      <c r="F39" s="38" t="s">
        <v>44</v>
      </c>
      <c r="G39" s="39">
        <v>1</v>
      </c>
      <c r="H39" s="40">
        <v>0</v>
      </c>
      <c r="I39" s="41">
        <f>ROUND(G39*H39,P4)</f>
        <v>0</v>
      </c>
      <c r="J39" s="35"/>
      <c r="O39" s="42">
        <f>I39*0.21</f>
        <v>0</v>
      </c>
      <c r="P39">
        <v>3</v>
      </c>
    </row>
    <row r="40">
      <c r="A40" s="35" t="s">
        <v>45</v>
      </c>
      <c r="B40" s="43"/>
      <c r="C40" s="44"/>
      <c r="D40" s="44"/>
      <c r="E40" s="46" t="s">
        <v>42</v>
      </c>
      <c r="F40" s="44"/>
      <c r="G40" s="44"/>
      <c r="H40" s="44"/>
      <c r="I40" s="44"/>
      <c r="J40" s="45"/>
    </row>
    <row r="41" ht="29">
      <c r="A41" s="35" t="s">
        <v>47</v>
      </c>
      <c r="B41" s="47"/>
      <c r="C41" s="48"/>
      <c r="D41" s="48"/>
      <c r="E41" s="37" t="s">
        <v>80</v>
      </c>
      <c r="F41" s="48"/>
      <c r="G41" s="48"/>
      <c r="H41" s="48"/>
      <c r="I41" s="48"/>
      <c r="J41" s="49"/>
    </row>
  </sheetData>
  <sheetProtection sheet="1" objects="1" scenarios="1" spinCount="100000" saltValue="Eozt9W3x6A2oG62lrhbuqMMc9HWHO3whaGzL5jGfPWc2MnmplVR7fs0PnRcML2Y3ckqkB6rRjUFxpYgn38d0NQ==" hashValue="smq0eCixRzF6ds3ud3pKyZ+1dol7srzMh+Uu/FshuJ3oLHSM9hUJ9E53XY2zKm0ALerD55WN9BX93tsHgGvShw==" algorithmName="SHA-512" password="E64F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4.5"/>
  <cols>
    <col min="1" max="1" width="8.726563" hidden="1"/>
    <col min="2" max="2" width="15.45313" customWidth="1"/>
    <col min="3" max="3" width="9.269531" customWidth="1"/>
    <col min="4" max="4" width="12.36328" customWidth="1"/>
    <col min="5" max="5" width="61.81641" customWidth="1"/>
    <col min="6" max="6" width="12.36328" customWidth="1"/>
    <col min="7" max="7" width="15.45313" customWidth="1"/>
    <col min="8" max="8" width="15.45313" customWidth="1"/>
    <col min="9" max="9" width="15.45313" customWidth="1"/>
    <col min="10" max="10" width="14.54297" bestFit="1" customWidth="1"/>
    <col min="15" max="15" width="8.726563" hidden="1"/>
    <col min="16" max="16" width="8.726563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">
      <c r="A2" s="1"/>
      <c r="B2" s="14"/>
      <c r="C2" s="15"/>
      <c r="D2" s="15"/>
      <c r="E2" s="16" t="s">
        <v>19</v>
      </c>
      <c r="F2" s="15"/>
      <c r="G2" s="15"/>
      <c r="H2" s="15"/>
      <c r="I2" s="15"/>
      <c r="J2" s="17"/>
    </row>
    <row r="3">
      <c r="A3" s="3" t="s">
        <v>20</v>
      </c>
      <c r="B3" s="18" t="s">
        <v>21</v>
      </c>
      <c r="C3" s="19" t="s">
        <v>22</v>
      </c>
      <c r="D3" s="20"/>
      <c r="E3" s="21" t="s">
        <v>23</v>
      </c>
      <c r="F3" s="15"/>
      <c r="G3" s="15"/>
      <c r="H3" s="22" t="s">
        <v>13</v>
      </c>
      <c r="I3" s="23">
        <f>SUMIFS(I8:I113,A8:A113,"SD")</f>
        <v>0</v>
      </c>
      <c r="J3" s="17"/>
      <c r="O3">
        <v>0</v>
      </c>
      <c r="P3">
        <v>2</v>
      </c>
    </row>
    <row r="4">
      <c r="A4" s="3" t="s">
        <v>24</v>
      </c>
      <c r="B4" s="18" t="s">
        <v>25</v>
      </c>
      <c r="C4" s="19" t="s">
        <v>13</v>
      </c>
      <c r="D4" s="20"/>
      <c r="E4" s="21" t="s">
        <v>14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24" t="s">
        <v>26</v>
      </c>
      <c r="B5" s="25" t="s">
        <v>27</v>
      </c>
      <c r="C5" s="7" t="s">
        <v>28</v>
      </c>
      <c r="D5" s="7" t="s">
        <v>29</v>
      </c>
      <c r="E5" s="7" t="s">
        <v>30</v>
      </c>
      <c r="F5" s="7" t="s">
        <v>31</v>
      </c>
      <c r="G5" s="7" t="s">
        <v>32</v>
      </c>
      <c r="H5" s="7" t="s">
        <v>33</v>
      </c>
      <c r="I5" s="7"/>
      <c r="J5" s="26" t="s">
        <v>34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35</v>
      </c>
      <c r="I6" s="7" t="s">
        <v>36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37</v>
      </c>
      <c r="B8" s="30"/>
      <c r="C8" s="31" t="s">
        <v>38</v>
      </c>
      <c r="D8" s="32"/>
      <c r="E8" s="29" t="s">
        <v>39</v>
      </c>
      <c r="F8" s="32"/>
      <c r="G8" s="32"/>
      <c r="H8" s="32"/>
      <c r="I8" s="33">
        <f>SUMIFS(I9:I16,A9:A16,"P")</f>
        <v>0</v>
      </c>
      <c r="J8" s="34"/>
    </row>
    <row r="9" ht="29">
      <c r="A9" s="35" t="s">
        <v>40</v>
      </c>
      <c r="B9" s="35">
        <v>1</v>
      </c>
      <c r="C9" s="36" t="s">
        <v>81</v>
      </c>
      <c r="D9" s="35" t="s">
        <v>82</v>
      </c>
      <c r="E9" s="37" t="s">
        <v>83</v>
      </c>
      <c r="F9" s="38" t="s">
        <v>84</v>
      </c>
      <c r="G9" s="39">
        <v>64.799999999999997</v>
      </c>
      <c r="H9" s="40">
        <v>0</v>
      </c>
      <c r="I9" s="41">
        <f>ROUND(G9*H9,P4)</f>
        <v>0</v>
      </c>
      <c r="J9" s="35"/>
      <c r="O9" s="42">
        <f>I9*0.21</f>
        <v>0</v>
      </c>
      <c r="P9">
        <v>3</v>
      </c>
    </row>
    <row r="10" ht="72.5">
      <c r="A10" s="35" t="s">
        <v>45</v>
      </c>
      <c r="B10" s="43"/>
      <c r="C10" s="44"/>
      <c r="D10" s="44"/>
      <c r="E10" s="37" t="s">
        <v>85</v>
      </c>
      <c r="F10" s="44"/>
      <c r="G10" s="44"/>
      <c r="H10" s="44"/>
      <c r="I10" s="44"/>
      <c r="J10" s="45"/>
    </row>
    <row r="11">
      <c r="A11" s="35" t="s">
        <v>86</v>
      </c>
      <c r="B11" s="43"/>
      <c r="C11" s="44"/>
      <c r="D11" s="44"/>
      <c r="E11" s="50" t="s">
        <v>87</v>
      </c>
      <c r="F11" s="44"/>
      <c r="G11" s="44"/>
      <c r="H11" s="44"/>
      <c r="I11" s="44"/>
      <c r="J11" s="45"/>
    </row>
    <row r="12" ht="130.5">
      <c r="A12" s="35" t="s">
        <v>47</v>
      </c>
      <c r="B12" s="43"/>
      <c r="C12" s="44"/>
      <c r="D12" s="44"/>
      <c r="E12" s="37" t="s">
        <v>88</v>
      </c>
      <c r="F12" s="44"/>
      <c r="G12" s="44"/>
      <c r="H12" s="44"/>
      <c r="I12" s="44"/>
      <c r="J12" s="45"/>
    </row>
    <row r="13" ht="29">
      <c r="A13" s="35" t="s">
        <v>40</v>
      </c>
      <c r="B13" s="35">
        <v>2</v>
      </c>
      <c r="C13" s="36" t="s">
        <v>89</v>
      </c>
      <c r="D13" s="35" t="s">
        <v>82</v>
      </c>
      <c r="E13" s="37" t="s">
        <v>90</v>
      </c>
      <c r="F13" s="38" t="s">
        <v>84</v>
      </c>
      <c r="G13" s="39">
        <v>7.0880000000000001</v>
      </c>
      <c r="H13" s="40">
        <v>0</v>
      </c>
      <c r="I13" s="41">
        <f>ROUND(G13*H13,P4)</f>
        <v>0</v>
      </c>
      <c r="J13" s="35"/>
      <c r="O13" s="42">
        <f>I13*0.21</f>
        <v>0</v>
      </c>
      <c r="P13">
        <v>3</v>
      </c>
    </row>
    <row r="14" ht="43.5">
      <c r="A14" s="35" t="s">
        <v>45</v>
      </c>
      <c r="B14" s="43"/>
      <c r="C14" s="44"/>
      <c r="D14" s="44"/>
      <c r="E14" s="37" t="s">
        <v>91</v>
      </c>
      <c r="F14" s="44"/>
      <c r="G14" s="44"/>
      <c r="H14" s="44"/>
      <c r="I14" s="44"/>
      <c r="J14" s="45"/>
    </row>
    <row r="15">
      <c r="A15" s="35" t="s">
        <v>86</v>
      </c>
      <c r="B15" s="43"/>
      <c r="C15" s="44"/>
      <c r="D15" s="44"/>
      <c r="E15" s="50" t="s">
        <v>92</v>
      </c>
      <c r="F15" s="44"/>
      <c r="G15" s="44"/>
      <c r="H15" s="44"/>
      <c r="I15" s="44"/>
      <c r="J15" s="45"/>
    </row>
    <row r="16" ht="101.5">
      <c r="A16" s="35" t="s">
        <v>47</v>
      </c>
      <c r="B16" s="43"/>
      <c r="C16" s="44"/>
      <c r="D16" s="44"/>
      <c r="E16" s="37" t="s">
        <v>93</v>
      </c>
      <c r="F16" s="44"/>
      <c r="G16" s="44"/>
      <c r="H16" s="44"/>
      <c r="I16" s="44"/>
      <c r="J16" s="45"/>
    </row>
    <row r="17">
      <c r="A17" s="29" t="s">
        <v>37</v>
      </c>
      <c r="B17" s="30"/>
      <c r="C17" s="31" t="s">
        <v>57</v>
      </c>
      <c r="D17" s="32"/>
      <c r="E17" s="29" t="s">
        <v>94</v>
      </c>
      <c r="F17" s="32"/>
      <c r="G17" s="32"/>
      <c r="H17" s="32"/>
      <c r="I17" s="33">
        <f>SUMIFS(I18:I33,A18:A33,"P")</f>
        <v>0</v>
      </c>
      <c r="J17" s="34"/>
    </row>
    <row r="18">
      <c r="A18" s="35" t="s">
        <v>40</v>
      </c>
      <c r="B18" s="35">
        <v>3</v>
      </c>
      <c r="C18" s="36" t="s">
        <v>95</v>
      </c>
      <c r="D18" s="35" t="s">
        <v>42</v>
      </c>
      <c r="E18" s="37" t="s">
        <v>96</v>
      </c>
      <c r="F18" s="38" t="s">
        <v>97</v>
      </c>
      <c r="G18" s="39">
        <v>12</v>
      </c>
      <c r="H18" s="40">
        <v>0</v>
      </c>
      <c r="I18" s="41">
        <f>ROUND(G18*H18,P4)</f>
        <v>0</v>
      </c>
      <c r="J18" s="35"/>
      <c r="O18" s="42">
        <f>I18*0.21</f>
        <v>0</v>
      </c>
      <c r="P18">
        <v>3</v>
      </c>
    </row>
    <row r="19">
      <c r="A19" s="35" t="s">
        <v>45</v>
      </c>
      <c r="B19" s="43"/>
      <c r="C19" s="44"/>
      <c r="D19" s="44"/>
      <c r="E19" s="37" t="s">
        <v>98</v>
      </c>
      <c r="F19" s="44"/>
      <c r="G19" s="44"/>
      <c r="H19" s="44"/>
      <c r="I19" s="44"/>
      <c r="J19" s="45"/>
    </row>
    <row r="20">
      <c r="A20" s="35" t="s">
        <v>86</v>
      </c>
      <c r="B20" s="43"/>
      <c r="C20" s="44"/>
      <c r="D20" s="44"/>
      <c r="E20" s="50" t="s">
        <v>99</v>
      </c>
      <c r="F20" s="44"/>
      <c r="G20" s="44"/>
      <c r="H20" s="44"/>
      <c r="I20" s="44"/>
      <c r="J20" s="45"/>
    </row>
    <row r="21" ht="116">
      <c r="A21" s="35" t="s">
        <v>47</v>
      </c>
      <c r="B21" s="43"/>
      <c r="C21" s="44"/>
      <c r="D21" s="44"/>
      <c r="E21" s="37" t="s">
        <v>100</v>
      </c>
      <c r="F21" s="44"/>
      <c r="G21" s="44"/>
      <c r="H21" s="44"/>
      <c r="I21" s="44"/>
      <c r="J21" s="45"/>
    </row>
    <row r="22">
      <c r="A22" s="35" t="s">
        <v>40</v>
      </c>
      <c r="B22" s="35">
        <v>4</v>
      </c>
      <c r="C22" s="36" t="s">
        <v>101</v>
      </c>
      <c r="D22" s="35" t="s">
        <v>42</v>
      </c>
      <c r="E22" s="37" t="s">
        <v>102</v>
      </c>
      <c r="F22" s="38" t="s">
        <v>97</v>
      </c>
      <c r="G22" s="39">
        <v>48.119999999999997</v>
      </c>
      <c r="H22" s="40">
        <v>0</v>
      </c>
      <c r="I22" s="41">
        <f>ROUND(G22*H22,P4)</f>
        <v>0</v>
      </c>
      <c r="J22" s="35"/>
      <c r="O22" s="42">
        <f>I22*0.21</f>
        <v>0</v>
      </c>
      <c r="P22">
        <v>3</v>
      </c>
    </row>
    <row r="23">
      <c r="A23" s="35" t="s">
        <v>45</v>
      </c>
      <c r="B23" s="43"/>
      <c r="C23" s="44"/>
      <c r="D23" s="44"/>
      <c r="E23" s="37" t="s">
        <v>103</v>
      </c>
      <c r="F23" s="44"/>
      <c r="G23" s="44"/>
      <c r="H23" s="44"/>
      <c r="I23" s="44"/>
      <c r="J23" s="45"/>
    </row>
    <row r="24" ht="58">
      <c r="A24" s="35" t="s">
        <v>86</v>
      </c>
      <c r="B24" s="43"/>
      <c r="C24" s="44"/>
      <c r="D24" s="44"/>
      <c r="E24" s="50" t="s">
        <v>104</v>
      </c>
      <c r="F24" s="44"/>
      <c r="G24" s="44"/>
      <c r="H24" s="44"/>
      <c r="I24" s="44"/>
      <c r="J24" s="45"/>
    </row>
    <row r="25" ht="116">
      <c r="A25" s="35" t="s">
        <v>47</v>
      </c>
      <c r="B25" s="43"/>
      <c r="C25" s="44"/>
      <c r="D25" s="44"/>
      <c r="E25" s="37" t="s">
        <v>100</v>
      </c>
      <c r="F25" s="44"/>
      <c r="G25" s="44"/>
      <c r="H25" s="44"/>
      <c r="I25" s="44"/>
      <c r="J25" s="45"/>
    </row>
    <row r="26">
      <c r="A26" s="35" t="s">
        <v>40</v>
      </c>
      <c r="B26" s="35">
        <v>5</v>
      </c>
      <c r="C26" s="36" t="s">
        <v>105</v>
      </c>
      <c r="D26" s="35" t="s">
        <v>106</v>
      </c>
      <c r="E26" s="37" t="s">
        <v>107</v>
      </c>
      <c r="F26" s="38" t="s">
        <v>108</v>
      </c>
      <c r="G26" s="39">
        <v>119</v>
      </c>
      <c r="H26" s="40">
        <v>0</v>
      </c>
      <c r="I26" s="41">
        <f>ROUND(G26*H26,P4)</f>
        <v>0</v>
      </c>
      <c r="J26" s="35"/>
      <c r="O26" s="42">
        <f>I26*0.21</f>
        <v>0</v>
      </c>
      <c r="P26">
        <v>3</v>
      </c>
    </row>
    <row r="27">
      <c r="A27" s="35" t="s">
        <v>45</v>
      </c>
      <c r="B27" s="43"/>
      <c r="C27" s="44"/>
      <c r="D27" s="44"/>
      <c r="E27" s="37" t="s">
        <v>109</v>
      </c>
      <c r="F27" s="44"/>
      <c r="G27" s="44"/>
      <c r="H27" s="44"/>
      <c r="I27" s="44"/>
      <c r="J27" s="45"/>
    </row>
    <row r="28">
      <c r="A28" s="35" t="s">
        <v>86</v>
      </c>
      <c r="B28" s="43"/>
      <c r="C28" s="44"/>
      <c r="D28" s="44"/>
      <c r="E28" s="50" t="s">
        <v>110</v>
      </c>
      <c r="F28" s="44"/>
      <c r="G28" s="44"/>
      <c r="H28" s="44"/>
      <c r="I28" s="44"/>
      <c r="J28" s="45"/>
    </row>
    <row r="29" ht="72.5">
      <c r="A29" s="35" t="s">
        <v>47</v>
      </c>
      <c r="B29" s="43"/>
      <c r="C29" s="44"/>
      <c r="D29" s="44"/>
      <c r="E29" s="37" t="s">
        <v>111</v>
      </c>
      <c r="F29" s="44"/>
      <c r="G29" s="44"/>
      <c r="H29" s="44"/>
      <c r="I29" s="44"/>
      <c r="J29" s="45"/>
    </row>
    <row r="30">
      <c r="A30" s="35" t="s">
        <v>40</v>
      </c>
      <c r="B30" s="35">
        <v>6</v>
      </c>
      <c r="C30" s="36" t="s">
        <v>112</v>
      </c>
      <c r="D30" s="35" t="s">
        <v>42</v>
      </c>
      <c r="E30" s="37" t="s">
        <v>113</v>
      </c>
      <c r="F30" s="38" t="s">
        <v>97</v>
      </c>
      <c r="G30" s="39">
        <v>3.9380000000000002</v>
      </c>
      <c r="H30" s="40">
        <v>0</v>
      </c>
      <c r="I30" s="41">
        <f>ROUND(G30*H30,P4)</f>
        <v>0</v>
      </c>
      <c r="J30" s="35"/>
      <c r="O30" s="42">
        <f>I30*0.21</f>
        <v>0</v>
      </c>
      <c r="P30">
        <v>3</v>
      </c>
    </row>
    <row r="31">
      <c r="A31" s="35" t="s">
        <v>45</v>
      </c>
      <c r="B31" s="43"/>
      <c r="C31" s="44"/>
      <c r="D31" s="44"/>
      <c r="E31" s="46" t="s">
        <v>42</v>
      </c>
      <c r="F31" s="44"/>
      <c r="G31" s="44"/>
      <c r="H31" s="44"/>
      <c r="I31" s="44"/>
      <c r="J31" s="45"/>
    </row>
    <row r="32">
      <c r="A32" s="35" t="s">
        <v>86</v>
      </c>
      <c r="B32" s="43"/>
      <c r="C32" s="44"/>
      <c r="D32" s="44"/>
      <c r="E32" s="50" t="s">
        <v>114</v>
      </c>
      <c r="F32" s="44"/>
      <c r="G32" s="44"/>
      <c r="H32" s="44"/>
      <c r="I32" s="44"/>
      <c r="J32" s="45"/>
    </row>
    <row r="33" ht="409.5">
      <c r="A33" s="35" t="s">
        <v>47</v>
      </c>
      <c r="B33" s="43"/>
      <c r="C33" s="44"/>
      <c r="D33" s="44"/>
      <c r="E33" s="37" t="s">
        <v>115</v>
      </c>
      <c r="F33" s="44"/>
      <c r="G33" s="44"/>
      <c r="H33" s="44"/>
      <c r="I33" s="44"/>
      <c r="J33" s="45"/>
    </row>
    <row r="34">
      <c r="A34" s="29" t="s">
        <v>37</v>
      </c>
      <c r="B34" s="30"/>
      <c r="C34" s="31" t="s">
        <v>116</v>
      </c>
      <c r="D34" s="32"/>
      <c r="E34" s="29" t="s">
        <v>117</v>
      </c>
      <c r="F34" s="32"/>
      <c r="G34" s="32"/>
      <c r="H34" s="32"/>
      <c r="I34" s="33">
        <f>SUMIFS(I35:I38,A35:A38,"P")</f>
        <v>0</v>
      </c>
      <c r="J34" s="34"/>
    </row>
    <row r="35">
      <c r="A35" s="35" t="s">
        <v>40</v>
      </c>
      <c r="B35" s="35">
        <v>7</v>
      </c>
      <c r="C35" s="36" t="s">
        <v>118</v>
      </c>
      <c r="D35" s="35" t="s">
        <v>42</v>
      </c>
      <c r="E35" s="37" t="s">
        <v>119</v>
      </c>
      <c r="F35" s="38" t="s">
        <v>97</v>
      </c>
      <c r="G35" s="39">
        <v>3.9380000000000002</v>
      </c>
      <c r="H35" s="40">
        <v>0</v>
      </c>
      <c r="I35" s="41">
        <f>ROUND(G35*H35,P4)</f>
        <v>0</v>
      </c>
      <c r="J35" s="35"/>
      <c r="O35" s="42">
        <f>I35*0.21</f>
        <v>0</v>
      </c>
      <c r="P35">
        <v>3</v>
      </c>
    </row>
    <row r="36">
      <c r="A36" s="35" t="s">
        <v>45</v>
      </c>
      <c r="B36" s="43"/>
      <c r="C36" s="44"/>
      <c r="D36" s="44"/>
      <c r="E36" s="46" t="s">
        <v>42</v>
      </c>
      <c r="F36" s="44"/>
      <c r="G36" s="44"/>
      <c r="H36" s="44"/>
      <c r="I36" s="44"/>
      <c r="J36" s="45"/>
    </row>
    <row r="37">
      <c r="A37" s="35" t="s">
        <v>86</v>
      </c>
      <c r="B37" s="43"/>
      <c r="C37" s="44"/>
      <c r="D37" s="44"/>
      <c r="E37" s="50" t="s">
        <v>120</v>
      </c>
      <c r="F37" s="44"/>
      <c r="G37" s="44"/>
      <c r="H37" s="44"/>
      <c r="I37" s="44"/>
      <c r="J37" s="45"/>
    </row>
    <row r="38" ht="409.5">
      <c r="A38" s="35" t="s">
        <v>47</v>
      </c>
      <c r="B38" s="43"/>
      <c r="C38" s="44"/>
      <c r="D38" s="44"/>
      <c r="E38" s="37" t="s">
        <v>121</v>
      </c>
      <c r="F38" s="44"/>
      <c r="G38" s="44"/>
      <c r="H38" s="44"/>
      <c r="I38" s="44"/>
      <c r="J38" s="45"/>
    </row>
    <row r="39">
      <c r="A39" s="29" t="s">
        <v>37</v>
      </c>
      <c r="B39" s="30"/>
      <c r="C39" s="31" t="s">
        <v>122</v>
      </c>
      <c r="D39" s="32"/>
      <c r="E39" s="29" t="s">
        <v>14</v>
      </c>
      <c r="F39" s="32"/>
      <c r="G39" s="32"/>
      <c r="H39" s="32"/>
      <c r="I39" s="33">
        <f>SUMIFS(I40:I75,A40:A75,"P")</f>
        <v>0</v>
      </c>
      <c r="J39" s="34"/>
    </row>
    <row r="40">
      <c r="A40" s="35" t="s">
        <v>40</v>
      </c>
      <c r="B40" s="35">
        <v>8</v>
      </c>
      <c r="C40" s="36" t="s">
        <v>123</v>
      </c>
      <c r="D40" s="35" t="s">
        <v>42</v>
      </c>
      <c r="E40" s="37" t="s">
        <v>124</v>
      </c>
      <c r="F40" s="38" t="s">
        <v>97</v>
      </c>
      <c r="G40" s="39">
        <v>12</v>
      </c>
      <c r="H40" s="40">
        <v>0</v>
      </c>
      <c r="I40" s="41">
        <f>ROUND(G40*H40,P4)</f>
        <v>0</v>
      </c>
      <c r="J40" s="35"/>
      <c r="O40" s="42">
        <f>I40*0.21</f>
        <v>0</v>
      </c>
      <c r="P40">
        <v>3</v>
      </c>
    </row>
    <row r="41">
      <c r="A41" s="35" t="s">
        <v>45</v>
      </c>
      <c r="B41" s="43"/>
      <c r="C41" s="44"/>
      <c r="D41" s="44"/>
      <c r="E41" s="46" t="s">
        <v>42</v>
      </c>
      <c r="F41" s="44"/>
      <c r="G41" s="44"/>
      <c r="H41" s="44"/>
      <c r="I41" s="44"/>
      <c r="J41" s="45"/>
    </row>
    <row r="42">
      <c r="A42" s="35" t="s">
        <v>86</v>
      </c>
      <c r="B42" s="43"/>
      <c r="C42" s="44"/>
      <c r="D42" s="44"/>
      <c r="E42" s="50" t="s">
        <v>125</v>
      </c>
      <c r="F42" s="44"/>
      <c r="G42" s="44"/>
      <c r="H42" s="44"/>
      <c r="I42" s="44"/>
      <c r="J42" s="45"/>
    </row>
    <row r="43" ht="159.5">
      <c r="A43" s="35" t="s">
        <v>47</v>
      </c>
      <c r="B43" s="43"/>
      <c r="C43" s="44"/>
      <c r="D43" s="44"/>
      <c r="E43" s="37" t="s">
        <v>126</v>
      </c>
      <c r="F43" s="44"/>
      <c r="G43" s="44"/>
      <c r="H43" s="44"/>
      <c r="I43" s="44"/>
      <c r="J43" s="45"/>
    </row>
    <row r="44">
      <c r="A44" s="35" t="s">
        <v>40</v>
      </c>
      <c r="B44" s="35">
        <v>9</v>
      </c>
      <c r="C44" s="36" t="s">
        <v>127</v>
      </c>
      <c r="D44" s="35" t="s">
        <v>42</v>
      </c>
      <c r="E44" s="37" t="s">
        <v>128</v>
      </c>
      <c r="F44" s="38" t="s">
        <v>129</v>
      </c>
      <c r="G44" s="39">
        <v>50</v>
      </c>
      <c r="H44" s="40">
        <v>0</v>
      </c>
      <c r="I44" s="41">
        <f>ROUND(G44*H44,P4)</f>
        <v>0</v>
      </c>
      <c r="J44" s="35"/>
      <c r="O44" s="42">
        <f>I44*0.21</f>
        <v>0</v>
      </c>
      <c r="P44">
        <v>3</v>
      </c>
    </row>
    <row r="45">
      <c r="A45" s="35" t="s">
        <v>45</v>
      </c>
      <c r="B45" s="43"/>
      <c r="C45" s="44"/>
      <c r="D45" s="44"/>
      <c r="E45" s="46" t="s">
        <v>42</v>
      </c>
      <c r="F45" s="44"/>
      <c r="G45" s="44"/>
      <c r="H45" s="44"/>
      <c r="I45" s="44"/>
      <c r="J45" s="45"/>
    </row>
    <row r="46" ht="87">
      <c r="A46" s="35" t="s">
        <v>47</v>
      </c>
      <c r="B46" s="43"/>
      <c r="C46" s="44"/>
      <c r="D46" s="44"/>
      <c r="E46" s="37" t="s">
        <v>130</v>
      </c>
      <c r="F46" s="44"/>
      <c r="G46" s="44"/>
      <c r="H46" s="44"/>
      <c r="I46" s="44"/>
      <c r="J46" s="45"/>
    </row>
    <row r="47">
      <c r="A47" s="35" t="s">
        <v>40</v>
      </c>
      <c r="B47" s="35">
        <v>10</v>
      </c>
      <c r="C47" s="36" t="s">
        <v>131</v>
      </c>
      <c r="D47" s="35" t="s">
        <v>42</v>
      </c>
      <c r="E47" s="37" t="s">
        <v>132</v>
      </c>
      <c r="F47" s="38" t="s">
        <v>129</v>
      </c>
      <c r="G47" s="39">
        <v>70</v>
      </c>
      <c r="H47" s="40">
        <v>0</v>
      </c>
      <c r="I47" s="41">
        <f>ROUND(G47*H47,P4)</f>
        <v>0</v>
      </c>
      <c r="J47" s="35"/>
      <c r="O47" s="42">
        <f>I47*0.21</f>
        <v>0</v>
      </c>
      <c r="P47">
        <v>3</v>
      </c>
    </row>
    <row r="48">
      <c r="A48" s="35" t="s">
        <v>45</v>
      </c>
      <c r="B48" s="43"/>
      <c r="C48" s="44"/>
      <c r="D48" s="44"/>
      <c r="E48" s="46" t="s">
        <v>42</v>
      </c>
      <c r="F48" s="44"/>
      <c r="G48" s="44"/>
      <c r="H48" s="44"/>
      <c r="I48" s="44"/>
      <c r="J48" s="45"/>
    </row>
    <row r="49">
      <c r="A49" s="35" t="s">
        <v>86</v>
      </c>
      <c r="B49" s="43"/>
      <c r="C49" s="44"/>
      <c r="D49" s="44"/>
      <c r="E49" s="51" t="s">
        <v>42</v>
      </c>
      <c r="F49" s="44"/>
      <c r="G49" s="44"/>
      <c r="H49" s="44"/>
      <c r="I49" s="44"/>
      <c r="J49" s="45"/>
    </row>
    <row r="50" ht="87">
      <c r="A50" s="35" t="s">
        <v>47</v>
      </c>
      <c r="B50" s="43"/>
      <c r="C50" s="44"/>
      <c r="D50" s="44"/>
      <c r="E50" s="37" t="s">
        <v>130</v>
      </c>
      <c r="F50" s="44"/>
      <c r="G50" s="44"/>
      <c r="H50" s="44"/>
      <c r="I50" s="44"/>
      <c r="J50" s="45"/>
    </row>
    <row r="51">
      <c r="A51" s="35" t="s">
        <v>40</v>
      </c>
      <c r="B51" s="35">
        <v>11</v>
      </c>
      <c r="C51" s="36" t="s">
        <v>133</v>
      </c>
      <c r="D51" s="35" t="s">
        <v>42</v>
      </c>
      <c r="E51" s="37" t="s">
        <v>134</v>
      </c>
      <c r="F51" s="38" t="s">
        <v>129</v>
      </c>
      <c r="G51" s="39">
        <v>912</v>
      </c>
      <c r="H51" s="40">
        <v>0</v>
      </c>
      <c r="I51" s="41">
        <f>ROUND(G51*H51,P4)</f>
        <v>0</v>
      </c>
      <c r="J51" s="35"/>
      <c r="O51" s="42">
        <f>I51*0.21</f>
        <v>0</v>
      </c>
      <c r="P51">
        <v>3</v>
      </c>
    </row>
    <row r="52">
      <c r="A52" s="35" t="s">
        <v>45</v>
      </c>
      <c r="B52" s="43"/>
      <c r="C52" s="44"/>
      <c r="D52" s="44"/>
      <c r="E52" s="46" t="s">
        <v>42</v>
      </c>
      <c r="F52" s="44"/>
      <c r="G52" s="44"/>
      <c r="H52" s="44"/>
      <c r="I52" s="44"/>
      <c r="J52" s="45"/>
    </row>
    <row r="53">
      <c r="A53" s="35" t="s">
        <v>86</v>
      </c>
      <c r="B53" s="43"/>
      <c r="C53" s="44"/>
      <c r="D53" s="44"/>
      <c r="E53" s="50" t="s">
        <v>135</v>
      </c>
      <c r="F53" s="44"/>
      <c r="G53" s="44"/>
      <c r="H53" s="44"/>
      <c r="I53" s="44"/>
      <c r="J53" s="45"/>
    </row>
    <row r="54" ht="116">
      <c r="A54" s="35" t="s">
        <v>47</v>
      </c>
      <c r="B54" s="43"/>
      <c r="C54" s="44"/>
      <c r="D54" s="44"/>
      <c r="E54" s="37" t="s">
        <v>136</v>
      </c>
      <c r="F54" s="44"/>
      <c r="G54" s="44"/>
      <c r="H54" s="44"/>
      <c r="I54" s="44"/>
      <c r="J54" s="45"/>
    </row>
    <row r="55">
      <c r="A55" s="35" t="s">
        <v>40</v>
      </c>
      <c r="B55" s="35">
        <v>12</v>
      </c>
      <c r="C55" s="36" t="s">
        <v>137</v>
      </c>
      <c r="D55" s="35" t="s">
        <v>42</v>
      </c>
      <c r="E55" s="37" t="s">
        <v>138</v>
      </c>
      <c r="F55" s="38" t="s">
        <v>129</v>
      </c>
      <c r="G55" s="39">
        <v>456</v>
      </c>
      <c r="H55" s="40">
        <v>0</v>
      </c>
      <c r="I55" s="41">
        <f>ROUND(G55*H55,P4)</f>
        <v>0</v>
      </c>
      <c r="J55" s="35"/>
      <c r="O55" s="42">
        <f>I55*0.21</f>
        <v>0</v>
      </c>
      <c r="P55">
        <v>3</v>
      </c>
    </row>
    <row r="56">
      <c r="A56" s="35" t="s">
        <v>45</v>
      </c>
      <c r="B56" s="43"/>
      <c r="C56" s="44"/>
      <c r="D56" s="44"/>
      <c r="E56" s="46" t="s">
        <v>42</v>
      </c>
      <c r="F56" s="44"/>
      <c r="G56" s="44"/>
      <c r="H56" s="44"/>
      <c r="I56" s="44"/>
      <c r="J56" s="45"/>
    </row>
    <row r="57">
      <c r="A57" s="35" t="s">
        <v>86</v>
      </c>
      <c r="B57" s="43"/>
      <c r="C57" s="44"/>
      <c r="D57" s="44"/>
      <c r="E57" s="51" t="s">
        <v>42</v>
      </c>
      <c r="F57" s="44"/>
      <c r="G57" s="44"/>
      <c r="H57" s="44"/>
      <c r="I57" s="44"/>
      <c r="J57" s="45"/>
    </row>
    <row r="58" ht="188.5">
      <c r="A58" s="35" t="s">
        <v>47</v>
      </c>
      <c r="B58" s="43"/>
      <c r="C58" s="44"/>
      <c r="D58" s="44"/>
      <c r="E58" s="37" t="s">
        <v>139</v>
      </c>
      <c r="F58" s="44"/>
      <c r="G58" s="44"/>
      <c r="H58" s="44"/>
      <c r="I58" s="44"/>
      <c r="J58" s="45"/>
    </row>
    <row r="59">
      <c r="A59" s="35" t="s">
        <v>40</v>
      </c>
      <c r="B59" s="35">
        <v>13</v>
      </c>
      <c r="C59" s="36" t="s">
        <v>140</v>
      </c>
      <c r="D59" s="35" t="s">
        <v>42</v>
      </c>
      <c r="E59" s="37" t="s">
        <v>141</v>
      </c>
      <c r="F59" s="38" t="s">
        <v>129</v>
      </c>
      <c r="G59" s="39">
        <v>456</v>
      </c>
      <c r="H59" s="40">
        <v>0</v>
      </c>
      <c r="I59" s="41">
        <f>ROUND(G59*H59,P4)</f>
        <v>0</v>
      </c>
      <c r="J59" s="35"/>
      <c r="O59" s="42">
        <f>I59*0.21</f>
        <v>0</v>
      </c>
      <c r="P59">
        <v>3</v>
      </c>
    </row>
    <row r="60">
      <c r="A60" s="35" t="s">
        <v>45</v>
      </c>
      <c r="B60" s="43"/>
      <c r="C60" s="44"/>
      <c r="D60" s="44"/>
      <c r="E60" s="46" t="s">
        <v>42</v>
      </c>
      <c r="F60" s="44"/>
      <c r="G60" s="44"/>
      <c r="H60" s="44"/>
      <c r="I60" s="44"/>
      <c r="J60" s="45"/>
    </row>
    <row r="61" ht="188.5">
      <c r="A61" s="35" t="s">
        <v>47</v>
      </c>
      <c r="B61" s="43"/>
      <c r="C61" s="44"/>
      <c r="D61" s="44"/>
      <c r="E61" s="37" t="s">
        <v>139</v>
      </c>
      <c r="F61" s="44"/>
      <c r="G61" s="44"/>
      <c r="H61" s="44"/>
      <c r="I61" s="44"/>
      <c r="J61" s="45"/>
    </row>
    <row r="62">
      <c r="A62" s="35" t="s">
        <v>40</v>
      </c>
      <c r="B62" s="35">
        <v>14</v>
      </c>
      <c r="C62" s="36" t="s">
        <v>142</v>
      </c>
      <c r="D62" s="35" t="s">
        <v>42</v>
      </c>
      <c r="E62" s="37" t="s">
        <v>143</v>
      </c>
      <c r="F62" s="38" t="s">
        <v>97</v>
      </c>
      <c r="G62" s="39">
        <v>22.800000000000001</v>
      </c>
      <c r="H62" s="40">
        <v>0</v>
      </c>
      <c r="I62" s="41">
        <f>ROUND(G62*H62,P4)</f>
        <v>0</v>
      </c>
      <c r="J62" s="35"/>
      <c r="O62" s="42">
        <f>I62*0.21</f>
        <v>0</v>
      </c>
      <c r="P62">
        <v>3</v>
      </c>
    </row>
    <row r="63">
      <c r="A63" s="35" t="s">
        <v>45</v>
      </c>
      <c r="B63" s="43"/>
      <c r="C63" s="44"/>
      <c r="D63" s="44"/>
      <c r="E63" s="46" t="s">
        <v>42</v>
      </c>
      <c r="F63" s="44"/>
      <c r="G63" s="44"/>
      <c r="H63" s="44"/>
      <c r="I63" s="44"/>
      <c r="J63" s="45"/>
    </row>
    <row r="64">
      <c r="A64" s="35" t="s">
        <v>86</v>
      </c>
      <c r="B64" s="43"/>
      <c r="C64" s="44"/>
      <c r="D64" s="44"/>
      <c r="E64" s="50" t="s">
        <v>144</v>
      </c>
      <c r="F64" s="44"/>
      <c r="G64" s="44"/>
      <c r="H64" s="44"/>
      <c r="I64" s="44"/>
      <c r="J64" s="45"/>
    </row>
    <row r="65" ht="188.5">
      <c r="A65" s="35" t="s">
        <v>47</v>
      </c>
      <c r="B65" s="43"/>
      <c r="C65" s="44"/>
      <c r="D65" s="44"/>
      <c r="E65" s="37" t="s">
        <v>139</v>
      </c>
      <c r="F65" s="44"/>
      <c r="G65" s="44"/>
      <c r="H65" s="44"/>
      <c r="I65" s="44"/>
      <c r="J65" s="45"/>
    </row>
    <row r="66">
      <c r="A66" s="35" t="s">
        <v>40</v>
      </c>
      <c r="B66" s="35">
        <v>15</v>
      </c>
      <c r="C66" s="36" t="s">
        <v>145</v>
      </c>
      <c r="D66" s="35" t="s">
        <v>42</v>
      </c>
      <c r="E66" s="37" t="s">
        <v>146</v>
      </c>
      <c r="F66" s="38" t="s">
        <v>129</v>
      </c>
      <c r="G66" s="39">
        <v>120</v>
      </c>
      <c r="H66" s="40">
        <v>0</v>
      </c>
      <c r="I66" s="41">
        <f>ROUND(G66*H66,P4)</f>
        <v>0</v>
      </c>
      <c r="J66" s="35"/>
      <c r="O66" s="42">
        <f>I66*0.21</f>
        <v>0</v>
      </c>
      <c r="P66">
        <v>3</v>
      </c>
    </row>
    <row r="67">
      <c r="A67" s="35" t="s">
        <v>45</v>
      </c>
      <c r="B67" s="43"/>
      <c r="C67" s="44"/>
      <c r="D67" s="44"/>
      <c r="E67" s="46" t="s">
        <v>42</v>
      </c>
      <c r="F67" s="44"/>
      <c r="G67" s="44"/>
      <c r="H67" s="44"/>
      <c r="I67" s="44"/>
      <c r="J67" s="45"/>
    </row>
    <row r="68">
      <c r="A68" s="35" t="s">
        <v>86</v>
      </c>
      <c r="B68" s="43"/>
      <c r="C68" s="44"/>
      <c r="D68" s="44"/>
      <c r="E68" s="51" t="s">
        <v>42</v>
      </c>
      <c r="F68" s="44"/>
      <c r="G68" s="44"/>
      <c r="H68" s="44"/>
      <c r="I68" s="44"/>
      <c r="J68" s="45"/>
    </row>
    <row r="69" ht="188.5">
      <c r="A69" s="35" t="s">
        <v>47</v>
      </c>
      <c r="B69" s="43"/>
      <c r="C69" s="44"/>
      <c r="D69" s="44"/>
      <c r="E69" s="37" t="s">
        <v>139</v>
      </c>
      <c r="F69" s="44"/>
      <c r="G69" s="44"/>
      <c r="H69" s="44"/>
      <c r="I69" s="44"/>
      <c r="J69" s="45"/>
    </row>
    <row r="70">
      <c r="A70" s="35" t="s">
        <v>40</v>
      </c>
      <c r="B70" s="35">
        <v>16</v>
      </c>
      <c r="C70" s="36" t="s">
        <v>147</v>
      </c>
      <c r="D70" s="35" t="s">
        <v>42</v>
      </c>
      <c r="E70" s="37" t="s">
        <v>148</v>
      </c>
      <c r="F70" s="38" t="s">
        <v>129</v>
      </c>
      <c r="G70" s="39">
        <v>45</v>
      </c>
      <c r="H70" s="40">
        <v>0</v>
      </c>
      <c r="I70" s="41">
        <f>ROUND(G70*H70,P4)</f>
        <v>0</v>
      </c>
      <c r="J70" s="35"/>
      <c r="O70" s="42">
        <f>I70*0.21</f>
        <v>0</v>
      </c>
      <c r="P70">
        <v>3</v>
      </c>
    </row>
    <row r="71">
      <c r="A71" s="35" t="s">
        <v>45</v>
      </c>
      <c r="B71" s="43"/>
      <c r="C71" s="44"/>
      <c r="D71" s="44"/>
      <c r="E71" s="46" t="s">
        <v>42</v>
      </c>
      <c r="F71" s="44"/>
      <c r="G71" s="44"/>
      <c r="H71" s="44"/>
      <c r="I71" s="44"/>
      <c r="J71" s="45"/>
    </row>
    <row r="72" ht="217.5">
      <c r="A72" s="35" t="s">
        <v>47</v>
      </c>
      <c r="B72" s="43"/>
      <c r="C72" s="44"/>
      <c r="D72" s="44"/>
      <c r="E72" s="37" t="s">
        <v>149</v>
      </c>
      <c r="F72" s="44"/>
      <c r="G72" s="44"/>
      <c r="H72" s="44"/>
      <c r="I72" s="44"/>
      <c r="J72" s="45"/>
    </row>
    <row r="73">
      <c r="A73" s="35" t="s">
        <v>40</v>
      </c>
      <c r="B73" s="35">
        <v>17</v>
      </c>
      <c r="C73" s="36" t="s">
        <v>150</v>
      </c>
      <c r="D73" s="35" t="s">
        <v>42</v>
      </c>
      <c r="E73" s="37" t="s">
        <v>151</v>
      </c>
      <c r="F73" s="38" t="s">
        <v>129</v>
      </c>
      <c r="G73" s="39">
        <v>2.5</v>
      </c>
      <c r="H73" s="40">
        <v>0</v>
      </c>
      <c r="I73" s="41">
        <f>ROUND(G73*H73,P4)</f>
        <v>0</v>
      </c>
      <c r="J73" s="35"/>
      <c r="O73" s="42">
        <f>I73*0.21</f>
        <v>0</v>
      </c>
      <c r="P73">
        <v>3</v>
      </c>
    </row>
    <row r="74">
      <c r="A74" s="35" t="s">
        <v>45</v>
      </c>
      <c r="B74" s="43"/>
      <c r="C74" s="44"/>
      <c r="D74" s="44"/>
      <c r="E74" s="46" t="s">
        <v>42</v>
      </c>
      <c r="F74" s="44"/>
      <c r="G74" s="44"/>
      <c r="H74" s="44"/>
      <c r="I74" s="44"/>
      <c r="J74" s="45"/>
    </row>
    <row r="75" ht="217.5">
      <c r="A75" s="35" t="s">
        <v>47</v>
      </c>
      <c r="B75" s="43"/>
      <c r="C75" s="44"/>
      <c r="D75" s="44"/>
      <c r="E75" s="37" t="s">
        <v>149</v>
      </c>
      <c r="F75" s="44"/>
      <c r="G75" s="44"/>
      <c r="H75" s="44"/>
      <c r="I75" s="44"/>
      <c r="J75" s="45"/>
    </row>
    <row r="76">
      <c r="A76" s="29" t="s">
        <v>37</v>
      </c>
      <c r="B76" s="30"/>
      <c r="C76" s="31" t="s">
        <v>152</v>
      </c>
      <c r="D76" s="32"/>
      <c r="E76" s="29" t="s">
        <v>153</v>
      </c>
      <c r="F76" s="32"/>
      <c r="G76" s="32"/>
      <c r="H76" s="32"/>
      <c r="I76" s="33">
        <f>SUMIFS(I77:I113,A77:A113,"P")</f>
        <v>0</v>
      </c>
      <c r="J76" s="34"/>
    </row>
    <row r="77" ht="29">
      <c r="A77" s="35" t="s">
        <v>40</v>
      </c>
      <c r="B77" s="35">
        <v>18</v>
      </c>
      <c r="C77" s="36" t="s">
        <v>154</v>
      </c>
      <c r="D77" s="35" t="s">
        <v>42</v>
      </c>
      <c r="E77" s="37" t="s">
        <v>155</v>
      </c>
      <c r="F77" s="38" t="s">
        <v>156</v>
      </c>
      <c r="G77" s="39">
        <v>8</v>
      </c>
      <c r="H77" s="40">
        <v>0</v>
      </c>
      <c r="I77" s="41">
        <f>ROUND(G77*H77,P4)</f>
        <v>0</v>
      </c>
      <c r="J77" s="35"/>
      <c r="O77" s="42">
        <f>I77*0.21</f>
        <v>0</v>
      </c>
      <c r="P77">
        <v>3</v>
      </c>
    </row>
    <row r="78">
      <c r="A78" s="35" t="s">
        <v>45</v>
      </c>
      <c r="B78" s="43"/>
      <c r="C78" s="44"/>
      <c r="D78" s="44"/>
      <c r="E78" s="46" t="s">
        <v>42</v>
      </c>
      <c r="F78" s="44"/>
      <c r="G78" s="44"/>
      <c r="H78" s="44"/>
      <c r="I78" s="44"/>
      <c r="J78" s="45"/>
    </row>
    <row r="79" ht="58">
      <c r="A79" s="35" t="s">
        <v>47</v>
      </c>
      <c r="B79" s="43"/>
      <c r="C79" s="44"/>
      <c r="D79" s="44"/>
      <c r="E79" s="37" t="s">
        <v>157</v>
      </c>
      <c r="F79" s="44"/>
      <c r="G79" s="44"/>
      <c r="H79" s="44"/>
      <c r="I79" s="44"/>
      <c r="J79" s="45"/>
    </row>
    <row r="80">
      <c r="A80" s="35" t="s">
        <v>40</v>
      </c>
      <c r="B80" s="35">
        <v>19</v>
      </c>
      <c r="C80" s="36" t="s">
        <v>158</v>
      </c>
      <c r="D80" s="35" t="s">
        <v>42</v>
      </c>
      <c r="E80" s="37" t="s">
        <v>159</v>
      </c>
      <c r="F80" s="38" t="s">
        <v>156</v>
      </c>
      <c r="G80" s="39">
        <v>8</v>
      </c>
      <c r="H80" s="40">
        <v>0</v>
      </c>
      <c r="I80" s="41">
        <f>ROUND(G80*H80,P4)</f>
        <v>0</v>
      </c>
      <c r="J80" s="35"/>
      <c r="O80" s="42">
        <f>I80*0.21</f>
        <v>0</v>
      </c>
      <c r="P80">
        <v>3</v>
      </c>
    </row>
    <row r="81">
      <c r="A81" s="35" t="s">
        <v>45</v>
      </c>
      <c r="B81" s="43"/>
      <c r="C81" s="44"/>
      <c r="D81" s="44"/>
      <c r="E81" s="46" t="s">
        <v>42</v>
      </c>
      <c r="F81" s="44"/>
      <c r="G81" s="44"/>
      <c r="H81" s="44"/>
      <c r="I81" s="44"/>
      <c r="J81" s="45"/>
    </row>
    <row r="82" ht="72.5">
      <c r="A82" s="35" t="s">
        <v>47</v>
      </c>
      <c r="B82" s="43"/>
      <c r="C82" s="44"/>
      <c r="D82" s="44"/>
      <c r="E82" s="37" t="s">
        <v>160</v>
      </c>
      <c r="F82" s="44"/>
      <c r="G82" s="44"/>
      <c r="H82" s="44"/>
      <c r="I82" s="44"/>
      <c r="J82" s="45"/>
    </row>
    <row r="83">
      <c r="A83" s="35" t="s">
        <v>40</v>
      </c>
      <c r="B83" s="35">
        <v>20</v>
      </c>
      <c r="C83" s="36" t="s">
        <v>161</v>
      </c>
      <c r="D83" s="35" t="s">
        <v>42</v>
      </c>
      <c r="E83" s="37" t="s">
        <v>162</v>
      </c>
      <c r="F83" s="38" t="s">
        <v>156</v>
      </c>
      <c r="G83" s="39">
        <v>2</v>
      </c>
      <c r="H83" s="40">
        <v>0</v>
      </c>
      <c r="I83" s="41">
        <f>ROUND(G83*H83,P4)</f>
        <v>0</v>
      </c>
      <c r="J83" s="35"/>
      <c r="O83" s="42">
        <f>I83*0.21</f>
        <v>0</v>
      </c>
      <c r="P83">
        <v>3</v>
      </c>
    </row>
    <row r="84">
      <c r="A84" s="35" t="s">
        <v>45</v>
      </c>
      <c r="B84" s="43"/>
      <c r="C84" s="44"/>
      <c r="D84" s="44"/>
      <c r="E84" s="46" t="s">
        <v>42</v>
      </c>
      <c r="F84" s="44"/>
      <c r="G84" s="44"/>
      <c r="H84" s="44"/>
      <c r="I84" s="44"/>
      <c r="J84" s="45"/>
    </row>
    <row r="85" ht="58">
      <c r="A85" s="35" t="s">
        <v>47</v>
      </c>
      <c r="B85" s="43"/>
      <c r="C85" s="44"/>
      <c r="D85" s="44"/>
      <c r="E85" s="37" t="s">
        <v>157</v>
      </c>
      <c r="F85" s="44"/>
      <c r="G85" s="44"/>
      <c r="H85" s="44"/>
      <c r="I85" s="44"/>
      <c r="J85" s="45"/>
    </row>
    <row r="86">
      <c r="A86" s="35" t="s">
        <v>40</v>
      </c>
      <c r="B86" s="35">
        <v>21</v>
      </c>
      <c r="C86" s="36" t="s">
        <v>163</v>
      </c>
      <c r="D86" s="35" t="s">
        <v>42</v>
      </c>
      <c r="E86" s="37" t="s">
        <v>164</v>
      </c>
      <c r="F86" s="38" t="s">
        <v>156</v>
      </c>
      <c r="G86" s="39">
        <v>2</v>
      </c>
      <c r="H86" s="40">
        <v>0</v>
      </c>
      <c r="I86" s="41">
        <f>ROUND(G86*H86,P4)</f>
        <v>0</v>
      </c>
      <c r="J86" s="35"/>
      <c r="O86" s="42">
        <f>I86*0.21</f>
        <v>0</v>
      </c>
      <c r="P86">
        <v>3</v>
      </c>
    </row>
    <row r="87">
      <c r="A87" s="35" t="s">
        <v>45</v>
      </c>
      <c r="B87" s="43"/>
      <c r="C87" s="44"/>
      <c r="D87" s="44"/>
      <c r="E87" s="46" t="s">
        <v>42</v>
      </c>
      <c r="F87" s="44"/>
      <c r="G87" s="44"/>
      <c r="H87" s="44"/>
      <c r="I87" s="44"/>
      <c r="J87" s="45"/>
    </row>
    <row r="88" ht="72.5">
      <c r="A88" s="35" t="s">
        <v>47</v>
      </c>
      <c r="B88" s="43"/>
      <c r="C88" s="44"/>
      <c r="D88" s="44"/>
      <c r="E88" s="37" t="s">
        <v>160</v>
      </c>
      <c r="F88" s="44"/>
      <c r="G88" s="44"/>
      <c r="H88" s="44"/>
      <c r="I88" s="44"/>
      <c r="J88" s="45"/>
    </row>
    <row r="89" ht="29">
      <c r="A89" s="35" t="s">
        <v>40</v>
      </c>
      <c r="B89" s="35">
        <v>22</v>
      </c>
      <c r="C89" s="36" t="s">
        <v>165</v>
      </c>
      <c r="D89" s="35" t="s">
        <v>42</v>
      </c>
      <c r="E89" s="37" t="s">
        <v>166</v>
      </c>
      <c r="F89" s="38" t="s">
        <v>156</v>
      </c>
      <c r="G89" s="39">
        <v>6</v>
      </c>
      <c r="H89" s="40">
        <v>0</v>
      </c>
      <c r="I89" s="41">
        <f>ROUND(G89*H89,P4)</f>
        <v>0</v>
      </c>
      <c r="J89" s="35"/>
      <c r="O89" s="42">
        <f>I89*0.21</f>
        <v>0</v>
      </c>
      <c r="P89">
        <v>3</v>
      </c>
    </row>
    <row r="90">
      <c r="A90" s="35" t="s">
        <v>45</v>
      </c>
      <c r="B90" s="43"/>
      <c r="C90" s="44"/>
      <c r="D90" s="44"/>
      <c r="E90" s="46" t="s">
        <v>42</v>
      </c>
      <c r="F90" s="44"/>
      <c r="G90" s="44"/>
      <c r="H90" s="44"/>
      <c r="I90" s="44"/>
      <c r="J90" s="45"/>
    </row>
    <row r="91" ht="87">
      <c r="A91" s="35" t="s">
        <v>47</v>
      </c>
      <c r="B91" s="43"/>
      <c r="C91" s="44"/>
      <c r="D91" s="44"/>
      <c r="E91" s="37" t="s">
        <v>167</v>
      </c>
      <c r="F91" s="44"/>
      <c r="G91" s="44"/>
      <c r="H91" s="44"/>
      <c r="I91" s="44"/>
      <c r="J91" s="45"/>
    </row>
    <row r="92">
      <c r="A92" s="35" t="s">
        <v>40</v>
      </c>
      <c r="B92" s="35">
        <v>23</v>
      </c>
      <c r="C92" s="36" t="s">
        <v>168</v>
      </c>
      <c r="D92" s="35" t="s">
        <v>42</v>
      </c>
      <c r="E92" s="37" t="s">
        <v>169</v>
      </c>
      <c r="F92" s="38" t="s">
        <v>156</v>
      </c>
      <c r="G92" s="39">
        <v>6</v>
      </c>
      <c r="H92" s="40">
        <v>0</v>
      </c>
      <c r="I92" s="41">
        <f>ROUND(G92*H92,P4)</f>
        <v>0</v>
      </c>
      <c r="J92" s="35"/>
      <c r="O92" s="42">
        <f>I92*0.21</f>
        <v>0</v>
      </c>
      <c r="P92">
        <v>3</v>
      </c>
    </row>
    <row r="93">
      <c r="A93" s="35" t="s">
        <v>45</v>
      </c>
      <c r="B93" s="43"/>
      <c r="C93" s="44"/>
      <c r="D93" s="44"/>
      <c r="E93" s="46" t="s">
        <v>42</v>
      </c>
      <c r="F93" s="44"/>
      <c r="G93" s="44"/>
      <c r="H93" s="44"/>
      <c r="I93" s="44"/>
      <c r="J93" s="45"/>
    </row>
    <row r="94" ht="72.5">
      <c r="A94" s="35" t="s">
        <v>47</v>
      </c>
      <c r="B94" s="43"/>
      <c r="C94" s="44"/>
      <c r="D94" s="44"/>
      <c r="E94" s="37" t="s">
        <v>160</v>
      </c>
      <c r="F94" s="44"/>
      <c r="G94" s="44"/>
      <c r="H94" s="44"/>
      <c r="I94" s="44"/>
      <c r="J94" s="45"/>
    </row>
    <row r="95" ht="29">
      <c r="A95" s="35" t="s">
        <v>40</v>
      </c>
      <c r="B95" s="35">
        <v>24</v>
      </c>
      <c r="C95" s="36" t="s">
        <v>170</v>
      </c>
      <c r="D95" s="35" t="s">
        <v>57</v>
      </c>
      <c r="E95" s="37" t="s">
        <v>171</v>
      </c>
      <c r="F95" s="38" t="s">
        <v>129</v>
      </c>
      <c r="G95" s="39">
        <v>15.5</v>
      </c>
      <c r="H95" s="40">
        <v>0</v>
      </c>
      <c r="I95" s="41">
        <f>ROUND(G95*H95,P4)</f>
        <v>0</v>
      </c>
      <c r="J95" s="35"/>
      <c r="O95" s="42">
        <f>I95*0.21</f>
        <v>0</v>
      </c>
      <c r="P95">
        <v>3</v>
      </c>
    </row>
    <row r="96">
      <c r="A96" s="35" t="s">
        <v>45</v>
      </c>
      <c r="B96" s="43"/>
      <c r="C96" s="44"/>
      <c r="D96" s="44"/>
      <c r="E96" s="46" t="s">
        <v>42</v>
      </c>
      <c r="F96" s="44"/>
      <c r="G96" s="44"/>
      <c r="H96" s="44"/>
      <c r="I96" s="44"/>
      <c r="J96" s="45"/>
    </row>
    <row r="97">
      <c r="A97" s="35" t="s">
        <v>86</v>
      </c>
      <c r="B97" s="43"/>
      <c r="C97" s="44"/>
      <c r="D97" s="44"/>
      <c r="E97" s="50" t="s">
        <v>172</v>
      </c>
      <c r="F97" s="44"/>
      <c r="G97" s="44"/>
      <c r="H97" s="44"/>
      <c r="I97" s="44"/>
      <c r="J97" s="45"/>
    </row>
    <row r="98" ht="101.5">
      <c r="A98" s="35" t="s">
        <v>47</v>
      </c>
      <c r="B98" s="43"/>
      <c r="C98" s="44"/>
      <c r="D98" s="44"/>
      <c r="E98" s="37" t="s">
        <v>173</v>
      </c>
      <c r="F98" s="44"/>
      <c r="G98" s="44"/>
      <c r="H98" s="44"/>
      <c r="I98" s="44"/>
      <c r="J98" s="45"/>
    </row>
    <row r="99">
      <c r="A99" s="35" t="s">
        <v>40</v>
      </c>
      <c r="B99" s="35">
        <v>25</v>
      </c>
      <c r="C99" s="36" t="s">
        <v>174</v>
      </c>
      <c r="D99" s="35" t="s">
        <v>42</v>
      </c>
      <c r="E99" s="37" t="s">
        <v>175</v>
      </c>
      <c r="F99" s="38" t="s">
        <v>108</v>
      </c>
      <c r="G99" s="39">
        <v>28</v>
      </c>
      <c r="H99" s="40">
        <v>0</v>
      </c>
      <c r="I99" s="41">
        <f>ROUND(G99*H99,P4)</f>
        <v>0</v>
      </c>
      <c r="J99" s="35"/>
      <c r="O99" s="42">
        <f>I99*0.21</f>
        <v>0</v>
      </c>
      <c r="P99">
        <v>3</v>
      </c>
    </row>
    <row r="100">
      <c r="A100" s="35" t="s">
        <v>45</v>
      </c>
      <c r="B100" s="43"/>
      <c r="C100" s="44"/>
      <c r="D100" s="44"/>
      <c r="E100" s="46" t="s">
        <v>42</v>
      </c>
      <c r="F100" s="44"/>
      <c r="G100" s="44"/>
      <c r="H100" s="44"/>
      <c r="I100" s="44"/>
      <c r="J100" s="45"/>
    </row>
    <row r="101">
      <c r="A101" s="35" t="s">
        <v>86</v>
      </c>
      <c r="B101" s="43"/>
      <c r="C101" s="44"/>
      <c r="D101" s="44"/>
      <c r="E101" s="50" t="s">
        <v>176</v>
      </c>
      <c r="F101" s="44"/>
      <c r="G101" s="44"/>
      <c r="H101" s="44"/>
      <c r="I101" s="44"/>
      <c r="J101" s="45"/>
    </row>
    <row r="102" ht="87">
      <c r="A102" s="35" t="s">
        <v>47</v>
      </c>
      <c r="B102" s="43"/>
      <c r="C102" s="44"/>
      <c r="D102" s="44"/>
      <c r="E102" s="37" t="s">
        <v>177</v>
      </c>
      <c r="F102" s="44"/>
      <c r="G102" s="44"/>
      <c r="H102" s="44"/>
      <c r="I102" s="44"/>
      <c r="J102" s="45"/>
    </row>
    <row r="103">
      <c r="A103" s="35" t="s">
        <v>40</v>
      </c>
      <c r="B103" s="35">
        <v>26</v>
      </c>
      <c r="C103" s="36" t="s">
        <v>178</v>
      </c>
      <c r="D103" s="35" t="s">
        <v>42</v>
      </c>
      <c r="E103" s="37" t="s">
        <v>179</v>
      </c>
      <c r="F103" s="38" t="s">
        <v>108</v>
      </c>
      <c r="G103" s="39">
        <v>12</v>
      </c>
      <c r="H103" s="40">
        <v>0</v>
      </c>
      <c r="I103" s="41">
        <f>ROUND(G103*H103,P4)</f>
        <v>0</v>
      </c>
      <c r="J103" s="35"/>
      <c r="O103" s="42">
        <f>I103*0.21</f>
        <v>0</v>
      </c>
      <c r="P103">
        <v>3</v>
      </c>
    </row>
    <row r="104">
      <c r="A104" s="35" t="s">
        <v>45</v>
      </c>
      <c r="B104" s="43"/>
      <c r="C104" s="44"/>
      <c r="D104" s="44"/>
      <c r="E104" s="37" t="s">
        <v>180</v>
      </c>
      <c r="F104" s="44"/>
      <c r="G104" s="44"/>
      <c r="H104" s="44"/>
      <c r="I104" s="44"/>
      <c r="J104" s="45"/>
    </row>
    <row r="105" ht="87">
      <c r="A105" s="35" t="s">
        <v>47</v>
      </c>
      <c r="B105" s="43"/>
      <c r="C105" s="44"/>
      <c r="D105" s="44"/>
      <c r="E105" s="37" t="s">
        <v>177</v>
      </c>
      <c r="F105" s="44"/>
      <c r="G105" s="44"/>
      <c r="H105" s="44"/>
      <c r="I105" s="44"/>
      <c r="J105" s="45"/>
    </row>
    <row r="106">
      <c r="A106" s="35" t="s">
        <v>40</v>
      </c>
      <c r="B106" s="35">
        <v>27</v>
      </c>
      <c r="C106" s="36" t="s">
        <v>181</v>
      </c>
      <c r="D106" s="35" t="s">
        <v>42</v>
      </c>
      <c r="E106" s="37" t="s">
        <v>182</v>
      </c>
      <c r="F106" s="38" t="s">
        <v>108</v>
      </c>
      <c r="G106" s="39">
        <v>63</v>
      </c>
      <c r="H106" s="40">
        <v>0</v>
      </c>
      <c r="I106" s="41">
        <f>ROUND(G106*H106,P4)</f>
        <v>0</v>
      </c>
      <c r="J106" s="35"/>
      <c r="O106" s="42">
        <f>I106*0.21</f>
        <v>0</v>
      </c>
      <c r="P106">
        <v>3</v>
      </c>
    </row>
    <row r="107">
      <c r="A107" s="35" t="s">
        <v>45</v>
      </c>
      <c r="B107" s="43"/>
      <c r="C107" s="44"/>
      <c r="D107" s="44"/>
      <c r="E107" s="46" t="s">
        <v>42</v>
      </c>
      <c r="F107" s="44"/>
      <c r="G107" s="44"/>
      <c r="H107" s="44"/>
      <c r="I107" s="44"/>
      <c r="J107" s="45"/>
    </row>
    <row r="108">
      <c r="A108" s="35" t="s">
        <v>86</v>
      </c>
      <c r="B108" s="43"/>
      <c r="C108" s="44"/>
      <c r="D108" s="44"/>
      <c r="E108" s="50" t="s">
        <v>183</v>
      </c>
      <c r="F108" s="44"/>
      <c r="G108" s="44"/>
      <c r="H108" s="44"/>
      <c r="I108" s="44"/>
      <c r="J108" s="45"/>
    </row>
    <row r="109" ht="87">
      <c r="A109" s="35" t="s">
        <v>47</v>
      </c>
      <c r="B109" s="43"/>
      <c r="C109" s="44"/>
      <c r="D109" s="44"/>
      <c r="E109" s="37" t="s">
        <v>177</v>
      </c>
      <c r="F109" s="44"/>
      <c r="G109" s="44"/>
      <c r="H109" s="44"/>
      <c r="I109" s="44"/>
      <c r="J109" s="45"/>
    </row>
    <row r="110">
      <c r="A110" s="35" t="s">
        <v>40</v>
      </c>
      <c r="B110" s="35">
        <v>28</v>
      </c>
      <c r="C110" s="36" t="s">
        <v>184</v>
      </c>
      <c r="D110" s="35" t="s">
        <v>42</v>
      </c>
      <c r="E110" s="37" t="s">
        <v>185</v>
      </c>
      <c r="F110" s="38" t="s">
        <v>108</v>
      </c>
      <c r="G110" s="39">
        <v>119</v>
      </c>
      <c r="H110" s="40">
        <v>0</v>
      </c>
      <c r="I110" s="41">
        <f>ROUND(G110*H110,P4)</f>
        <v>0</v>
      </c>
      <c r="J110" s="35"/>
      <c r="O110" s="42">
        <f>I110*0.21</f>
        <v>0</v>
      </c>
      <c r="P110">
        <v>3</v>
      </c>
    </row>
    <row r="111">
      <c r="A111" s="35" t="s">
        <v>45</v>
      </c>
      <c r="B111" s="43"/>
      <c r="C111" s="44"/>
      <c r="D111" s="44"/>
      <c r="E111" s="37" t="s">
        <v>186</v>
      </c>
      <c r="F111" s="44"/>
      <c r="G111" s="44"/>
      <c r="H111" s="44"/>
      <c r="I111" s="44"/>
      <c r="J111" s="45"/>
    </row>
    <row r="112">
      <c r="A112" s="35" t="s">
        <v>86</v>
      </c>
      <c r="B112" s="43"/>
      <c r="C112" s="44"/>
      <c r="D112" s="44"/>
      <c r="E112" s="51" t="s">
        <v>42</v>
      </c>
      <c r="F112" s="44"/>
      <c r="G112" s="44"/>
      <c r="H112" s="44"/>
      <c r="I112" s="44"/>
      <c r="J112" s="45"/>
    </row>
    <row r="113" ht="87">
      <c r="A113" s="35" t="s">
        <v>47</v>
      </c>
      <c r="B113" s="47"/>
      <c r="C113" s="48"/>
      <c r="D113" s="48"/>
      <c r="E113" s="37" t="s">
        <v>187</v>
      </c>
      <c r="F113" s="48"/>
      <c r="G113" s="48"/>
      <c r="H113" s="48"/>
      <c r="I113" s="48"/>
      <c r="J113" s="49"/>
    </row>
  </sheetData>
  <sheetProtection sheet="1" objects="1" scenarios="1" spinCount="100000" saltValue="UJI9eBW48FG0BLrTQlkJkVKDbYRjNXGQvnHM9tgsLhz1jYXjsiCvsjQ0aX0Hns/nd0+TiDQCh+pxAhFOOa96Hw==" hashValue="3RVUTpOS8NoDtxs+1VtzbiUjUsyQpXsSUiJRvDePC5z8qk6TKWCvcNZJ8e0tpLth1bs6abd23ZDgFKbd4Gin9Q==" algorithmName="SHA-512" password="E64F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4.5"/>
  <cols>
    <col min="1" max="1" width="8.726563" hidden="1"/>
    <col min="2" max="2" width="15.45313" customWidth="1"/>
    <col min="3" max="3" width="9.269531" customWidth="1"/>
    <col min="4" max="4" width="12.36328" customWidth="1"/>
    <col min="5" max="5" width="61.81641" customWidth="1"/>
    <col min="6" max="6" width="12.36328" customWidth="1"/>
    <col min="7" max="7" width="15.45313" customWidth="1"/>
    <col min="8" max="8" width="15.45313" customWidth="1"/>
    <col min="9" max="9" width="15.45313" customWidth="1"/>
    <col min="10" max="10" width="14.54297" bestFit="1" customWidth="1"/>
    <col min="15" max="15" width="8.726563" hidden="1"/>
    <col min="16" max="16" width="8.726563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">
      <c r="A2" s="1"/>
      <c r="B2" s="14"/>
      <c r="C2" s="15"/>
      <c r="D2" s="15"/>
      <c r="E2" s="16" t="s">
        <v>19</v>
      </c>
      <c r="F2" s="15"/>
      <c r="G2" s="15"/>
      <c r="H2" s="15"/>
      <c r="I2" s="15"/>
      <c r="J2" s="17"/>
    </row>
    <row r="3">
      <c r="A3" s="3" t="s">
        <v>20</v>
      </c>
      <c r="B3" s="18" t="s">
        <v>21</v>
      </c>
      <c r="C3" s="19" t="s">
        <v>22</v>
      </c>
      <c r="D3" s="20"/>
      <c r="E3" s="21" t="s">
        <v>23</v>
      </c>
      <c r="F3" s="15"/>
      <c r="G3" s="15"/>
      <c r="H3" s="22" t="s">
        <v>15</v>
      </c>
      <c r="I3" s="23">
        <f>SUMIFS(I8:I11,A8:A11,"SD")</f>
        <v>0</v>
      </c>
      <c r="J3" s="17"/>
      <c r="O3">
        <v>0</v>
      </c>
      <c r="P3">
        <v>2</v>
      </c>
    </row>
    <row r="4">
      <c r="A4" s="3" t="s">
        <v>24</v>
      </c>
      <c r="B4" s="18" t="s">
        <v>25</v>
      </c>
      <c r="C4" s="19" t="s">
        <v>15</v>
      </c>
      <c r="D4" s="20"/>
      <c r="E4" s="21" t="s">
        <v>16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24" t="s">
        <v>26</v>
      </c>
      <c r="B5" s="25" t="s">
        <v>27</v>
      </c>
      <c r="C5" s="7" t="s">
        <v>28</v>
      </c>
      <c r="D5" s="7" t="s">
        <v>29</v>
      </c>
      <c r="E5" s="7" t="s">
        <v>30</v>
      </c>
      <c r="F5" s="7" t="s">
        <v>31</v>
      </c>
      <c r="G5" s="7" t="s">
        <v>32</v>
      </c>
      <c r="H5" s="7" t="s">
        <v>33</v>
      </c>
      <c r="I5" s="7"/>
      <c r="J5" s="26" t="s">
        <v>34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35</v>
      </c>
      <c r="I6" s="7" t="s">
        <v>36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37</v>
      </c>
      <c r="B8" s="30"/>
      <c r="C8" s="31" t="s">
        <v>38</v>
      </c>
      <c r="D8" s="32"/>
      <c r="E8" s="29" t="s">
        <v>39</v>
      </c>
      <c r="F8" s="32"/>
      <c r="G8" s="32"/>
      <c r="H8" s="32"/>
      <c r="I8" s="33">
        <f>SUMIFS(I9:I11,A9:A11,"P")</f>
        <v>0</v>
      </c>
      <c r="J8" s="34"/>
    </row>
    <row r="9">
      <c r="A9" s="35" t="s">
        <v>40</v>
      </c>
      <c r="B9" s="35">
        <v>1</v>
      </c>
      <c r="C9" s="36" t="s">
        <v>188</v>
      </c>
      <c r="D9" s="35" t="s">
        <v>106</v>
      </c>
      <c r="E9" s="37" t="s">
        <v>189</v>
      </c>
      <c r="F9" s="38" t="s">
        <v>44</v>
      </c>
      <c r="G9" s="39">
        <v>1</v>
      </c>
      <c r="H9" s="40">
        <v>0</v>
      </c>
      <c r="I9" s="41">
        <f>ROUND(G9*H9,P4)</f>
        <v>0</v>
      </c>
      <c r="J9" s="35"/>
      <c r="O9" s="42">
        <f>I9*0.21</f>
        <v>0</v>
      </c>
      <c r="P9">
        <v>3</v>
      </c>
    </row>
    <row r="10" ht="116">
      <c r="A10" s="35" t="s">
        <v>45</v>
      </c>
      <c r="B10" s="43"/>
      <c r="C10" s="44"/>
      <c r="D10" s="44"/>
      <c r="E10" s="37" t="s">
        <v>190</v>
      </c>
      <c r="F10" s="44"/>
      <c r="G10" s="44"/>
      <c r="H10" s="44"/>
      <c r="I10" s="44"/>
      <c r="J10" s="45"/>
    </row>
    <row r="11" ht="58">
      <c r="A11" s="35" t="s">
        <v>47</v>
      </c>
      <c r="B11" s="47"/>
      <c r="C11" s="48"/>
      <c r="D11" s="48"/>
      <c r="E11" s="37" t="s">
        <v>191</v>
      </c>
      <c r="F11" s="48"/>
      <c r="G11" s="48"/>
      <c r="H11" s="48"/>
      <c r="I11" s="48"/>
      <c r="J11" s="49"/>
    </row>
  </sheetData>
  <sheetProtection sheet="1" objects="1" scenarios="1" spinCount="100000" saltValue="xceqXz5ooXC0uqSAG0xj/CQ2UunTGlRMOhUdoJE+/mH6TUWqm4OWRSDlmnjaijT2F2WKxJcHtZVP7DGLWsKJsg==" hashValue="9wlQLTATdZDvyBRVo0tywMQLhIlD15GdA/fCrJlCa1atwXK73Tq944kGrhreEtnGVkQ41FXmLFp4IRD1QKuuGA==" algorithmName="SHA-512" password="E64F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4.5"/>
  <cols>
    <col min="1" max="1" width="8.726563" hidden="1"/>
    <col min="2" max="2" width="15.45313" customWidth="1"/>
    <col min="3" max="3" width="9.269531" customWidth="1"/>
    <col min="4" max="4" width="12.36328" customWidth="1"/>
    <col min="5" max="5" width="61.81641" customWidth="1"/>
    <col min="6" max="6" width="12.36328" customWidth="1"/>
    <col min="7" max="7" width="15.45313" customWidth="1"/>
    <col min="8" max="8" width="15.45313" customWidth="1"/>
    <col min="9" max="9" width="15.45313" customWidth="1"/>
    <col min="10" max="10" width="14.54297" bestFit="1" customWidth="1"/>
    <col min="15" max="15" width="8.726563" hidden="1"/>
    <col min="16" max="16" width="8.726563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">
      <c r="A2" s="1"/>
      <c r="B2" s="14"/>
      <c r="C2" s="15"/>
      <c r="D2" s="15"/>
      <c r="E2" s="16" t="s">
        <v>19</v>
      </c>
      <c r="F2" s="15"/>
      <c r="G2" s="15"/>
      <c r="H2" s="15"/>
      <c r="I2" s="15"/>
      <c r="J2" s="17"/>
    </row>
    <row r="3">
      <c r="A3" s="3" t="s">
        <v>20</v>
      </c>
      <c r="B3" s="18" t="s">
        <v>21</v>
      </c>
      <c r="C3" s="19" t="s">
        <v>22</v>
      </c>
      <c r="D3" s="20"/>
      <c r="E3" s="21" t="s">
        <v>23</v>
      </c>
      <c r="F3" s="15"/>
      <c r="G3" s="15"/>
      <c r="H3" s="22" t="s">
        <v>17</v>
      </c>
      <c r="I3" s="23">
        <f>SUMIFS(I8:I199,A8:A199,"SD")</f>
        <v>0</v>
      </c>
      <c r="J3" s="17"/>
      <c r="O3">
        <v>0</v>
      </c>
      <c r="P3">
        <v>2</v>
      </c>
    </row>
    <row r="4">
      <c r="A4" s="3" t="s">
        <v>24</v>
      </c>
      <c r="B4" s="18" t="s">
        <v>25</v>
      </c>
      <c r="C4" s="19" t="s">
        <v>17</v>
      </c>
      <c r="D4" s="20"/>
      <c r="E4" s="21" t="s">
        <v>18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24" t="s">
        <v>26</v>
      </c>
      <c r="B5" s="25" t="s">
        <v>27</v>
      </c>
      <c r="C5" s="7" t="s">
        <v>28</v>
      </c>
      <c r="D5" s="7" t="s">
        <v>29</v>
      </c>
      <c r="E5" s="7" t="s">
        <v>30</v>
      </c>
      <c r="F5" s="7" t="s">
        <v>31</v>
      </c>
      <c r="G5" s="7" t="s">
        <v>32</v>
      </c>
      <c r="H5" s="7" t="s">
        <v>33</v>
      </c>
      <c r="I5" s="7"/>
      <c r="J5" s="26" t="s">
        <v>34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35</v>
      </c>
      <c r="I6" s="7" t="s">
        <v>36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37</v>
      </c>
      <c r="B8" s="30"/>
      <c r="C8" s="31" t="s">
        <v>38</v>
      </c>
      <c r="D8" s="32"/>
      <c r="E8" s="29" t="s">
        <v>39</v>
      </c>
      <c r="F8" s="32"/>
      <c r="G8" s="32"/>
      <c r="H8" s="32"/>
      <c r="I8" s="33">
        <f>SUMIFS(I9:I16,A9:A16,"P")</f>
        <v>0</v>
      </c>
      <c r="J8" s="34"/>
    </row>
    <row r="9" ht="29">
      <c r="A9" s="35" t="s">
        <v>40</v>
      </c>
      <c r="B9" s="35">
        <v>1</v>
      </c>
      <c r="C9" s="36" t="s">
        <v>81</v>
      </c>
      <c r="D9" s="35" t="s">
        <v>82</v>
      </c>
      <c r="E9" s="37" t="s">
        <v>83</v>
      </c>
      <c r="F9" s="38" t="s">
        <v>84</v>
      </c>
      <c r="G9" s="39">
        <v>153</v>
      </c>
      <c r="H9" s="40">
        <v>0</v>
      </c>
      <c r="I9" s="41">
        <f>ROUND(G9*H9,P4)</f>
        <v>0</v>
      </c>
      <c r="J9" s="35"/>
      <c r="O9" s="42">
        <f>I9*0.21</f>
        <v>0</v>
      </c>
      <c r="P9">
        <v>3</v>
      </c>
    </row>
    <row r="10" ht="72.5">
      <c r="A10" s="35" t="s">
        <v>45</v>
      </c>
      <c r="B10" s="43"/>
      <c r="C10" s="44"/>
      <c r="D10" s="44"/>
      <c r="E10" s="37" t="s">
        <v>192</v>
      </c>
      <c r="F10" s="44"/>
      <c r="G10" s="44"/>
      <c r="H10" s="44"/>
      <c r="I10" s="44"/>
      <c r="J10" s="45"/>
    </row>
    <row r="11" ht="43.5">
      <c r="A11" s="35" t="s">
        <v>86</v>
      </c>
      <c r="B11" s="43"/>
      <c r="C11" s="44"/>
      <c r="D11" s="44"/>
      <c r="E11" s="50" t="s">
        <v>193</v>
      </c>
      <c r="F11" s="44"/>
      <c r="G11" s="44"/>
      <c r="H11" s="44"/>
      <c r="I11" s="44"/>
      <c r="J11" s="45"/>
    </row>
    <row r="12" ht="130.5">
      <c r="A12" s="35" t="s">
        <v>47</v>
      </c>
      <c r="B12" s="43"/>
      <c r="C12" s="44"/>
      <c r="D12" s="44"/>
      <c r="E12" s="37" t="s">
        <v>194</v>
      </c>
      <c r="F12" s="44"/>
      <c r="G12" s="44"/>
      <c r="H12" s="44"/>
      <c r="I12" s="44"/>
      <c r="J12" s="45"/>
    </row>
    <row r="13" ht="29">
      <c r="A13" s="35" t="s">
        <v>40</v>
      </c>
      <c r="B13" s="35">
        <v>2</v>
      </c>
      <c r="C13" s="36" t="s">
        <v>89</v>
      </c>
      <c r="D13" s="35" t="s">
        <v>82</v>
      </c>
      <c r="E13" s="37" t="s">
        <v>90</v>
      </c>
      <c r="F13" s="38" t="s">
        <v>84</v>
      </c>
      <c r="G13" s="39">
        <v>392.97500000000002</v>
      </c>
      <c r="H13" s="40">
        <v>0</v>
      </c>
      <c r="I13" s="41">
        <f>ROUND(G13*H13,P4)</f>
        <v>0</v>
      </c>
      <c r="J13" s="35"/>
      <c r="O13" s="42">
        <f>I13*0.21</f>
        <v>0</v>
      </c>
      <c r="P13">
        <v>3</v>
      </c>
    </row>
    <row r="14" ht="43.5">
      <c r="A14" s="35" t="s">
        <v>45</v>
      </c>
      <c r="B14" s="43"/>
      <c r="C14" s="44"/>
      <c r="D14" s="44"/>
      <c r="E14" s="37" t="s">
        <v>195</v>
      </c>
      <c r="F14" s="44"/>
      <c r="G14" s="44"/>
      <c r="H14" s="44"/>
      <c r="I14" s="44"/>
      <c r="J14" s="45"/>
    </row>
    <row r="15" ht="72.5">
      <c r="A15" s="35" t="s">
        <v>86</v>
      </c>
      <c r="B15" s="43"/>
      <c r="C15" s="44"/>
      <c r="D15" s="44"/>
      <c r="E15" s="50" t="s">
        <v>196</v>
      </c>
      <c r="F15" s="44"/>
      <c r="G15" s="44"/>
      <c r="H15" s="44"/>
      <c r="I15" s="44"/>
      <c r="J15" s="45"/>
    </row>
    <row r="16" ht="101.5">
      <c r="A16" s="35" t="s">
        <v>47</v>
      </c>
      <c r="B16" s="43"/>
      <c r="C16" s="44"/>
      <c r="D16" s="44"/>
      <c r="E16" s="37" t="s">
        <v>197</v>
      </c>
      <c r="F16" s="44"/>
      <c r="G16" s="44"/>
      <c r="H16" s="44"/>
      <c r="I16" s="44"/>
      <c r="J16" s="45"/>
    </row>
    <row r="17">
      <c r="A17" s="29" t="s">
        <v>37</v>
      </c>
      <c r="B17" s="30"/>
      <c r="C17" s="31" t="s">
        <v>57</v>
      </c>
      <c r="D17" s="32"/>
      <c r="E17" s="29" t="s">
        <v>94</v>
      </c>
      <c r="F17" s="32"/>
      <c r="G17" s="32"/>
      <c r="H17" s="32"/>
      <c r="I17" s="33">
        <f>SUMIFS(I18:I88,A18:A88,"P")</f>
        <v>0</v>
      </c>
      <c r="J17" s="34"/>
    </row>
    <row r="18">
      <c r="A18" s="35" t="s">
        <v>40</v>
      </c>
      <c r="B18" s="35">
        <v>3</v>
      </c>
      <c r="C18" s="36" t="s">
        <v>198</v>
      </c>
      <c r="D18" s="35" t="s">
        <v>42</v>
      </c>
      <c r="E18" s="37" t="s">
        <v>199</v>
      </c>
      <c r="F18" s="38" t="s">
        <v>129</v>
      </c>
      <c r="G18" s="39">
        <v>15</v>
      </c>
      <c r="H18" s="40">
        <v>0</v>
      </c>
      <c r="I18" s="41">
        <f>ROUND(G18*H18,P4)</f>
        <v>0</v>
      </c>
      <c r="J18" s="35"/>
      <c r="O18" s="42">
        <f>I18*0.21</f>
        <v>0</v>
      </c>
      <c r="P18">
        <v>3</v>
      </c>
    </row>
    <row r="19" ht="29">
      <c r="A19" s="35" t="s">
        <v>45</v>
      </c>
      <c r="B19" s="43"/>
      <c r="C19" s="44"/>
      <c r="D19" s="44"/>
      <c r="E19" s="37" t="s">
        <v>200</v>
      </c>
      <c r="F19" s="44"/>
      <c r="G19" s="44"/>
      <c r="H19" s="44"/>
      <c r="I19" s="44"/>
      <c r="J19" s="45"/>
    </row>
    <row r="20" ht="87">
      <c r="A20" s="35" t="s">
        <v>47</v>
      </c>
      <c r="B20" s="43"/>
      <c r="C20" s="44"/>
      <c r="D20" s="44"/>
      <c r="E20" s="37" t="s">
        <v>201</v>
      </c>
      <c r="F20" s="44"/>
      <c r="G20" s="44"/>
      <c r="H20" s="44"/>
      <c r="I20" s="44"/>
      <c r="J20" s="45"/>
    </row>
    <row r="21">
      <c r="A21" s="35" t="s">
        <v>40</v>
      </c>
      <c r="B21" s="35">
        <v>4</v>
      </c>
      <c r="C21" s="36" t="s">
        <v>202</v>
      </c>
      <c r="D21" s="35" t="s">
        <v>42</v>
      </c>
      <c r="E21" s="37" t="s">
        <v>203</v>
      </c>
      <c r="F21" s="38" t="s">
        <v>204</v>
      </c>
      <c r="G21" s="39">
        <v>400</v>
      </c>
      <c r="H21" s="40">
        <v>0</v>
      </c>
      <c r="I21" s="41">
        <f>ROUND(G21*H21,P4)</f>
        <v>0</v>
      </c>
      <c r="J21" s="35"/>
      <c r="O21" s="42">
        <f>I21*0.21</f>
        <v>0</v>
      </c>
      <c r="P21">
        <v>3</v>
      </c>
    </row>
    <row r="22">
      <c r="A22" s="35" t="s">
        <v>45</v>
      </c>
      <c r="B22" s="43"/>
      <c r="C22" s="44"/>
      <c r="D22" s="44"/>
      <c r="E22" s="46" t="s">
        <v>42</v>
      </c>
      <c r="F22" s="44"/>
      <c r="G22" s="44"/>
      <c r="H22" s="44"/>
      <c r="I22" s="44"/>
      <c r="J22" s="45"/>
    </row>
    <row r="23" ht="116">
      <c r="A23" s="35" t="s">
        <v>47</v>
      </c>
      <c r="B23" s="43"/>
      <c r="C23" s="44"/>
      <c r="D23" s="44"/>
      <c r="E23" s="37" t="s">
        <v>205</v>
      </c>
      <c r="F23" s="44"/>
      <c r="G23" s="44"/>
      <c r="H23" s="44"/>
      <c r="I23" s="44"/>
      <c r="J23" s="45"/>
    </row>
    <row r="24">
      <c r="A24" s="35" t="s">
        <v>40</v>
      </c>
      <c r="B24" s="35">
        <v>5</v>
      </c>
      <c r="C24" s="36" t="s">
        <v>206</v>
      </c>
      <c r="D24" s="35" t="s">
        <v>42</v>
      </c>
      <c r="E24" s="37" t="s">
        <v>207</v>
      </c>
      <c r="F24" s="38" t="s">
        <v>108</v>
      </c>
      <c r="G24" s="39">
        <v>22</v>
      </c>
      <c r="H24" s="40">
        <v>0</v>
      </c>
      <c r="I24" s="41">
        <f>ROUND(G24*H24,P4)</f>
        <v>0</v>
      </c>
      <c r="J24" s="35"/>
      <c r="O24" s="42">
        <f>I24*0.21</f>
        <v>0</v>
      </c>
      <c r="P24">
        <v>3</v>
      </c>
    </row>
    <row r="25" ht="58">
      <c r="A25" s="35" t="s">
        <v>45</v>
      </c>
      <c r="B25" s="43"/>
      <c r="C25" s="44"/>
      <c r="D25" s="44"/>
      <c r="E25" s="37" t="s">
        <v>208</v>
      </c>
      <c r="F25" s="44"/>
      <c r="G25" s="44"/>
      <c r="H25" s="44"/>
      <c r="I25" s="44"/>
      <c r="J25" s="45"/>
    </row>
    <row r="26">
      <c r="A26" s="35" t="s">
        <v>86</v>
      </c>
      <c r="B26" s="43"/>
      <c r="C26" s="44"/>
      <c r="D26" s="44"/>
      <c r="E26" s="50" t="s">
        <v>209</v>
      </c>
      <c r="F26" s="44"/>
      <c r="G26" s="44"/>
      <c r="H26" s="44"/>
      <c r="I26" s="44"/>
      <c r="J26" s="45"/>
    </row>
    <row r="27" ht="116">
      <c r="A27" s="35" t="s">
        <v>47</v>
      </c>
      <c r="B27" s="43"/>
      <c r="C27" s="44"/>
      <c r="D27" s="44"/>
      <c r="E27" s="37" t="s">
        <v>210</v>
      </c>
      <c r="F27" s="44"/>
      <c r="G27" s="44"/>
      <c r="H27" s="44"/>
      <c r="I27" s="44"/>
      <c r="J27" s="45"/>
    </row>
    <row r="28">
      <c r="A28" s="35" t="s">
        <v>40</v>
      </c>
      <c r="B28" s="35">
        <v>6</v>
      </c>
      <c r="C28" s="36" t="s">
        <v>211</v>
      </c>
      <c r="D28" s="35" t="s">
        <v>42</v>
      </c>
      <c r="E28" s="37" t="s">
        <v>212</v>
      </c>
      <c r="F28" s="38" t="s">
        <v>97</v>
      </c>
      <c r="G28" s="39">
        <v>18</v>
      </c>
      <c r="H28" s="40">
        <v>0</v>
      </c>
      <c r="I28" s="41">
        <f>ROUND(G28*H28,P4)</f>
        <v>0</v>
      </c>
      <c r="J28" s="35"/>
      <c r="O28" s="42">
        <f>I28*0.21</f>
        <v>0</v>
      </c>
      <c r="P28">
        <v>3</v>
      </c>
    </row>
    <row r="29">
      <c r="A29" s="35" t="s">
        <v>45</v>
      </c>
      <c r="B29" s="43"/>
      <c r="C29" s="44"/>
      <c r="D29" s="44"/>
      <c r="E29" s="37" t="s">
        <v>213</v>
      </c>
      <c r="F29" s="44"/>
      <c r="G29" s="44"/>
      <c r="H29" s="44"/>
      <c r="I29" s="44"/>
      <c r="J29" s="45"/>
    </row>
    <row r="30">
      <c r="A30" s="35" t="s">
        <v>86</v>
      </c>
      <c r="B30" s="43"/>
      <c r="C30" s="44"/>
      <c r="D30" s="44"/>
      <c r="E30" s="50" t="s">
        <v>214</v>
      </c>
      <c r="F30" s="44"/>
      <c r="G30" s="44"/>
      <c r="H30" s="44"/>
      <c r="I30" s="44"/>
      <c r="J30" s="45"/>
    </row>
    <row r="31" ht="72.5">
      <c r="A31" s="35" t="s">
        <v>47</v>
      </c>
      <c r="B31" s="43"/>
      <c r="C31" s="44"/>
      <c r="D31" s="44"/>
      <c r="E31" s="37" t="s">
        <v>215</v>
      </c>
      <c r="F31" s="44"/>
      <c r="G31" s="44"/>
      <c r="H31" s="44"/>
      <c r="I31" s="44"/>
      <c r="J31" s="45"/>
    </row>
    <row r="32">
      <c r="A32" s="35" t="s">
        <v>40</v>
      </c>
      <c r="B32" s="35">
        <v>7</v>
      </c>
      <c r="C32" s="36" t="s">
        <v>216</v>
      </c>
      <c r="D32" s="35" t="s">
        <v>42</v>
      </c>
      <c r="E32" s="37" t="s">
        <v>217</v>
      </c>
      <c r="F32" s="38" t="s">
        <v>97</v>
      </c>
      <c r="G32" s="39">
        <v>17.5</v>
      </c>
      <c r="H32" s="40">
        <v>0</v>
      </c>
      <c r="I32" s="41">
        <f>ROUND(G32*H32,P4)</f>
        <v>0</v>
      </c>
      <c r="J32" s="35"/>
      <c r="O32" s="42">
        <f>I32*0.21</f>
        <v>0</v>
      </c>
      <c r="P32">
        <v>3</v>
      </c>
    </row>
    <row r="33">
      <c r="A33" s="35" t="s">
        <v>45</v>
      </c>
      <c r="B33" s="43"/>
      <c r="C33" s="44"/>
      <c r="D33" s="44"/>
      <c r="E33" s="37" t="s">
        <v>98</v>
      </c>
      <c r="F33" s="44"/>
      <c r="G33" s="44"/>
      <c r="H33" s="44"/>
      <c r="I33" s="44"/>
      <c r="J33" s="45"/>
    </row>
    <row r="34">
      <c r="A34" s="35" t="s">
        <v>86</v>
      </c>
      <c r="B34" s="43"/>
      <c r="C34" s="44"/>
      <c r="D34" s="44"/>
      <c r="E34" s="50" t="s">
        <v>218</v>
      </c>
      <c r="F34" s="44"/>
      <c r="G34" s="44"/>
      <c r="H34" s="44"/>
      <c r="I34" s="44"/>
      <c r="J34" s="45"/>
    </row>
    <row r="35" ht="409.5">
      <c r="A35" s="35" t="s">
        <v>47</v>
      </c>
      <c r="B35" s="43"/>
      <c r="C35" s="44"/>
      <c r="D35" s="44"/>
      <c r="E35" s="37" t="s">
        <v>219</v>
      </c>
      <c r="F35" s="44"/>
      <c r="G35" s="44"/>
      <c r="H35" s="44"/>
      <c r="I35" s="44"/>
      <c r="J35" s="45"/>
    </row>
    <row r="36">
      <c r="A36" s="35" t="s">
        <v>40</v>
      </c>
      <c r="B36" s="35">
        <v>8</v>
      </c>
      <c r="C36" s="36" t="s">
        <v>220</v>
      </c>
      <c r="D36" s="35" t="s">
        <v>42</v>
      </c>
      <c r="E36" s="37" t="s">
        <v>221</v>
      </c>
      <c r="F36" s="38" t="s">
        <v>97</v>
      </c>
      <c r="G36" s="39">
        <v>18</v>
      </c>
      <c r="H36" s="40">
        <v>0</v>
      </c>
      <c r="I36" s="41">
        <f>ROUND(G36*H36,P4)</f>
        <v>0</v>
      </c>
      <c r="J36" s="35"/>
      <c r="O36" s="42">
        <f>I36*0.21</f>
        <v>0</v>
      </c>
      <c r="P36">
        <v>3</v>
      </c>
    </row>
    <row r="37">
      <c r="A37" s="35" t="s">
        <v>45</v>
      </c>
      <c r="B37" s="43"/>
      <c r="C37" s="44"/>
      <c r="D37" s="44"/>
      <c r="E37" s="37" t="s">
        <v>222</v>
      </c>
      <c r="F37" s="44"/>
      <c r="G37" s="44"/>
      <c r="H37" s="44"/>
      <c r="I37" s="44"/>
      <c r="J37" s="45"/>
    </row>
    <row r="38">
      <c r="A38" s="35" t="s">
        <v>86</v>
      </c>
      <c r="B38" s="43"/>
      <c r="C38" s="44"/>
      <c r="D38" s="44"/>
      <c r="E38" s="50" t="s">
        <v>223</v>
      </c>
      <c r="F38" s="44"/>
      <c r="G38" s="44"/>
      <c r="H38" s="44"/>
      <c r="I38" s="44"/>
      <c r="J38" s="45"/>
    </row>
    <row r="39" ht="391.5">
      <c r="A39" s="35" t="s">
        <v>47</v>
      </c>
      <c r="B39" s="43"/>
      <c r="C39" s="44"/>
      <c r="D39" s="44"/>
      <c r="E39" s="37" t="s">
        <v>224</v>
      </c>
      <c r="F39" s="44"/>
      <c r="G39" s="44"/>
      <c r="H39" s="44"/>
      <c r="I39" s="44"/>
      <c r="J39" s="45"/>
    </row>
    <row r="40">
      <c r="A40" s="35" t="s">
        <v>40</v>
      </c>
      <c r="B40" s="35">
        <v>9</v>
      </c>
      <c r="C40" s="36" t="s">
        <v>225</v>
      </c>
      <c r="D40" s="35" t="s">
        <v>42</v>
      </c>
      <c r="E40" s="37" t="s">
        <v>226</v>
      </c>
      <c r="F40" s="38" t="s">
        <v>108</v>
      </c>
      <c r="G40" s="39">
        <v>40</v>
      </c>
      <c r="H40" s="40">
        <v>0</v>
      </c>
      <c r="I40" s="41">
        <f>ROUND(G40*H40,P4)</f>
        <v>0</v>
      </c>
      <c r="J40" s="35"/>
      <c r="O40" s="42">
        <f>I40*0.21</f>
        <v>0</v>
      </c>
      <c r="P40">
        <v>3</v>
      </c>
    </row>
    <row r="41">
      <c r="A41" s="35" t="s">
        <v>45</v>
      </c>
      <c r="B41" s="43"/>
      <c r="C41" s="44"/>
      <c r="D41" s="44"/>
      <c r="E41" s="37" t="s">
        <v>98</v>
      </c>
      <c r="F41" s="44"/>
      <c r="G41" s="44"/>
      <c r="H41" s="44"/>
      <c r="I41" s="44"/>
      <c r="J41" s="45"/>
    </row>
    <row r="42">
      <c r="A42" s="35" t="s">
        <v>86</v>
      </c>
      <c r="B42" s="43"/>
      <c r="C42" s="44"/>
      <c r="D42" s="44"/>
      <c r="E42" s="50" t="s">
        <v>227</v>
      </c>
      <c r="F42" s="44"/>
      <c r="G42" s="44"/>
      <c r="H42" s="44"/>
      <c r="I42" s="44"/>
      <c r="J42" s="45"/>
    </row>
    <row r="43" ht="116">
      <c r="A43" s="35" t="s">
        <v>47</v>
      </c>
      <c r="B43" s="43"/>
      <c r="C43" s="44"/>
      <c r="D43" s="44"/>
      <c r="E43" s="37" t="s">
        <v>228</v>
      </c>
      <c r="F43" s="44"/>
      <c r="G43" s="44"/>
      <c r="H43" s="44"/>
      <c r="I43" s="44"/>
      <c r="J43" s="45"/>
    </row>
    <row r="44">
      <c r="A44" s="35" t="s">
        <v>40</v>
      </c>
      <c r="B44" s="35">
        <v>10</v>
      </c>
      <c r="C44" s="36" t="s">
        <v>229</v>
      </c>
      <c r="D44" s="35" t="s">
        <v>42</v>
      </c>
      <c r="E44" s="37" t="s">
        <v>230</v>
      </c>
      <c r="F44" s="38" t="s">
        <v>97</v>
      </c>
      <c r="G44" s="39">
        <v>10</v>
      </c>
      <c r="H44" s="40">
        <v>0</v>
      </c>
      <c r="I44" s="41">
        <f>ROUND(G44*H44,P4)</f>
        <v>0</v>
      </c>
      <c r="J44" s="35"/>
      <c r="O44" s="42">
        <f>I44*0.21</f>
        <v>0</v>
      </c>
      <c r="P44">
        <v>3</v>
      </c>
    </row>
    <row r="45">
      <c r="A45" s="35" t="s">
        <v>45</v>
      </c>
      <c r="B45" s="43"/>
      <c r="C45" s="44"/>
      <c r="D45" s="44"/>
      <c r="E45" s="46" t="s">
        <v>42</v>
      </c>
      <c r="F45" s="44"/>
      <c r="G45" s="44"/>
      <c r="H45" s="44"/>
      <c r="I45" s="44"/>
      <c r="J45" s="45"/>
    </row>
    <row r="46" ht="116">
      <c r="A46" s="35" t="s">
        <v>47</v>
      </c>
      <c r="B46" s="43"/>
      <c r="C46" s="44"/>
      <c r="D46" s="44"/>
      <c r="E46" s="37" t="s">
        <v>228</v>
      </c>
      <c r="F46" s="44"/>
      <c r="G46" s="44"/>
      <c r="H46" s="44"/>
      <c r="I46" s="44"/>
      <c r="J46" s="45"/>
    </row>
    <row r="47">
      <c r="A47" s="35" t="s">
        <v>40</v>
      </c>
      <c r="B47" s="35">
        <v>11</v>
      </c>
      <c r="C47" s="36" t="s">
        <v>231</v>
      </c>
      <c r="D47" s="35" t="s">
        <v>42</v>
      </c>
      <c r="E47" s="37" t="s">
        <v>232</v>
      </c>
      <c r="F47" s="38" t="s">
        <v>97</v>
      </c>
      <c r="G47" s="39">
        <v>186.375</v>
      </c>
      <c r="H47" s="40">
        <v>0</v>
      </c>
      <c r="I47" s="41">
        <f>ROUND(G47*H47,P4)</f>
        <v>0</v>
      </c>
      <c r="J47" s="35"/>
      <c r="O47" s="42">
        <f>I47*0.21</f>
        <v>0</v>
      </c>
      <c r="P47">
        <v>3</v>
      </c>
    </row>
    <row r="48">
      <c r="A48" s="35" t="s">
        <v>45</v>
      </c>
      <c r="B48" s="43"/>
      <c r="C48" s="44"/>
      <c r="D48" s="44"/>
      <c r="E48" s="37" t="s">
        <v>233</v>
      </c>
      <c r="F48" s="44"/>
      <c r="G48" s="44"/>
      <c r="H48" s="44"/>
      <c r="I48" s="44"/>
      <c r="J48" s="45"/>
    </row>
    <row r="49" ht="29">
      <c r="A49" s="35" t="s">
        <v>86</v>
      </c>
      <c r="B49" s="43"/>
      <c r="C49" s="44"/>
      <c r="D49" s="44"/>
      <c r="E49" s="50" t="s">
        <v>234</v>
      </c>
      <c r="F49" s="44"/>
      <c r="G49" s="44"/>
      <c r="H49" s="44"/>
      <c r="I49" s="44"/>
      <c r="J49" s="45"/>
    </row>
    <row r="50" ht="409.5">
      <c r="A50" s="35" t="s">
        <v>47</v>
      </c>
      <c r="B50" s="43"/>
      <c r="C50" s="44"/>
      <c r="D50" s="44"/>
      <c r="E50" s="37" t="s">
        <v>115</v>
      </c>
      <c r="F50" s="44"/>
      <c r="G50" s="44"/>
      <c r="H50" s="44"/>
      <c r="I50" s="44"/>
      <c r="J50" s="45"/>
    </row>
    <row r="51">
      <c r="A51" s="35" t="s">
        <v>40</v>
      </c>
      <c r="B51" s="35">
        <v>12</v>
      </c>
      <c r="C51" s="36" t="s">
        <v>235</v>
      </c>
      <c r="D51" s="35" t="s">
        <v>42</v>
      </c>
      <c r="E51" s="37" t="s">
        <v>236</v>
      </c>
      <c r="F51" s="38" t="s">
        <v>97</v>
      </c>
      <c r="G51" s="39">
        <v>18</v>
      </c>
      <c r="H51" s="40">
        <v>0</v>
      </c>
      <c r="I51" s="41">
        <f>ROUND(G51*H51,P4)</f>
        <v>0</v>
      </c>
      <c r="J51" s="35"/>
      <c r="O51" s="42">
        <f>I51*0.21</f>
        <v>0</v>
      </c>
      <c r="P51">
        <v>3</v>
      </c>
    </row>
    <row r="52">
      <c r="A52" s="35" t="s">
        <v>45</v>
      </c>
      <c r="B52" s="43"/>
      <c r="C52" s="44"/>
      <c r="D52" s="44"/>
      <c r="E52" s="37" t="s">
        <v>237</v>
      </c>
      <c r="F52" s="44"/>
      <c r="G52" s="44"/>
      <c r="H52" s="44"/>
      <c r="I52" s="44"/>
      <c r="J52" s="45"/>
    </row>
    <row r="53" ht="261">
      <c r="A53" s="35" t="s">
        <v>47</v>
      </c>
      <c r="B53" s="43"/>
      <c r="C53" s="44"/>
      <c r="D53" s="44"/>
      <c r="E53" s="37" t="s">
        <v>238</v>
      </c>
      <c r="F53" s="44"/>
      <c r="G53" s="44"/>
      <c r="H53" s="44"/>
      <c r="I53" s="44"/>
      <c r="J53" s="45"/>
    </row>
    <row r="54">
      <c r="A54" s="35" t="s">
        <v>40</v>
      </c>
      <c r="B54" s="35">
        <v>13</v>
      </c>
      <c r="C54" s="36" t="s">
        <v>239</v>
      </c>
      <c r="D54" s="35" t="s">
        <v>42</v>
      </c>
      <c r="E54" s="37" t="s">
        <v>240</v>
      </c>
      <c r="F54" s="38" t="s">
        <v>97</v>
      </c>
      <c r="G54" s="39">
        <v>18.452999999999999</v>
      </c>
      <c r="H54" s="40">
        <v>0</v>
      </c>
      <c r="I54" s="41">
        <f>ROUND(G54*H54,P4)</f>
        <v>0</v>
      </c>
      <c r="J54" s="35"/>
      <c r="O54" s="42">
        <f>I54*0.21</f>
        <v>0</v>
      </c>
      <c r="P54">
        <v>3</v>
      </c>
    </row>
    <row r="55">
      <c r="A55" s="35" t="s">
        <v>45</v>
      </c>
      <c r="B55" s="43"/>
      <c r="C55" s="44"/>
      <c r="D55" s="44"/>
      <c r="E55" s="46" t="s">
        <v>42</v>
      </c>
      <c r="F55" s="44"/>
      <c r="G55" s="44"/>
      <c r="H55" s="44"/>
      <c r="I55" s="44"/>
      <c r="J55" s="45"/>
    </row>
    <row r="56">
      <c r="A56" s="35" t="s">
        <v>86</v>
      </c>
      <c r="B56" s="43"/>
      <c r="C56" s="44"/>
      <c r="D56" s="44"/>
      <c r="E56" s="50" t="s">
        <v>241</v>
      </c>
      <c r="F56" s="44"/>
      <c r="G56" s="44"/>
      <c r="H56" s="44"/>
      <c r="I56" s="44"/>
      <c r="J56" s="45"/>
    </row>
    <row r="57" ht="391.5">
      <c r="A57" s="35" t="s">
        <v>47</v>
      </c>
      <c r="B57" s="43"/>
      <c r="C57" s="44"/>
      <c r="D57" s="44"/>
      <c r="E57" s="37" t="s">
        <v>242</v>
      </c>
      <c r="F57" s="44"/>
      <c r="G57" s="44"/>
      <c r="H57" s="44"/>
      <c r="I57" s="44"/>
      <c r="J57" s="45"/>
    </row>
    <row r="58">
      <c r="A58" s="35" t="s">
        <v>40</v>
      </c>
      <c r="B58" s="35">
        <v>14</v>
      </c>
      <c r="C58" s="36" t="s">
        <v>243</v>
      </c>
      <c r="D58" s="35" t="s">
        <v>42</v>
      </c>
      <c r="E58" s="37" t="s">
        <v>244</v>
      </c>
      <c r="F58" s="38" t="s">
        <v>97</v>
      </c>
      <c r="G58" s="39">
        <v>5</v>
      </c>
      <c r="H58" s="40">
        <v>0</v>
      </c>
      <c r="I58" s="41">
        <f>ROUND(G58*H58,P4)</f>
        <v>0</v>
      </c>
      <c r="J58" s="35"/>
      <c r="O58" s="42">
        <f>I58*0.21</f>
        <v>0</v>
      </c>
      <c r="P58">
        <v>3</v>
      </c>
    </row>
    <row r="59">
      <c r="A59" s="35" t="s">
        <v>45</v>
      </c>
      <c r="B59" s="43"/>
      <c r="C59" s="44"/>
      <c r="D59" s="44"/>
      <c r="E59" s="37" t="s">
        <v>245</v>
      </c>
      <c r="F59" s="44"/>
      <c r="G59" s="44"/>
      <c r="H59" s="44"/>
      <c r="I59" s="44"/>
      <c r="J59" s="45"/>
    </row>
    <row r="60">
      <c r="A60" s="35" t="s">
        <v>86</v>
      </c>
      <c r="B60" s="43"/>
      <c r="C60" s="44"/>
      <c r="D60" s="44"/>
      <c r="E60" s="50" t="s">
        <v>246</v>
      </c>
      <c r="F60" s="44"/>
      <c r="G60" s="44"/>
      <c r="H60" s="44"/>
      <c r="I60" s="44"/>
      <c r="J60" s="45"/>
    </row>
    <row r="61" ht="348">
      <c r="A61" s="35" t="s">
        <v>47</v>
      </c>
      <c r="B61" s="43"/>
      <c r="C61" s="44"/>
      <c r="D61" s="44"/>
      <c r="E61" s="37" t="s">
        <v>247</v>
      </c>
      <c r="F61" s="44"/>
      <c r="G61" s="44"/>
      <c r="H61" s="44"/>
      <c r="I61" s="44"/>
      <c r="J61" s="45"/>
    </row>
    <row r="62">
      <c r="A62" s="35" t="s">
        <v>40</v>
      </c>
      <c r="B62" s="35">
        <v>15</v>
      </c>
      <c r="C62" s="36" t="s">
        <v>248</v>
      </c>
      <c r="D62" s="35" t="s">
        <v>42</v>
      </c>
      <c r="E62" s="37" t="s">
        <v>249</v>
      </c>
      <c r="F62" s="38" t="s">
        <v>97</v>
      </c>
      <c r="G62" s="39">
        <v>155</v>
      </c>
      <c r="H62" s="40">
        <v>0</v>
      </c>
      <c r="I62" s="41">
        <f>ROUND(G62*H62,P4)</f>
        <v>0</v>
      </c>
      <c r="J62" s="35"/>
      <c r="O62" s="42">
        <f>I62*0.21</f>
        <v>0</v>
      </c>
      <c r="P62">
        <v>3</v>
      </c>
    </row>
    <row r="63" ht="43.5">
      <c r="A63" s="35" t="s">
        <v>45</v>
      </c>
      <c r="B63" s="43"/>
      <c r="C63" s="44"/>
      <c r="D63" s="44"/>
      <c r="E63" s="37" t="s">
        <v>250</v>
      </c>
      <c r="F63" s="44"/>
      <c r="G63" s="44"/>
      <c r="H63" s="44"/>
      <c r="I63" s="44"/>
      <c r="J63" s="45"/>
    </row>
    <row r="64" ht="29">
      <c r="A64" s="35" t="s">
        <v>86</v>
      </c>
      <c r="B64" s="43"/>
      <c r="C64" s="44"/>
      <c r="D64" s="44"/>
      <c r="E64" s="50" t="s">
        <v>251</v>
      </c>
      <c r="F64" s="44"/>
      <c r="G64" s="44"/>
      <c r="H64" s="44"/>
      <c r="I64" s="44"/>
      <c r="J64" s="45"/>
    </row>
    <row r="65" ht="409.5">
      <c r="A65" s="35" t="s">
        <v>47</v>
      </c>
      <c r="B65" s="43"/>
      <c r="C65" s="44"/>
      <c r="D65" s="44"/>
      <c r="E65" s="37" t="s">
        <v>252</v>
      </c>
      <c r="F65" s="44"/>
      <c r="G65" s="44"/>
      <c r="H65" s="44"/>
      <c r="I65" s="44"/>
      <c r="J65" s="45"/>
    </row>
    <row r="66">
      <c r="A66" s="35" t="s">
        <v>40</v>
      </c>
      <c r="B66" s="35">
        <v>16</v>
      </c>
      <c r="C66" s="36" t="s">
        <v>253</v>
      </c>
      <c r="D66" s="35" t="s">
        <v>42</v>
      </c>
      <c r="E66" s="37" t="s">
        <v>254</v>
      </c>
      <c r="F66" s="38" t="s">
        <v>97</v>
      </c>
      <c r="G66" s="39">
        <v>6</v>
      </c>
      <c r="H66" s="40">
        <v>0</v>
      </c>
      <c r="I66" s="41">
        <f>ROUND(G66*H66,P4)</f>
        <v>0</v>
      </c>
      <c r="J66" s="35"/>
      <c r="O66" s="42">
        <f>I66*0.21</f>
        <v>0</v>
      </c>
      <c r="P66">
        <v>3</v>
      </c>
    </row>
    <row r="67">
      <c r="A67" s="35" t="s">
        <v>45</v>
      </c>
      <c r="B67" s="43"/>
      <c r="C67" s="44"/>
      <c r="D67" s="44"/>
      <c r="E67" s="46" t="s">
        <v>42</v>
      </c>
      <c r="F67" s="44"/>
      <c r="G67" s="44"/>
      <c r="H67" s="44"/>
      <c r="I67" s="44"/>
      <c r="J67" s="45"/>
    </row>
    <row r="68" ht="391.5">
      <c r="A68" s="35" t="s">
        <v>47</v>
      </c>
      <c r="B68" s="43"/>
      <c r="C68" s="44"/>
      <c r="D68" s="44"/>
      <c r="E68" s="37" t="s">
        <v>242</v>
      </c>
      <c r="F68" s="44"/>
      <c r="G68" s="44"/>
      <c r="H68" s="44"/>
      <c r="I68" s="44"/>
      <c r="J68" s="45"/>
    </row>
    <row r="69">
      <c r="A69" s="35" t="s">
        <v>40</v>
      </c>
      <c r="B69" s="35">
        <v>17</v>
      </c>
      <c r="C69" s="36" t="s">
        <v>255</v>
      </c>
      <c r="D69" s="35" t="s">
        <v>42</v>
      </c>
      <c r="E69" s="37" t="s">
        <v>256</v>
      </c>
      <c r="F69" s="38" t="s">
        <v>129</v>
      </c>
      <c r="G69" s="39">
        <v>70</v>
      </c>
      <c r="H69" s="40">
        <v>0</v>
      </c>
      <c r="I69" s="41">
        <f>ROUND(G69*H69,P4)</f>
        <v>0</v>
      </c>
      <c r="J69" s="35"/>
      <c r="O69" s="42">
        <f>I69*0.21</f>
        <v>0</v>
      </c>
      <c r="P69">
        <v>3</v>
      </c>
    </row>
    <row r="70">
      <c r="A70" s="35" t="s">
        <v>45</v>
      </c>
      <c r="B70" s="43"/>
      <c r="C70" s="44"/>
      <c r="D70" s="44"/>
      <c r="E70" s="46" t="s">
        <v>42</v>
      </c>
      <c r="F70" s="44"/>
      <c r="G70" s="44"/>
      <c r="H70" s="44"/>
      <c r="I70" s="44"/>
      <c r="J70" s="45"/>
    </row>
    <row r="71">
      <c r="A71" s="35" t="s">
        <v>86</v>
      </c>
      <c r="B71" s="43"/>
      <c r="C71" s="44"/>
      <c r="D71" s="44"/>
      <c r="E71" s="51" t="s">
        <v>42</v>
      </c>
      <c r="F71" s="44"/>
      <c r="G71" s="44"/>
      <c r="H71" s="44"/>
      <c r="I71" s="44"/>
      <c r="J71" s="45"/>
    </row>
    <row r="72" ht="72.5">
      <c r="A72" s="35" t="s">
        <v>47</v>
      </c>
      <c r="B72" s="43"/>
      <c r="C72" s="44"/>
      <c r="D72" s="44"/>
      <c r="E72" s="37" t="s">
        <v>257</v>
      </c>
      <c r="F72" s="44"/>
      <c r="G72" s="44"/>
      <c r="H72" s="44"/>
      <c r="I72" s="44"/>
      <c r="J72" s="45"/>
    </row>
    <row r="73">
      <c r="A73" s="35" t="s">
        <v>40</v>
      </c>
      <c r="B73" s="35">
        <v>18</v>
      </c>
      <c r="C73" s="36" t="s">
        <v>258</v>
      </c>
      <c r="D73" s="35" t="s">
        <v>42</v>
      </c>
      <c r="E73" s="37" t="s">
        <v>259</v>
      </c>
      <c r="F73" s="38" t="s">
        <v>129</v>
      </c>
      <c r="G73" s="39">
        <v>120</v>
      </c>
      <c r="H73" s="40">
        <v>0</v>
      </c>
      <c r="I73" s="41">
        <f>ROUND(G73*H73,P4)</f>
        <v>0</v>
      </c>
      <c r="J73" s="35"/>
      <c r="O73" s="42">
        <f>I73*0.21</f>
        <v>0</v>
      </c>
      <c r="P73">
        <v>3</v>
      </c>
    </row>
    <row r="74">
      <c r="A74" s="35" t="s">
        <v>45</v>
      </c>
      <c r="B74" s="43"/>
      <c r="C74" s="44"/>
      <c r="D74" s="44"/>
      <c r="E74" s="46" t="s">
        <v>42</v>
      </c>
      <c r="F74" s="44"/>
      <c r="G74" s="44"/>
      <c r="H74" s="44"/>
      <c r="I74" s="44"/>
      <c r="J74" s="45"/>
    </row>
    <row r="75">
      <c r="A75" s="35" t="s">
        <v>86</v>
      </c>
      <c r="B75" s="43"/>
      <c r="C75" s="44"/>
      <c r="D75" s="44"/>
      <c r="E75" s="51" t="s">
        <v>42</v>
      </c>
      <c r="F75" s="44"/>
      <c r="G75" s="44"/>
      <c r="H75" s="44"/>
      <c r="I75" s="44"/>
      <c r="J75" s="45"/>
    </row>
    <row r="76" ht="58">
      <c r="A76" s="35" t="s">
        <v>47</v>
      </c>
      <c r="B76" s="43"/>
      <c r="C76" s="44"/>
      <c r="D76" s="44"/>
      <c r="E76" s="37" t="s">
        <v>260</v>
      </c>
      <c r="F76" s="44"/>
      <c r="G76" s="44"/>
      <c r="H76" s="44"/>
      <c r="I76" s="44"/>
      <c r="J76" s="45"/>
    </row>
    <row r="77">
      <c r="A77" s="35" t="s">
        <v>40</v>
      </c>
      <c r="B77" s="35">
        <v>19</v>
      </c>
      <c r="C77" s="36" t="s">
        <v>261</v>
      </c>
      <c r="D77" s="35" t="s">
        <v>42</v>
      </c>
      <c r="E77" s="37" t="s">
        <v>262</v>
      </c>
      <c r="F77" s="38" t="s">
        <v>129</v>
      </c>
      <c r="G77" s="39">
        <v>120</v>
      </c>
      <c r="H77" s="40">
        <v>0</v>
      </c>
      <c r="I77" s="41">
        <f>ROUND(G77*H77,P4)</f>
        <v>0</v>
      </c>
      <c r="J77" s="35"/>
      <c r="O77" s="42">
        <f>I77*0.21</f>
        <v>0</v>
      </c>
      <c r="P77">
        <v>3</v>
      </c>
    </row>
    <row r="78">
      <c r="A78" s="35" t="s">
        <v>45</v>
      </c>
      <c r="B78" s="43"/>
      <c r="C78" s="44"/>
      <c r="D78" s="44"/>
      <c r="E78" s="46" t="s">
        <v>42</v>
      </c>
      <c r="F78" s="44"/>
      <c r="G78" s="44"/>
      <c r="H78" s="44"/>
      <c r="I78" s="44"/>
      <c r="J78" s="45"/>
    </row>
    <row r="79">
      <c r="A79" s="35" t="s">
        <v>86</v>
      </c>
      <c r="B79" s="43"/>
      <c r="C79" s="44"/>
      <c r="D79" s="44"/>
      <c r="E79" s="51" t="s">
        <v>42</v>
      </c>
      <c r="F79" s="44"/>
      <c r="G79" s="44"/>
      <c r="H79" s="44"/>
      <c r="I79" s="44"/>
      <c r="J79" s="45"/>
    </row>
    <row r="80" ht="58">
      <c r="A80" s="35" t="s">
        <v>47</v>
      </c>
      <c r="B80" s="43"/>
      <c r="C80" s="44"/>
      <c r="D80" s="44"/>
      <c r="E80" s="37" t="s">
        <v>260</v>
      </c>
      <c r="F80" s="44"/>
      <c r="G80" s="44"/>
      <c r="H80" s="44"/>
      <c r="I80" s="44"/>
      <c r="J80" s="45"/>
    </row>
    <row r="81">
      <c r="A81" s="35" t="s">
        <v>40</v>
      </c>
      <c r="B81" s="35">
        <v>20</v>
      </c>
      <c r="C81" s="36" t="s">
        <v>263</v>
      </c>
      <c r="D81" s="35" t="s">
        <v>42</v>
      </c>
      <c r="E81" s="37" t="s">
        <v>264</v>
      </c>
      <c r="F81" s="38" t="s">
        <v>129</v>
      </c>
      <c r="G81" s="39">
        <v>120</v>
      </c>
      <c r="H81" s="40">
        <v>0</v>
      </c>
      <c r="I81" s="41">
        <f>ROUND(G81*H81,P4)</f>
        <v>0</v>
      </c>
      <c r="J81" s="35"/>
      <c r="O81" s="42">
        <f>I81*0.21</f>
        <v>0</v>
      </c>
      <c r="P81">
        <v>3</v>
      </c>
    </row>
    <row r="82">
      <c r="A82" s="35" t="s">
        <v>45</v>
      </c>
      <c r="B82" s="43"/>
      <c r="C82" s="44"/>
      <c r="D82" s="44"/>
      <c r="E82" s="46" t="s">
        <v>42</v>
      </c>
      <c r="F82" s="44"/>
      <c r="G82" s="44"/>
      <c r="H82" s="44"/>
      <c r="I82" s="44"/>
      <c r="J82" s="45"/>
    </row>
    <row r="83">
      <c r="A83" s="35" t="s">
        <v>86</v>
      </c>
      <c r="B83" s="43"/>
      <c r="C83" s="44"/>
      <c r="D83" s="44"/>
      <c r="E83" s="51" t="s">
        <v>42</v>
      </c>
      <c r="F83" s="44"/>
      <c r="G83" s="44"/>
      <c r="H83" s="44"/>
      <c r="I83" s="44"/>
      <c r="J83" s="45"/>
    </row>
    <row r="84" ht="72.5">
      <c r="A84" s="35" t="s">
        <v>47</v>
      </c>
      <c r="B84" s="43"/>
      <c r="C84" s="44"/>
      <c r="D84" s="44"/>
      <c r="E84" s="37" t="s">
        <v>265</v>
      </c>
      <c r="F84" s="44"/>
      <c r="G84" s="44"/>
      <c r="H84" s="44"/>
      <c r="I84" s="44"/>
      <c r="J84" s="45"/>
    </row>
    <row r="85">
      <c r="A85" s="35" t="s">
        <v>40</v>
      </c>
      <c r="B85" s="35">
        <v>21</v>
      </c>
      <c r="C85" s="36" t="s">
        <v>266</v>
      </c>
      <c r="D85" s="35" t="s">
        <v>42</v>
      </c>
      <c r="E85" s="37" t="s">
        <v>267</v>
      </c>
      <c r="F85" s="38" t="s">
        <v>129</v>
      </c>
      <c r="G85" s="39">
        <v>120</v>
      </c>
      <c r="H85" s="40">
        <v>0</v>
      </c>
      <c r="I85" s="41">
        <f>ROUND(G85*H85,P4)</f>
        <v>0</v>
      </c>
      <c r="J85" s="35"/>
      <c r="O85" s="42">
        <f>I85*0.21</f>
        <v>0</v>
      </c>
      <c r="P85">
        <v>3</v>
      </c>
    </row>
    <row r="86">
      <c r="A86" s="35" t="s">
        <v>45</v>
      </c>
      <c r="B86" s="43"/>
      <c r="C86" s="44"/>
      <c r="D86" s="44"/>
      <c r="E86" s="46" t="s">
        <v>42</v>
      </c>
      <c r="F86" s="44"/>
      <c r="G86" s="44"/>
      <c r="H86" s="44"/>
      <c r="I86" s="44"/>
      <c r="J86" s="45"/>
    </row>
    <row r="87">
      <c r="A87" s="35" t="s">
        <v>86</v>
      </c>
      <c r="B87" s="43"/>
      <c r="C87" s="44"/>
      <c r="D87" s="44"/>
      <c r="E87" s="51" t="s">
        <v>42</v>
      </c>
      <c r="F87" s="44"/>
      <c r="G87" s="44"/>
      <c r="H87" s="44"/>
      <c r="I87" s="44"/>
      <c r="J87" s="45"/>
    </row>
    <row r="88" ht="72.5">
      <c r="A88" s="35" t="s">
        <v>47</v>
      </c>
      <c r="B88" s="43"/>
      <c r="C88" s="44"/>
      <c r="D88" s="44"/>
      <c r="E88" s="37" t="s">
        <v>268</v>
      </c>
      <c r="F88" s="44"/>
      <c r="G88" s="44"/>
      <c r="H88" s="44"/>
      <c r="I88" s="44"/>
      <c r="J88" s="45"/>
    </row>
    <row r="89">
      <c r="A89" s="29" t="s">
        <v>37</v>
      </c>
      <c r="B89" s="30"/>
      <c r="C89" s="31" t="s">
        <v>59</v>
      </c>
      <c r="D89" s="32"/>
      <c r="E89" s="29" t="s">
        <v>269</v>
      </c>
      <c r="F89" s="32"/>
      <c r="G89" s="32"/>
      <c r="H89" s="32"/>
      <c r="I89" s="33">
        <f>SUMIFS(I90:I112,A90:A112,"P")</f>
        <v>0</v>
      </c>
      <c r="J89" s="34"/>
    </row>
    <row r="90">
      <c r="A90" s="35" t="s">
        <v>40</v>
      </c>
      <c r="B90" s="35">
        <v>22</v>
      </c>
      <c r="C90" s="36" t="s">
        <v>270</v>
      </c>
      <c r="D90" s="35" t="s">
        <v>42</v>
      </c>
      <c r="E90" s="37" t="s">
        <v>271</v>
      </c>
      <c r="F90" s="38" t="s">
        <v>108</v>
      </c>
      <c r="G90" s="39">
        <v>30</v>
      </c>
      <c r="H90" s="40">
        <v>0</v>
      </c>
      <c r="I90" s="41">
        <f>ROUND(G90*H90,P4)</f>
        <v>0</v>
      </c>
      <c r="J90" s="35"/>
      <c r="O90" s="42">
        <f>I90*0.21</f>
        <v>0</v>
      </c>
      <c r="P90">
        <v>3</v>
      </c>
    </row>
    <row r="91">
      <c r="A91" s="35" t="s">
        <v>45</v>
      </c>
      <c r="B91" s="43"/>
      <c r="C91" s="44"/>
      <c r="D91" s="44"/>
      <c r="E91" s="46" t="s">
        <v>42</v>
      </c>
      <c r="F91" s="44"/>
      <c r="G91" s="44"/>
      <c r="H91" s="44"/>
      <c r="I91" s="44"/>
      <c r="J91" s="45"/>
    </row>
    <row r="92">
      <c r="A92" s="35" t="s">
        <v>86</v>
      </c>
      <c r="B92" s="43"/>
      <c r="C92" s="44"/>
      <c r="D92" s="44"/>
      <c r="E92" s="50" t="s">
        <v>272</v>
      </c>
      <c r="F92" s="44"/>
      <c r="G92" s="44"/>
      <c r="H92" s="44"/>
      <c r="I92" s="44"/>
      <c r="J92" s="45"/>
    </row>
    <row r="93" ht="217.5">
      <c r="A93" s="35" t="s">
        <v>47</v>
      </c>
      <c r="B93" s="43"/>
      <c r="C93" s="44"/>
      <c r="D93" s="44"/>
      <c r="E93" s="37" t="s">
        <v>273</v>
      </c>
      <c r="F93" s="44"/>
      <c r="G93" s="44"/>
      <c r="H93" s="44"/>
      <c r="I93" s="44"/>
      <c r="J93" s="45"/>
    </row>
    <row r="94">
      <c r="A94" s="35" t="s">
        <v>40</v>
      </c>
      <c r="B94" s="35">
        <v>23</v>
      </c>
      <c r="C94" s="36" t="s">
        <v>274</v>
      </c>
      <c r="D94" s="35" t="s">
        <v>42</v>
      </c>
      <c r="E94" s="37" t="s">
        <v>275</v>
      </c>
      <c r="F94" s="38" t="s">
        <v>97</v>
      </c>
      <c r="G94" s="39">
        <v>1.625</v>
      </c>
      <c r="H94" s="40">
        <v>0</v>
      </c>
      <c r="I94" s="41">
        <f>ROUND(G94*H94,P4)</f>
        <v>0</v>
      </c>
      <c r="J94" s="35"/>
      <c r="O94" s="42">
        <f>I94*0.21</f>
        <v>0</v>
      </c>
      <c r="P94">
        <v>3</v>
      </c>
    </row>
    <row r="95">
      <c r="A95" s="35" t="s">
        <v>45</v>
      </c>
      <c r="B95" s="43"/>
      <c r="C95" s="44"/>
      <c r="D95" s="44"/>
      <c r="E95" s="46" t="s">
        <v>42</v>
      </c>
      <c r="F95" s="44"/>
      <c r="G95" s="44"/>
      <c r="H95" s="44"/>
      <c r="I95" s="44"/>
      <c r="J95" s="45"/>
    </row>
    <row r="96">
      <c r="A96" s="35" t="s">
        <v>86</v>
      </c>
      <c r="B96" s="43"/>
      <c r="C96" s="44"/>
      <c r="D96" s="44"/>
      <c r="E96" s="50" t="s">
        <v>276</v>
      </c>
      <c r="F96" s="44"/>
      <c r="G96" s="44"/>
      <c r="H96" s="44"/>
      <c r="I96" s="44"/>
      <c r="J96" s="45"/>
    </row>
    <row r="97" ht="101.5">
      <c r="A97" s="35" t="s">
        <v>47</v>
      </c>
      <c r="B97" s="43"/>
      <c r="C97" s="44"/>
      <c r="D97" s="44"/>
      <c r="E97" s="37" t="s">
        <v>277</v>
      </c>
      <c r="F97" s="44"/>
      <c r="G97" s="44"/>
      <c r="H97" s="44"/>
      <c r="I97" s="44"/>
      <c r="J97" s="45"/>
    </row>
    <row r="98">
      <c r="A98" s="35" t="s">
        <v>40</v>
      </c>
      <c r="B98" s="35">
        <v>24</v>
      </c>
      <c r="C98" s="36" t="s">
        <v>278</v>
      </c>
      <c r="D98" s="35" t="s">
        <v>42</v>
      </c>
      <c r="E98" s="37" t="s">
        <v>279</v>
      </c>
      <c r="F98" s="38" t="s">
        <v>97</v>
      </c>
      <c r="G98" s="39">
        <v>19.085000000000001</v>
      </c>
      <c r="H98" s="40">
        <v>0</v>
      </c>
      <c r="I98" s="41">
        <f>ROUND(G98*H98,P4)</f>
        <v>0</v>
      </c>
      <c r="J98" s="35"/>
      <c r="O98" s="42">
        <f>I98*0.21</f>
        <v>0</v>
      </c>
      <c r="P98">
        <v>3</v>
      </c>
    </row>
    <row r="99">
      <c r="A99" s="35" t="s">
        <v>45</v>
      </c>
      <c r="B99" s="43"/>
      <c r="C99" s="44"/>
      <c r="D99" s="44"/>
      <c r="E99" s="46" t="s">
        <v>42</v>
      </c>
      <c r="F99" s="44"/>
      <c r="G99" s="44"/>
      <c r="H99" s="44"/>
      <c r="I99" s="44"/>
      <c r="J99" s="45"/>
    </row>
    <row r="100" ht="58">
      <c r="A100" s="35" t="s">
        <v>86</v>
      </c>
      <c r="B100" s="43"/>
      <c r="C100" s="44"/>
      <c r="D100" s="44"/>
      <c r="E100" s="50" t="s">
        <v>280</v>
      </c>
      <c r="F100" s="44"/>
      <c r="G100" s="44"/>
      <c r="H100" s="44"/>
      <c r="I100" s="44"/>
      <c r="J100" s="45"/>
    </row>
    <row r="101" ht="409.5">
      <c r="A101" s="35" t="s">
        <v>47</v>
      </c>
      <c r="B101" s="43"/>
      <c r="C101" s="44"/>
      <c r="D101" s="44"/>
      <c r="E101" s="37" t="s">
        <v>281</v>
      </c>
      <c r="F101" s="44"/>
      <c r="G101" s="44"/>
      <c r="H101" s="44"/>
      <c r="I101" s="44"/>
      <c r="J101" s="45"/>
    </row>
    <row r="102">
      <c r="A102" s="35" t="s">
        <v>40</v>
      </c>
      <c r="B102" s="35">
        <v>25</v>
      </c>
      <c r="C102" s="36" t="s">
        <v>282</v>
      </c>
      <c r="D102" s="35" t="s">
        <v>42</v>
      </c>
      <c r="E102" s="37" t="s">
        <v>283</v>
      </c>
      <c r="F102" s="38" t="s">
        <v>84</v>
      </c>
      <c r="G102" s="39">
        <v>1.8999999999999999</v>
      </c>
      <c r="H102" s="40">
        <v>0</v>
      </c>
      <c r="I102" s="41">
        <f>ROUND(G102*H102,P4)</f>
        <v>0</v>
      </c>
      <c r="J102" s="35"/>
      <c r="O102" s="42">
        <f>I102*0.21</f>
        <v>0</v>
      </c>
      <c r="P102">
        <v>3</v>
      </c>
    </row>
    <row r="103">
      <c r="A103" s="35" t="s">
        <v>45</v>
      </c>
      <c r="B103" s="43"/>
      <c r="C103" s="44"/>
      <c r="D103" s="44"/>
      <c r="E103" s="46" t="s">
        <v>42</v>
      </c>
      <c r="F103" s="44"/>
      <c r="G103" s="44"/>
      <c r="H103" s="44"/>
      <c r="I103" s="44"/>
      <c r="J103" s="45"/>
    </row>
    <row r="104" ht="362.5">
      <c r="A104" s="35" t="s">
        <v>47</v>
      </c>
      <c r="B104" s="43"/>
      <c r="C104" s="44"/>
      <c r="D104" s="44"/>
      <c r="E104" s="37" t="s">
        <v>284</v>
      </c>
      <c r="F104" s="44"/>
      <c r="G104" s="44"/>
      <c r="H104" s="44"/>
      <c r="I104" s="44"/>
      <c r="J104" s="45"/>
    </row>
    <row r="105">
      <c r="A105" s="35" t="s">
        <v>40</v>
      </c>
      <c r="B105" s="35">
        <v>26</v>
      </c>
      <c r="C105" s="36" t="s">
        <v>285</v>
      </c>
      <c r="D105" s="35" t="s">
        <v>42</v>
      </c>
      <c r="E105" s="37" t="s">
        <v>286</v>
      </c>
      <c r="F105" s="38" t="s">
        <v>129</v>
      </c>
      <c r="G105" s="39">
        <v>48</v>
      </c>
      <c r="H105" s="40">
        <v>0</v>
      </c>
      <c r="I105" s="41">
        <f>ROUND(G105*H105,P4)</f>
        <v>0</v>
      </c>
      <c r="J105" s="35"/>
      <c r="O105" s="42">
        <f>I105*0.21</f>
        <v>0</v>
      </c>
      <c r="P105">
        <v>3</v>
      </c>
    </row>
    <row r="106">
      <c r="A106" s="35" t="s">
        <v>45</v>
      </c>
      <c r="B106" s="43"/>
      <c r="C106" s="44"/>
      <c r="D106" s="44"/>
      <c r="E106" s="46" t="s">
        <v>42</v>
      </c>
      <c r="F106" s="44"/>
      <c r="G106" s="44"/>
      <c r="H106" s="44"/>
      <c r="I106" s="44"/>
      <c r="J106" s="45"/>
    </row>
    <row r="107">
      <c r="A107" s="35" t="s">
        <v>86</v>
      </c>
      <c r="B107" s="43"/>
      <c r="C107" s="44"/>
      <c r="D107" s="44"/>
      <c r="E107" s="50" t="s">
        <v>287</v>
      </c>
      <c r="F107" s="44"/>
      <c r="G107" s="44"/>
      <c r="H107" s="44"/>
      <c r="I107" s="44"/>
      <c r="J107" s="45"/>
    </row>
    <row r="108" ht="174">
      <c r="A108" s="35" t="s">
        <v>47</v>
      </c>
      <c r="B108" s="43"/>
      <c r="C108" s="44"/>
      <c r="D108" s="44"/>
      <c r="E108" s="37" t="s">
        <v>288</v>
      </c>
      <c r="F108" s="44"/>
      <c r="G108" s="44"/>
      <c r="H108" s="44"/>
      <c r="I108" s="44"/>
      <c r="J108" s="45"/>
    </row>
    <row r="109">
      <c r="A109" s="35" t="s">
        <v>40</v>
      </c>
      <c r="B109" s="35">
        <v>27</v>
      </c>
      <c r="C109" s="36" t="s">
        <v>289</v>
      </c>
      <c r="D109" s="35" t="s">
        <v>42</v>
      </c>
      <c r="E109" s="37" t="s">
        <v>290</v>
      </c>
      <c r="F109" s="38" t="s">
        <v>129</v>
      </c>
      <c r="G109" s="39">
        <v>73.200000000000003</v>
      </c>
      <c r="H109" s="40">
        <v>0</v>
      </c>
      <c r="I109" s="41">
        <f>ROUND(G109*H109,P4)</f>
        <v>0</v>
      </c>
      <c r="J109" s="35"/>
      <c r="O109" s="42">
        <f>I109*0.21</f>
        <v>0</v>
      </c>
      <c r="P109">
        <v>3</v>
      </c>
    </row>
    <row r="110">
      <c r="A110" s="35" t="s">
        <v>45</v>
      </c>
      <c r="B110" s="43"/>
      <c r="C110" s="44"/>
      <c r="D110" s="44"/>
      <c r="E110" s="46" t="s">
        <v>42</v>
      </c>
      <c r="F110" s="44"/>
      <c r="G110" s="44"/>
      <c r="H110" s="44"/>
      <c r="I110" s="44"/>
      <c r="J110" s="45"/>
    </row>
    <row r="111">
      <c r="A111" s="35" t="s">
        <v>86</v>
      </c>
      <c r="B111" s="43"/>
      <c r="C111" s="44"/>
      <c r="D111" s="44"/>
      <c r="E111" s="50" t="s">
        <v>291</v>
      </c>
      <c r="F111" s="44"/>
      <c r="G111" s="44"/>
      <c r="H111" s="44"/>
      <c r="I111" s="44"/>
      <c r="J111" s="45"/>
    </row>
    <row r="112" ht="174">
      <c r="A112" s="35" t="s">
        <v>47</v>
      </c>
      <c r="B112" s="43"/>
      <c r="C112" s="44"/>
      <c r="D112" s="44"/>
      <c r="E112" s="37" t="s">
        <v>292</v>
      </c>
      <c r="F112" s="44"/>
      <c r="G112" s="44"/>
      <c r="H112" s="44"/>
      <c r="I112" s="44"/>
      <c r="J112" s="45"/>
    </row>
    <row r="113">
      <c r="A113" s="29" t="s">
        <v>37</v>
      </c>
      <c r="B113" s="30"/>
      <c r="C113" s="31" t="s">
        <v>61</v>
      </c>
      <c r="D113" s="32"/>
      <c r="E113" s="29" t="s">
        <v>293</v>
      </c>
      <c r="F113" s="32"/>
      <c r="G113" s="32"/>
      <c r="H113" s="32"/>
      <c r="I113" s="33">
        <f>SUMIFS(I114:I127,A114:A127,"P")</f>
        <v>0</v>
      </c>
      <c r="J113" s="34"/>
    </row>
    <row r="114">
      <c r="A114" s="35" t="s">
        <v>40</v>
      </c>
      <c r="B114" s="35">
        <v>28</v>
      </c>
      <c r="C114" s="36" t="s">
        <v>294</v>
      </c>
      <c r="D114" s="35" t="s">
        <v>42</v>
      </c>
      <c r="E114" s="37" t="s">
        <v>295</v>
      </c>
      <c r="F114" s="38" t="s">
        <v>97</v>
      </c>
      <c r="G114" s="39">
        <v>6.6100000000000003</v>
      </c>
      <c r="H114" s="40">
        <v>0</v>
      </c>
      <c r="I114" s="41">
        <f>ROUND(G114*H114,P4)</f>
        <v>0</v>
      </c>
      <c r="J114" s="35"/>
      <c r="O114" s="42">
        <f>I114*0.21</f>
        <v>0</v>
      </c>
      <c r="P114">
        <v>3</v>
      </c>
    </row>
    <row r="115">
      <c r="A115" s="35" t="s">
        <v>45</v>
      </c>
      <c r="B115" s="43"/>
      <c r="C115" s="44"/>
      <c r="D115" s="44"/>
      <c r="E115" s="37" t="s">
        <v>296</v>
      </c>
      <c r="F115" s="44"/>
      <c r="G115" s="44"/>
      <c r="H115" s="44"/>
      <c r="I115" s="44"/>
      <c r="J115" s="45"/>
    </row>
    <row r="116">
      <c r="A116" s="35" t="s">
        <v>86</v>
      </c>
      <c r="B116" s="43"/>
      <c r="C116" s="44"/>
      <c r="D116" s="44"/>
      <c r="E116" s="50" t="s">
        <v>297</v>
      </c>
      <c r="F116" s="44"/>
      <c r="G116" s="44"/>
      <c r="H116" s="44"/>
      <c r="I116" s="44"/>
      <c r="J116" s="45"/>
    </row>
    <row r="117" ht="409.5">
      <c r="A117" s="35" t="s">
        <v>47</v>
      </c>
      <c r="B117" s="43"/>
      <c r="C117" s="44"/>
      <c r="D117" s="44"/>
      <c r="E117" s="37" t="s">
        <v>281</v>
      </c>
      <c r="F117" s="44"/>
      <c r="G117" s="44"/>
      <c r="H117" s="44"/>
      <c r="I117" s="44"/>
      <c r="J117" s="45"/>
    </row>
    <row r="118">
      <c r="A118" s="35" t="s">
        <v>40</v>
      </c>
      <c r="B118" s="35">
        <v>29</v>
      </c>
      <c r="C118" s="36" t="s">
        <v>298</v>
      </c>
      <c r="D118" s="35" t="s">
        <v>42</v>
      </c>
      <c r="E118" s="37" t="s">
        <v>299</v>
      </c>
      <c r="F118" s="38" t="s">
        <v>84</v>
      </c>
      <c r="G118" s="39">
        <v>0.67000000000000004</v>
      </c>
      <c r="H118" s="40">
        <v>0</v>
      </c>
      <c r="I118" s="41">
        <f>ROUND(G118*H118,P4)</f>
        <v>0</v>
      </c>
      <c r="J118" s="35"/>
      <c r="O118" s="42">
        <f>I118*0.21</f>
        <v>0</v>
      </c>
      <c r="P118">
        <v>3</v>
      </c>
    </row>
    <row r="119">
      <c r="A119" s="35" t="s">
        <v>45</v>
      </c>
      <c r="B119" s="43"/>
      <c r="C119" s="44"/>
      <c r="D119" s="44"/>
      <c r="E119" s="46" t="s">
        <v>42</v>
      </c>
      <c r="F119" s="44"/>
      <c r="G119" s="44"/>
      <c r="H119" s="44"/>
      <c r="I119" s="44"/>
      <c r="J119" s="45"/>
    </row>
    <row r="120" ht="362.5">
      <c r="A120" s="35" t="s">
        <v>47</v>
      </c>
      <c r="B120" s="43"/>
      <c r="C120" s="44"/>
      <c r="D120" s="44"/>
      <c r="E120" s="37" t="s">
        <v>300</v>
      </c>
      <c r="F120" s="44"/>
      <c r="G120" s="44"/>
      <c r="H120" s="44"/>
      <c r="I120" s="44"/>
      <c r="J120" s="45"/>
    </row>
    <row r="121">
      <c r="A121" s="35" t="s">
        <v>40</v>
      </c>
      <c r="B121" s="35">
        <v>30</v>
      </c>
      <c r="C121" s="36" t="s">
        <v>301</v>
      </c>
      <c r="D121" s="35" t="s">
        <v>42</v>
      </c>
      <c r="E121" s="37" t="s">
        <v>302</v>
      </c>
      <c r="F121" s="38" t="s">
        <v>97</v>
      </c>
      <c r="G121" s="39">
        <v>19.215</v>
      </c>
      <c r="H121" s="40">
        <v>0</v>
      </c>
      <c r="I121" s="41">
        <f>ROUND(G121*H121,P4)</f>
        <v>0</v>
      </c>
      <c r="J121" s="35"/>
      <c r="O121" s="42">
        <f>I121*0.21</f>
        <v>0</v>
      </c>
      <c r="P121">
        <v>3</v>
      </c>
    </row>
    <row r="122">
      <c r="A122" s="35" t="s">
        <v>45</v>
      </c>
      <c r="B122" s="43"/>
      <c r="C122" s="44"/>
      <c r="D122" s="44"/>
      <c r="E122" s="37" t="s">
        <v>296</v>
      </c>
      <c r="F122" s="44"/>
      <c r="G122" s="44"/>
      <c r="H122" s="44"/>
      <c r="I122" s="44"/>
      <c r="J122" s="45"/>
    </row>
    <row r="123" ht="43.5">
      <c r="A123" s="35" t="s">
        <v>86</v>
      </c>
      <c r="B123" s="43"/>
      <c r="C123" s="44"/>
      <c r="D123" s="44"/>
      <c r="E123" s="50" t="s">
        <v>303</v>
      </c>
      <c r="F123" s="44"/>
      <c r="G123" s="44"/>
      <c r="H123" s="44"/>
      <c r="I123" s="44"/>
      <c r="J123" s="45"/>
    </row>
    <row r="124" ht="409.5">
      <c r="A124" s="35" t="s">
        <v>47</v>
      </c>
      <c r="B124" s="43"/>
      <c r="C124" s="44"/>
      <c r="D124" s="44"/>
      <c r="E124" s="37" t="s">
        <v>281</v>
      </c>
      <c r="F124" s="44"/>
      <c r="G124" s="44"/>
      <c r="H124" s="44"/>
      <c r="I124" s="44"/>
      <c r="J124" s="45"/>
    </row>
    <row r="125">
      <c r="A125" s="35" t="s">
        <v>40</v>
      </c>
      <c r="B125" s="35">
        <v>31</v>
      </c>
      <c r="C125" s="36" t="s">
        <v>304</v>
      </c>
      <c r="D125" s="35" t="s">
        <v>42</v>
      </c>
      <c r="E125" s="37" t="s">
        <v>305</v>
      </c>
      <c r="F125" s="38" t="s">
        <v>84</v>
      </c>
      <c r="G125" s="39">
        <v>1.9199999999999999</v>
      </c>
      <c r="H125" s="40">
        <v>0</v>
      </c>
      <c r="I125" s="41">
        <f>ROUND(G125*H125,P4)</f>
        <v>0</v>
      </c>
      <c r="J125" s="35"/>
      <c r="O125" s="42">
        <f>I125*0.21</f>
        <v>0</v>
      </c>
      <c r="P125">
        <v>3</v>
      </c>
    </row>
    <row r="126">
      <c r="A126" s="35" t="s">
        <v>45</v>
      </c>
      <c r="B126" s="43"/>
      <c r="C126" s="44"/>
      <c r="D126" s="44"/>
      <c r="E126" s="46" t="s">
        <v>42</v>
      </c>
      <c r="F126" s="44"/>
      <c r="G126" s="44"/>
      <c r="H126" s="44"/>
      <c r="I126" s="44"/>
      <c r="J126" s="45"/>
    </row>
    <row r="127" ht="362.5">
      <c r="A127" s="35" t="s">
        <v>47</v>
      </c>
      <c r="B127" s="43"/>
      <c r="C127" s="44"/>
      <c r="D127" s="44"/>
      <c r="E127" s="37" t="s">
        <v>300</v>
      </c>
      <c r="F127" s="44"/>
      <c r="G127" s="44"/>
      <c r="H127" s="44"/>
      <c r="I127" s="44"/>
      <c r="J127" s="45"/>
    </row>
    <row r="128">
      <c r="A128" s="29" t="s">
        <v>37</v>
      </c>
      <c r="B128" s="30"/>
      <c r="C128" s="31" t="s">
        <v>116</v>
      </c>
      <c r="D128" s="32"/>
      <c r="E128" s="29" t="s">
        <v>117</v>
      </c>
      <c r="F128" s="32"/>
      <c r="G128" s="32"/>
      <c r="H128" s="32"/>
      <c r="I128" s="33">
        <f>SUMIFS(I129:I159,A129:A159,"P")</f>
        <v>0</v>
      </c>
      <c r="J128" s="34"/>
    </row>
    <row r="129">
      <c r="A129" s="35" t="s">
        <v>40</v>
      </c>
      <c r="B129" s="35">
        <v>32</v>
      </c>
      <c r="C129" s="36" t="s">
        <v>306</v>
      </c>
      <c r="D129" s="35" t="s">
        <v>42</v>
      </c>
      <c r="E129" s="37" t="s">
        <v>307</v>
      </c>
      <c r="F129" s="38" t="s">
        <v>97</v>
      </c>
      <c r="G129" s="39">
        <v>9.8010000000000002</v>
      </c>
      <c r="H129" s="40">
        <v>0</v>
      </c>
      <c r="I129" s="41">
        <f>ROUND(G129*H129,P4)</f>
        <v>0</v>
      </c>
      <c r="J129" s="35"/>
      <c r="O129" s="42">
        <f>I129*0.21</f>
        <v>0</v>
      </c>
      <c r="P129">
        <v>3</v>
      </c>
    </row>
    <row r="130">
      <c r="A130" s="35" t="s">
        <v>45</v>
      </c>
      <c r="B130" s="43"/>
      <c r="C130" s="44"/>
      <c r="D130" s="44"/>
      <c r="E130" s="46" t="s">
        <v>42</v>
      </c>
      <c r="F130" s="44"/>
      <c r="G130" s="44"/>
      <c r="H130" s="44"/>
      <c r="I130" s="44"/>
      <c r="J130" s="45"/>
    </row>
    <row r="131">
      <c r="A131" s="35" t="s">
        <v>86</v>
      </c>
      <c r="B131" s="43"/>
      <c r="C131" s="44"/>
      <c r="D131" s="44"/>
      <c r="E131" s="50" t="s">
        <v>308</v>
      </c>
      <c r="F131" s="44"/>
      <c r="G131" s="44"/>
      <c r="H131" s="44"/>
      <c r="I131" s="44"/>
      <c r="J131" s="45"/>
    </row>
    <row r="132" ht="409.5">
      <c r="A132" s="35" t="s">
        <v>47</v>
      </c>
      <c r="B132" s="43"/>
      <c r="C132" s="44"/>
      <c r="D132" s="44"/>
      <c r="E132" s="37" t="s">
        <v>281</v>
      </c>
      <c r="F132" s="44"/>
      <c r="G132" s="44"/>
      <c r="H132" s="44"/>
      <c r="I132" s="44"/>
      <c r="J132" s="45"/>
    </row>
    <row r="133">
      <c r="A133" s="35" t="s">
        <v>40</v>
      </c>
      <c r="B133" s="35">
        <v>33</v>
      </c>
      <c r="C133" s="36" t="s">
        <v>309</v>
      </c>
      <c r="D133" s="35" t="s">
        <v>42</v>
      </c>
      <c r="E133" s="37" t="s">
        <v>310</v>
      </c>
      <c r="F133" s="38" t="s">
        <v>84</v>
      </c>
      <c r="G133" s="39">
        <v>1</v>
      </c>
      <c r="H133" s="40">
        <v>0</v>
      </c>
      <c r="I133" s="41">
        <f>ROUND(G133*H133,P4)</f>
        <v>0</v>
      </c>
      <c r="J133" s="35"/>
      <c r="O133" s="42">
        <f>I133*0.21</f>
        <v>0</v>
      </c>
      <c r="P133">
        <v>3</v>
      </c>
    </row>
    <row r="134">
      <c r="A134" s="35" t="s">
        <v>45</v>
      </c>
      <c r="B134" s="43"/>
      <c r="C134" s="44"/>
      <c r="D134" s="44"/>
      <c r="E134" s="46" t="s">
        <v>42</v>
      </c>
      <c r="F134" s="44"/>
      <c r="G134" s="44"/>
      <c r="H134" s="44"/>
      <c r="I134" s="44"/>
      <c r="J134" s="45"/>
    </row>
    <row r="135" ht="362.5">
      <c r="A135" s="35" t="s">
        <v>47</v>
      </c>
      <c r="B135" s="43"/>
      <c r="C135" s="44"/>
      <c r="D135" s="44"/>
      <c r="E135" s="37" t="s">
        <v>300</v>
      </c>
      <c r="F135" s="44"/>
      <c r="G135" s="44"/>
      <c r="H135" s="44"/>
      <c r="I135" s="44"/>
      <c r="J135" s="45"/>
    </row>
    <row r="136">
      <c r="A136" s="35" t="s">
        <v>40</v>
      </c>
      <c r="B136" s="35">
        <v>34</v>
      </c>
      <c r="C136" s="36" t="s">
        <v>311</v>
      </c>
      <c r="D136" s="35" t="s">
        <v>42</v>
      </c>
      <c r="E136" s="37" t="s">
        <v>312</v>
      </c>
      <c r="F136" s="38" t="s">
        <v>97</v>
      </c>
      <c r="G136" s="39">
        <v>15.138</v>
      </c>
      <c r="H136" s="40">
        <v>0</v>
      </c>
      <c r="I136" s="41">
        <f>ROUND(G136*H136,P4)</f>
        <v>0</v>
      </c>
      <c r="J136" s="35"/>
      <c r="O136" s="42">
        <f>I136*0.21</f>
        <v>0</v>
      </c>
      <c r="P136">
        <v>3</v>
      </c>
    </row>
    <row r="137">
      <c r="A137" s="35" t="s">
        <v>45</v>
      </c>
      <c r="B137" s="43"/>
      <c r="C137" s="44"/>
      <c r="D137" s="44"/>
      <c r="E137" s="46" t="s">
        <v>42</v>
      </c>
      <c r="F137" s="44"/>
      <c r="G137" s="44"/>
      <c r="H137" s="44"/>
      <c r="I137" s="44"/>
      <c r="J137" s="45"/>
    </row>
    <row r="138" ht="58">
      <c r="A138" s="35" t="s">
        <v>86</v>
      </c>
      <c r="B138" s="43"/>
      <c r="C138" s="44"/>
      <c r="D138" s="44"/>
      <c r="E138" s="50" t="s">
        <v>313</v>
      </c>
      <c r="F138" s="44"/>
      <c r="G138" s="44"/>
      <c r="H138" s="44"/>
      <c r="I138" s="44"/>
      <c r="J138" s="45"/>
    </row>
    <row r="139" ht="409.5">
      <c r="A139" s="35" t="s">
        <v>47</v>
      </c>
      <c r="B139" s="43"/>
      <c r="C139" s="44"/>
      <c r="D139" s="44"/>
      <c r="E139" s="37" t="s">
        <v>121</v>
      </c>
      <c r="F139" s="44"/>
      <c r="G139" s="44"/>
      <c r="H139" s="44"/>
      <c r="I139" s="44"/>
      <c r="J139" s="45"/>
    </row>
    <row r="140">
      <c r="A140" s="35" t="s">
        <v>40</v>
      </c>
      <c r="B140" s="35">
        <v>35</v>
      </c>
      <c r="C140" s="36" t="s">
        <v>118</v>
      </c>
      <c r="D140" s="35" t="s">
        <v>57</v>
      </c>
      <c r="E140" s="37" t="s">
        <v>119</v>
      </c>
      <c r="F140" s="38" t="s">
        <v>97</v>
      </c>
      <c r="G140" s="39">
        <v>7.0499999999999998</v>
      </c>
      <c r="H140" s="40">
        <v>0</v>
      </c>
      <c r="I140" s="41">
        <f>ROUND(G140*H140,P4)</f>
        <v>0</v>
      </c>
      <c r="J140" s="35"/>
      <c r="O140" s="42">
        <f>I140*0.21</f>
        <v>0</v>
      </c>
      <c r="P140">
        <v>3</v>
      </c>
    </row>
    <row r="141">
      <c r="A141" s="35" t="s">
        <v>45</v>
      </c>
      <c r="B141" s="43"/>
      <c r="C141" s="44"/>
      <c r="D141" s="44"/>
      <c r="E141" s="37" t="s">
        <v>314</v>
      </c>
      <c r="F141" s="44"/>
      <c r="G141" s="44"/>
      <c r="H141" s="44"/>
      <c r="I141" s="44"/>
      <c r="J141" s="45"/>
    </row>
    <row r="142">
      <c r="A142" s="35" t="s">
        <v>86</v>
      </c>
      <c r="B142" s="43"/>
      <c r="C142" s="44"/>
      <c r="D142" s="44"/>
      <c r="E142" s="50" t="s">
        <v>315</v>
      </c>
      <c r="F142" s="44"/>
      <c r="G142" s="44"/>
      <c r="H142" s="44"/>
      <c r="I142" s="44"/>
      <c r="J142" s="45"/>
    </row>
    <row r="143" ht="409.5">
      <c r="A143" s="35" t="s">
        <v>47</v>
      </c>
      <c r="B143" s="43"/>
      <c r="C143" s="44"/>
      <c r="D143" s="44"/>
      <c r="E143" s="37" t="s">
        <v>121</v>
      </c>
      <c r="F143" s="44"/>
      <c r="G143" s="44"/>
      <c r="H143" s="44"/>
      <c r="I143" s="44"/>
      <c r="J143" s="45"/>
    </row>
    <row r="144">
      <c r="A144" s="35" t="s">
        <v>40</v>
      </c>
      <c r="B144" s="35">
        <v>36</v>
      </c>
      <c r="C144" s="36" t="s">
        <v>316</v>
      </c>
      <c r="D144" s="35" t="s">
        <v>42</v>
      </c>
      <c r="E144" s="37" t="s">
        <v>317</v>
      </c>
      <c r="F144" s="38" t="s">
        <v>97</v>
      </c>
      <c r="G144" s="39">
        <v>28.899999999999999</v>
      </c>
      <c r="H144" s="40">
        <v>0</v>
      </c>
      <c r="I144" s="41">
        <f>ROUND(G144*H144,P4)</f>
        <v>0</v>
      </c>
      <c r="J144" s="35"/>
      <c r="O144" s="42">
        <f>I144*0.21</f>
        <v>0</v>
      </c>
      <c r="P144">
        <v>3</v>
      </c>
    </row>
    <row r="145">
      <c r="A145" s="35" t="s">
        <v>45</v>
      </c>
      <c r="B145" s="43"/>
      <c r="C145" s="44"/>
      <c r="D145" s="44"/>
      <c r="E145" s="37" t="s">
        <v>318</v>
      </c>
      <c r="F145" s="44"/>
      <c r="G145" s="44"/>
      <c r="H145" s="44"/>
      <c r="I145" s="44"/>
      <c r="J145" s="45"/>
    </row>
    <row r="146" ht="43.5">
      <c r="A146" s="35" t="s">
        <v>86</v>
      </c>
      <c r="B146" s="43"/>
      <c r="C146" s="44"/>
      <c r="D146" s="44"/>
      <c r="E146" s="50" t="s">
        <v>319</v>
      </c>
      <c r="F146" s="44"/>
      <c r="G146" s="44"/>
      <c r="H146" s="44"/>
      <c r="I146" s="44"/>
      <c r="J146" s="45"/>
    </row>
    <row r="147" ht="101.5">
      <c r="A147" s="35" t="s">
        <v>47</v>
      </c>
      <c r="B147" s="43"/>
      <c r="C147" s="44"/>
      <c r="D147" s="44"/>
      <c r="E147" s="37" t="s">
        <v>320</v>
      </c>
      <c r="F147" s="44"/>
      <c r="G147" s="44"/>
      <c r="H147" s="44"/>
      <c r="I147" s="44"/>
      <c r="J147" s="45"/>
    </row>
    <row r="148">
      <c r="A148" s="35" t="s">
        <v>40</v>
      </c>
      <c r="B148" s="35">
        <v>37</v>
      </c>
      <c r="C148" s="36" t="s">
        <v>321</v>
      </c>
      <c r="D148" s="35" t="s">
        <v>42</v>
      </c>
      <c r="E148" s="37" t="s">
        <v>322</v>
      </c>
      <c r="F148" s="38" t="s">
        <v>97</v>
      </c>
      <c r="G148" s="39">
        <v>4</v>
      </c>
      <c r="H148" s="40">
        <v>0</v>
      </c>
      <c r="I148" s="41">
        <f>ROUND(G148*H148,P4)</f>
        <v>0</v>
      </c>
      <c r="J148" s="35"/>
      <c r="O148" s="42">
        <f>I148*0.21</f>
        <v>0</v>
      </c>
      <c r="P148">
        <v>3</v>
      </c>
    </row>
    <row r="149">
      <c r="A149" s="35" t="s">
        <v>45</v>
      </c>
      <c r="B149" s="43"/>
      <c r="C149" s="44"/>
      <c r="D149" s="44"/>
      <c r="E149" s="46" t="s">
        <v>42</v>
      </c>
      <c r="F149" s="44"/>
      <c r="G149" s="44"/>
      <c r="H149" s="44"/>
      <c r="I149" s="44"/>
      <c r="J149" s="45"/>
    </row>
    <row r="150">
      <c r="A150" s="35" t="s">
        <v>86</v>
      </c>
      <c r="B150" s="43"/>
      <c r="C150" s="44"/>
      <c r="D150" s="44"/>
      <c r="E150" s="50" t="s">
        <v>323</v>
      </c>
      <c r="F150" s="44"/>
      <c r="G150" s="44"/>
      <c r="H150" s="44"/>
      <c r="I150" s="44"/>
      <c r="J150" s="45"/>
    </row>
    <row r="151" ht="72.5">
      <c r="A151" s="35" t="s">
        <v>47</v>
      </c>
      <c r="B151" s="43"/>
      <c r="C151" s="44"/>
      <c r="D151" s="44"/>
      <c r="E151" s="37" t="s">
        <v>324</v>
      </c>
      <c r="F151" s="44"/>
      <c r="G151" s="44"/>
      <c r="H151" s="44"/>
      <c r="I151" s="44"/>
      <c r="J151" s="45"/>
    </row>
    <row r="152">
      <c r="A152" s="35" t="s">
        <v>40</v>
      </c>
      <c r="B152" s="35">
        <v>38</v>
      </c>
      <c r="C152" s="36" t="s">
        <v>325</v>
      </c>
      <c r="D152" s="35" t="s">
        <v>42</v>
      </c>
      <c r="E152" s="37" t="s">
        <v>326</v>
      </c>
      <c r="F152" s="38" t="s">
        <v>97</v>
      </c>
      <c r="G152" s="39">
        <v>7.0499999999999998</v>
      </c>
      <c r="H152" s="40">
        <v>0</v>
      </c>
      <c r="I152" s="41">
        <f>ROUND(G152*H152,P4)</f>
        <v>0</v>
      </c>
      <c r="J152" s="35"/>
      <c r="O152" s="42">
        <f>I152*0.21</f>
        <v>0</v>
      </c>
      <c r="P152">
        <v>3</v>
      </c>
    </row>
    <row r="153">
      <c r="A153" s="35" t="s">
        <v>45</v>
      </c>
      <c r="B153" s="43"/>
      <c r="C153" s="44"/>
      <c r="D153" s="44"/>
      <c r="E153" s="46" t="s">
        <v>42</v>
      </c>
      <c r="F153" s="44"/>
      <c r="G153" s="44"/>
      <c r="H153" s="44"/>
      <c r="I153" s="44"/>
      <c r="J153" s="45"/>
    </row>
    <row r="154">
      <c r="A154" s="35" t="s">
        <v>86</v>
      </c>
      <c r="B154" s="43"/>
      <c r="C154" s="44"/>
      <c r="D154" s="44"/>
      <c r="E154" s="50" t="s">
        <v>327</v>
      </c>
      <c r="F154" s="44"/>
      <c r="G154" s="44"/>
      <c r="H154" s="44"/>
      <c r="I154" s="44"/>
      <c r="J154" s="45"/>
    </row>
    <row r="155" ht="145">
      <c r="A155" s="35" t="s">
        <v>47</v>
      </c>
      <c r="B155" s="43"/>
      <c r="C155" s="44"/>
      <c r="D155" s="44"/>
      <c r="E155" s="37" t="s">
        <v>328</v>
      </c>
      <c r="F155" s="44"/>
      <c r="G155" s="44"/>
      <c r="H155" s="44"/>
      <c r="I155" s="44"/>
      <c r="J155" s="45"/>
    </row>
    <row r="156">
      <c r="A156" s="35" t="s">
        <v>40</v>
      </c>
      <c r="B156" s="35">
        <v>39</v>
      </c>
      <c r="C156" s="36" t="s">
        <v>329</v>
      </c>
      <c r="D156" s="35" t="s">
        <v>57</v>
      </c>
      <c r="E156" s="37" t="s">
        <v>330</v>
      </c>
      <c r="F156" s="38" t="s">
        <v>97</v>
      </c>
      <c r="G156" s="39">
        <v>2.3999999999999999</v>
      </c>
      <c r="H156" s="40">
        <v>0</v>
      </c>
      <c r="I156" s="41">
        <f>ROUND(G156*H156,P4)</f>
        <v>0</v>
      </c>
      <c r="J156" s="35"/>
      <c r="O156" s="42">
        <f>I156*0.21</f>
        <v>0</v>
      </c>
      <c r="P156">
        <v>3</v>
      </c>
    </row>
    <row r="157">
      <c r="A157" s="35" t="s">
        <v>45</v>
      </c>
      <c r="B157" s="43"/>
      <c r="C157" s="44"/>
      <c r="D157" s="44"/>
      <c r="E157" s="37" t="s">
        <v>331</v>
      </c>
      <c r="F157" s="44"/>
      <c r="G157" s="44"/>
      <c r="H157" s="44"/>
      <c r="I157" s="44"/>
      <c r="J157" s="45"/>
    </row>
    <row r="158">
      <c r="A158" s="35" t="s">
        <v>86</v>
      </c>
      <c r="B158" s="43"/>
      <c r="C158" s="44"/>
      <c r="D158" s="44"/>
      <c r="E158" s="50" t="s">
        <v>332</v>
      </c>
      <c r="F158" s="44"/>
      <c r="G158" s="44"/>
      <c r="H158" s="44"/>
      <c r="I158" s="44"/>
      <c r="J158" s="45"/>
    </row>
    <row r="159" ht="409.5">
      <c r="A159" s="35" t="s">
        <v>47</v>
      </c>
      <c r="B159" s="43"/>
      <c r="C159" s="44"/>
      <c r="D159" s="44"/>
      <c r="E159" s="37" t="s">
        <v>333</v>
      </c>
      <c r="F159" s="44"/>
      <c r="G159" s="44"/>
      <c r="H159" s="44"/>
      <c r="I159" s="44"/>
      <c r="J159" s="45"/>
    </row>
    <row r="160">
      <c r="A160" s="29" t="s">
        <v>37</v>
      </c>
      <c r="B160" s="30"/>
      <c r="C160" s="31" t="s">
        <v>334</v>
      </c>
      <c r="D160" s="32"/>
      <c r="E160" s="29" t="s">
        <v>335</v>
      </c>
      <c r="F160" s="32"/>
      <c r="G160" s="32"/>
      <c r="H160" s="32"/>
      <c r="I160" s="33">
        <f>SUMIFS(I161:I180,A161:A180,"P")</f>
        <v>0</v>
      </c>
      <c r="J160" s="34"/>
    </row>
    <row r="161" ht="29">
      <c r="A161" s="35" t="s">
        <v>40</v>
      </c>
      <c r="B161" s="35">
        <v>40</v>
      </c>
      <c r="C161" s="36" t="s">
        <v>336</v>
      </c>
      <c r="D161" s="35" t="s">
        <v>42</v>
      </c>
      <c r="E161" s="37" t="s">
        <v>337</v>
      </c>
      <c r="F161" s="38" t="s">
        <v>129</v>
      </c>
      <c r="G161" s="39">
        <v>199.708</v>
      </c>
      <c r="H161" s="40">
        <v>0</v>
      </c>
      <c r="I161" s="41">
        <f>ROUND(G161*H161,P4)</f>
        <v>0</v>
      </c>
      <c r="J161" s="35"/>
      <c r="O161" s="42">
        <f>I161*0.21</f>
        <v>0</v>
      </c>
      <c r="P161">
        <v>3</v>
      </c>
    </row>
    <row r="162">
      <c r="A162" s="35" t="s">
        <v>45</v>
      </c>
      <c r="B162" s="43"/>
      <c r="C162" s="44"/>
      <c r="D162" s="44"/>
      <c r="E162" s="46" t="s">
        <v>42</v>
      </c>
      <c r="F162" s="44"/>
      <c r="G162" s="44"/>
      <c r="H162" s="44"/>
      <c r="I162" s="44"/>
      <c r="J162" s="45"/>
    </row>
    <row r="163" ht="58">
      <c r="A163" s="35" t="s">
        <v>86</v>
      </c>
      <c r="B163" s="43"/>
      <c r="C163" s="44"/>
      <c r="D163" s="44"/>
      <c r="E163" s="50" t="s">
        <v>338</v>
      </c>
      <c r="F163" s="44"/>
      <c r="G163" s="44"/>
      <c r="H163" s="44"/>
      <c r="I163" s="44"/>
      <c r="J163" s="45"/>
    </row>
    <row r="164" ht="275.5">
      <c r="A164" s="35" t="s">
        <v>47</v>
      </c>
      <c r="B164" s="43"/>
      <c r="C164" s="44"/>
      <c r="D164" s="44"/>
      <c r="E164" s="37" t="s">
        <v>339</v>
      </c>
      <c r="F164" s="44"/>
      <c r="G164" s="44"/>
      <c r="H164" s="44"/>
      <c r="I164" s="44"/>
      <c r="J164" s="45"/>
    </row>
    <row r="165" ht="29">
      <c r="A165" s="35" t="s">
        <v>40</v>
      </c>
      <c r="B165" s="35">
        <v>41</v>
      </c>
      <c r="C165" s="36" t="s">
        <v>340</v>
      </c>
      <c r="D165" s="35" t="s">
        <v>42</v>
      </c>
      <c r="E165" s="37" t="s">
        <v>341</v>
      </c>
      <c r="F165" s="38" t="s">
        <v>129</v>
      </c>
      <c r="G165" s="39">
        <v>150</v>
      </c>
      <c r="H165" s="40">
        <v>0</v>
      </c>
      <c r="I165" s="41">
        <f>ROUND(G165*H165,P4)</f>
        <v>0</v>
      </c>
      <c r="J165" s="35"/>
      <c r="O165" s="42">
        <f>I165*0.21</f>
        <v>0</v>
      </c>
      <c r="P165">
        <v>3</v>
      </c>
    </row>
    <row r="166">
      <c r="A166" s="35" t="s">
        <v>45</v>
      </c>
      <c r="B166" s="43"/>
      <c r="C166" s="44"/>
      <c r="D166" s="44"/>
      <c r="E166" s="37" t="s">
        <v>342</v>
      </c>
      <c r="F166" s="44"/>
      <c r="G166" s="44"/>
      <c r="H166" s="44"/>
      <c r="I166" s="44"/>
      <c r="J166" s="45"/>
    </row>
    <row r="167">
      <c r="A167" s="35" t="s">
        <v>86</v>
      </c>
      <c r="B167" s="43"/>
      <c r="C167" s="44"/>
      <c r="D167" s="44"/>
      <c r="E167" s="50" t="s">
        <v>343</v>
      </c>
      <c r="F167" s="44"/>
      <c r="G167" s="44"/>
      <c r="H167" s="44"/>
      <c r="I167" s="44"/>
      <c r="J167" s="45"/>
    </row>
    <row r="168" ht="275.5">
      <c r="A168" s="35" t="s">
        <v>47</v>
      </c>
      <c r="B168" s="43"/>
      <c r="C168" s="44"/>
      <c r="D168" s="44"/>
      <c r="E168" s="37" t="s">
        <v>344</v>
      </c>
      <c r="F168" s="44"/>
      <c r="G168" s="44"/>
      <c r="H168" s="44"/>
      <c r="I168" s="44"/>
      <c r="J168" s="45"/>
    </row>
    <row r="169">
      <c r="A169" s="35" t="s">
        <v>40</v>
      </c>
      <c r="B169" s="35">
        <v>42</v>
      </c>
      <c r="C169" s="36" t="s">
        <v>345</v>
      </c>
      <c r="D169" s="35" t="s">
        <v>42</v>
      </c>
      <c r="E169" s="37" t="s">
        <v>346</v>
      </c>
      <c r="F169" s="38" t="s">
        <v>129</v>
      </c>
      <c r="G169" s="39">
        <v>11.699999999999999</v>
      </c>
      <c r="H169" s="40">
        <v>0</v>
      </c>
      <c r="I169" s="41">
        <f>ROUND(G169*H169,P4)</f>
        <v>0</v>
      </c>
      <c r="J169" s="35"/>
      <c r="O169" s="42">
        <f>I169*0.21</f>
        <v>0</v>
      </c>
      <c r="P169">
        <v>3</v>
      </c>
    </row>
    <row r="170">
      <c r="A170" s="35" t="s">
        <v>45</v>
      </c>
      <c r="B170" s="43"/>
      <c r="C170" s="44"/>
      <c r="D170" s="44"/>
      <c r="E170" s="37" t="s">
        <v>347</v>
      </c>
      <c r="F170" s="44"/>
      <c r="G170" s="44"/>
      <c r="H170" s="44"/>
      <c r="I170" s="44"/>
      <c r="J170" s="45"/>
    </row>
    <row r="171">
      <c r="A171" s="35" t="s">
        <v>86</v>
      </c>
      <c r="B171" s="43"/>
      <c r="C171" s="44"/>
      <c r="D171" s="44"/>
      <c r="E171" s="50" t="s">
        <v>348</v>
      </c>
      <c r="F171" s="44"/>
      <c r="G171" s="44"/>
      <c r="H171" s="44"/>
      <c r="I171" s="44"/>
      <c r="J171" s="45"/>
    </row>
    <row r="172" ht="290">
      <c r="A172" s="35" t="s">
        <v>47</v>
      </c>
      <c r="B172" s="43"/>
      <c r="C172" s="44"/>
      <c r="D172" s="44"/>
      <c r="E172" s="37" t="s">
        <v>349</v>
      </c>
      <c r="F172" s="44"/>
      <c r="G172" s="44"/>
      <c r="H172" s="44"/>
      <c r="I172" s="44"/>
      <c r="J172" s="45"/>
    </row>
    <row r="173">
      <c r="A173" s="35" t="s">
        <v>40</v>
      </c>
      <c r="B173" s="35">
        <v>43</v>
      </c>
      <c r="C173" s="36" t="s">
        <v>350</v>
      </c>
      <c r="D173" s="35" t="s">
        <v>42</v>
      </c>
      <c r="E173" s="37" t="s">
        <v>351</v>
      </c>
      <c r="F173" s="38" t="s">
        <v>129</v>
      </c>
      <c r="G173" s="39">
        <v>20.800000000000001</v>
      </c>
      <c r="H173" s="40">
        <v>0</v>
      </c>
      <c r="I173" s="41">
        <f>ROUND(G173*H173,P4)</f>
        <v>0</v>
      </c>
      <c r="J173" s="35"/>
      <c r="O173" s="42">
        <f>I173*0.21</f>
        <v>0</v>
      </c>
      <c r="P173">
        <v>3</v>
      </c>
    </row>
    <row r="174">
      <c r="A174" s="35" t="s">
        <v>45</v>
      </c>
      <c r="B174" s="43"/>
      <c r="C174" s="44"/>
      <c r="D174" s="44"/>
      <c r="E174" s="37" t="s">
        <v>352</v>
      </c>
      <c r="F174" s="44"/>
      <c r="G174" s="44"/>
      <c r="H174" s="44"/>
      <c r="I174" s="44"/>
      <c r="J174" s="45"/>
    </row>
    <row r="175">
      <c r="A175" s="35" t="s">
        <v>86</v>
      </c>
      <c r="B175" s="43"/>
      <c r="C175" s="44"/>
      <c r="D175" s="44"/>
      <c r="E175" s="50" t="s">
        <v>353</v>
      </c>
      <c r="F175" s="44"/>
      <c r="G175" s="44"/>
      <c r="H175" s="44"/>
      <c r="I175" s="44"/>
      <c r="J175" s="45"/>
    </row>
    <row r="176" ht="72.5">
      <c r="A176" s="35" t="s">
        <v>47</v>
      </c>
      <c r="B176" s="43"/>
      <c r="C176" s="44"/>
      <c r="D176" s="44"/>
      <c r="E176" s="37" t="s">
        <v>354</v>
      </c>
      <c r="F176" s="44"/>
      <c r="G176" s="44"/>
      <c r="H176" s="44"/>
      <c r="I176" s="44"/>
      <c r="J176" s="45"/>
    </row>
    <row r="177">
      <c r="A177" s="35" t="s">
        <v>40</v>
      </c>
      <c r="B177" s="35">
        <v>44</v>
      </c>
      <c r="C177" s="36" t="s">
        <v>355</v>
      </c>
      <c r="D177" s="35" t="s">
        <v>42</v>
      </c>
      <c r="E177" s="37" t="s">
        <v>356</v>
      </c>
      <c r="F177" s="38" t="s">
        <v>129</v>
      </c>
      <c r="G177" s="39">
        <v>3.6000000000000001</v>
      </c>
      <c r="H177" s="40">
        <v>0</v>
      </c>
      <c r="I177" s="41">
        <f>ROUND(G177*H177,P4)</f>
        <v>0</v>
      </c>
      <c r="J177" s="35"/>
      <c r="O177" s="42">
        <f>I177*0.21</f>
        <v>0</v>
      </c>
      <c r="P177">
        <v>3</v>
      </c>
    </row>
    <row r="178">
      <c r="A178" s="35" t="s">
        <v>45</v>
      </c>
      <c r="B178" s="43"/>
      <c r="C178" s="44"/>
      <c r="D178" s="44"/>
      <c r="E178" s="37" t="s">
        <v>357</v>
      </c>
      <c r="F178" s="44"/>
      <c r="G178" s="44"/>
      <c r="H178" s="44"/>
      <c r="I178" s="44"/>
      <c r="J178" s="45"/>
    </row>
    <row r="179">
      <c r="A179" s="35" t="s">
        <v>86</v>
      </c>
      <c r="B179" s="43"/>
      <c r="C179" s="44"/>
      <c r="D179" s="44"/>
      <c r="E179" s="50" t="s">
        <v>358</v>
      </c>
      <c r="F179" s="44"/>
      <c r="G179" s="44"/>
      <c r="H179" s="44"/>
      <c r="I179" s="44"/>
      <c r="J179" s="45"/>
    </row>
    <row r="180" ht="116">
      <c r="A180" s="35" t="s">
        <v>47</v>
      </c>
      <c r="B180" s="43"/>
      <c r="C180" s="44"/>
      <c r="D180" s="44"/>
      <c r="E180" s="37" t="s">
        <v>359</v>
      </c>
      <c r="F180" s="44"/>
      <c r="G180" s="44"/>
      <c r="H180" s="44"/>
      <c r="I180" s="44"/>
      <c r="J180" s="45"/>
    </row>
    <row r="181">
      <c r="A181" s="29" t="s">
        <v>37</v>
      </c>
      <c r="B181" s="30"/>
      <c r="C181" s="31" t="s">
        <v>152</v>
      </c>
      <c r="D181" s="32"/>
      <c r="E181" s="29" t="s">
        <v>153</v>
      </c>
      <c r="F181" s="32"/>
      <c r="G181" s="32"/>
      <c r="H181" s="32"/>
      <c r="I181" s="33">
        <f>SUMIFS(I182:I199,A182:A199,"P")</f>
        <v>0</v>
      </c>
      <c r="J181" s="34"/>
    </row>
    <row r="182">
      <c r="A182" s="35" t="s">
        <v>40</v>
      </c>
      <c r="B182" s="35">
        <v>45</v>
      </c>
      <c r="C182" s="36" t="s">
        <v>360</v>
      </c>
      <c r="D182" s="35" t="s">
        <v>42</v>
      </c>
      <c r="E182" s="37" t="s">
        <v>361</v>
      </c>
      <c r="F182" s="38" t="s">
        <v>108</v>
      </c>
      <c r="G182" s="39">
        <v>12</v>
      </c>
      <c r="H182" s="40">
        <v>0</v>
      </c>
      <c r="I182" s="41">
        <f>ROUND(G182*H182,P4)</f>
        <v>0</v>
      </c>
      <c r="J182" s="35"/>
      <c r="O182" s="42">
        <f>I182*0.21</f>
        <v>0</v>
      </c>
      <c r="P182">
        <v>3</v>
      </c>
    </row>
    <row r="183">
      <c r="A183" s="35" t="s">
        <v>45</v>
      </c>
      <c r="B183" s="43"/>
      <c r="C183" s="44"/>
      <c r="D183" s="44"/>
      <c r="E183" s="46" t="s">
        <v>42</v>
      </c>
      <c r="F183" s="44"/>
      <c r="G183" s="44"/>
      <c r="H183" s="44"/>
      <c r="I183" s="44"/>
      <c r="J183" s="45"/>
    </row>
    <row r="184" ht="72.5">
      <c r="A184" s="35" t="s">
        <v>47</v>
      </c>
      <c r="B184" s="43"/>
      <c r="C184" s="44"/>
      <c r="D184" s="44"/>
      <c r="E184" s="37" t="s">
        <v>362</v>
      </c>
      <c r="F184" s="44"/>
      <c r="G184" s="44"/>
      <c r="H184" s="44"/>
      <c r="I184" s="44"/>
      <c r="J184" s="45"/>
    </row>
    <row r="185">
      <c r="A185" s="35" t="s">
        <v>40</v>
      </c>
      <c r="B185" s="35">
        <v>46</v>
      </c>
      <c r="C185" s="36" t="s">
        <v>363</v>
      </c>
      <c r="D185" s="35" t="s">
        <v>42</v>
      </c>
      <c r="E185" s="37" t="s">
        <v>364</v>
      </c>
      <c r="F185" s="38" t="s">
        <v>108</v>
      </c>
      <c r="G185" s="39">
        <v>18.399999999999999</v>
      </c>
      <c r="H185" s="40">
        <v>0</v>
      </c>
      <c r="I185" s="41">
        <f>ROUND(G185*H185,P4)</f>
        <v>0</v>
      </c>
      <c r="J185" s="35"/>
      <c r="O185" s="42">
        <f>I185*0.21</f>
        <v>0</v>
      </c>
      <c r="P185">
        <v>3</v>
      </c>
    </row>
    <row r="186">
      <c r="A186" s="35" t="s">
        <v>45</v>
      </c>
      <c r="B186" s="43"/>
      <c r="C186" s="44"/>
      <c r="D186" s="44"/>
      <c r="E186" s="46" t="s">
        <v>42</v>
      </c>
      <c r="F186" s="44"/>
      <c r="G186" s="44"/>
      <c r="H186" s="44"/>
      <c r="I186" s="44"/>
      <c r="J186" s="45"/>
    </row>
    <row r="187">
      <c r="A187" s="35" t="s">
        <v>86</v>
      </c>
      <c r="B187" s="43"/>
      <c r="C187" s="44"/>
      <c r="D187" s="44"/>
      <c r="E187" s="50" t="s">
        <v>365</v>
      </c>
      <c r="F187" s="44"/>
      <c r="G187" s="44"/>
      <c r="H187" s="44"/>
      <c r="I187" s="44"/>
      <c r="J187" s="45"/>
    </row>
    <row r="188" ht="116">
      <c r="A188" s="35" t="s">
        <v>47</v>
      </c>
      <c r="B188" s="43"/>
      <c r="C188" s="44"/>
      <c r="D188" s="44"/>
      <c r="E188" s="37" t="s">
        <v>366</v>
      </c>
      <c r="F188" s="44"/>
      <c r="G188" s="44"/>
      <c r="H188" s="44"/>
      <c r="I188" s="44"/>
      <c r="J188" s="45"/>
    </row>
    <row r="189" ht="29">
      <c r="A189" s="35" t="s">
        <v>40</v>
      </c>
      <c r="B189" s="35">
        <v>47</v>
      </c>
      <c r="C189" s="36" t="s">
        <v>367</v>
      </c>
      <c r="D189" s="35" t="s">
        <v>42</v>
      </c>
      <c r="E189" s="37" t="s">
        <v>368</v>
      </c>
      <c r="F189" s="38" t="s">
        <v>108</v>
      </c>
      <c r="G189" s="39">
        <v>24</v>
      </c>
      <c r="H189" s="40">
        <v>0</v>
      </c>
      <c r="I189" s="41">
        <f>ROUND(G189*H189,P4)</f>
        <v>0</v>
      </c>
      <c r="J189" s="35"/>
      <c r="O189" s="42">
        <f>I189*0.21</f>
        <v>0</v>
      </c>
      <c r="P189">
        <v>3</v>
      </c>
    </row>
    <row r="190">
      <c r="A190" s="35" t="s">
        <v>45</v>
      </c>
      <c r="B190" s="43"/>
      <c r="C190" s="44"/>
      <c r="D190" s="44"/>
      <c r="E190" s="37" t="s">
        <v>369</v>
      </c>
      <c r="F190" s="44"/>
      <c r="G190" s="44"/>
      <c r="H190" s="44"/>
      <c r="I190" s="44"/>
      <c r="J190" s="45"/>
    </row>
    <row r="191" ht="116">
      <c r="A191" s="35" t="s">
        <v>47</v>
      </c>
      <c r="B191" s="43"/>
      <c r="C191" s="44"/>
      <c r="D191" s="44"/>
      <c r="E191" s="37" t="s">
        <v>370</v>
      </c>
      <c r="F191" s="44"/>
      <c r="G191" s="44"/>
      <c r="H191" s="44"/>
      <c r="I191" s="44"/>
      <c r="J191" s="45"/>
    </row>
    <row r="192">
      <c r="A192" s="35" t="s">
        <v>40</v>
      </c>
      <c r="B192" s="35">
        <v>48</v>
      </c>
      <c r="C192" s="36" t="s">
        <v>371</v>
      </c>
      <c r="D192" s="35" t="s">
        <v>42</v>
      </c>
      <c r="E192" s="37" t="s">
        <v>372</v>
      </c>
      <c r="F192" s="38" t="s">
        <v>97</v>
      </c>
      <c r="G192" s="39">
        <v>51</v>
      </c>
      <c r="H192" s="40">
        <v>0</v>
      </c>
      <c r="I192" s="41">
        <f>ROUND(G192*H192,P4)</f>
        <v>0</v>
      </c>
      <c r="J192" s="35"/>
      <c r="O192" s="42">
        <f>I192*0.21</f>
        <v>0</v>
      </c>
      <c r="P192">
        <v>3</v>
      </c>
    </row>
    <row r="193">
      <c r="A193" s="35" t="s">
        <v>45</v>
      </c>
      <c r="B193" s="43"/>
      <c r="C193" s="44"/>
      <c r="D193" s="44"/>
      <c r="E193" s="37" t="s">
        <v>373</v>
      </c>
      <c r="F193" s="44"/>
      <c r="G193" s="44"/>
      <c r="H193" s="44"/>
      <c r="I193" s="44"/>
      <c r="J193" s="45"/>
    </row>
    <row r="194" ht="72.5">
      <c r="A194" s="35" t="s">
        <v>86</v>
      </c>
      <c r="B194" s="43"/>
      <c r="C194" s="44"/>
      <c r="D194" s="44"/>
      <c r="E194" s="50" t="s">
        <v>374</v>
      </c>
      <c r="F194" s="44"/>
      <c r="G194" s="44"/>
      <c r="H194" s="44"/>
      <c r="I194" s="44"/>
      <c r="J194" s="45"/>
    </row>
    <row r="195" ht="174">
      <c r="A195" s="35" t="s">
        <v>47</v>
      </c>
      <c r="B195" s="43"/>
      <c r="C195" s="44"/>
      <c r="D195" s="44"/>
      <c r="E195" s="37" t="s">
        <v>375</v>
      </c>
      <c r="F195" s="44"/>
      <c r="G195" s="44"/>
      <c r="H195" s="44"/>
      <c r="I195" s="44"/>
      <c r="J195" s="45"/>
    </row>
    <row r="196">
      <c r="A196" s="35" t="s">
        <v>40</v>
      </c>
      <c r="B196" s="35">
        <v>49</v>
      </c>
      <c r="C196" s="36" t="s">
        <v>376</v>
      </c>
      <c r="D196" s="35" t="s">
        <v>42</v>
      </c>
      <c r="E196" s="37" t="s">
        <v>377</v>
      </c>
      <c r="F196" s="38" t="s">
        <v>97</v>
      </c>
      <c r="G196" s="39">
        <v>17</v>
      </c>
      <c r="H196" s="40">
        <v>0</v>
      </c>
      <c r="I196" s="41">
        <f>ROUND(G196*H196,P4)</f>
        <v>0</v>
      </c>
      <c r="J196" s="35"/>
      <c r="O196" s="42">
        <f>I196*0.21</f>
        <v>0</v>
      </c>
      <c r="P196">
        <v>3</v>
      </c>
    </row>
    <row r="197">
      <c r="A197" s="35" t="s">
        <v>45</v>
      </c>
      <c r="B197" s="43"/>
      <c r="C197" s="44"/>
      <c r="D197" s="44"/>
      <c r="E197" s="37" t="s">
        <v>373</v>
      </c>
      <c r="F197" s="44"/>
      <c r="G197" s="44"/>
      <c r="H197" s="44"/>
      <c r="I197" s="44"/>
      <c r="J197" s="45"/>
    </row>
    <row r="198" ht="58">
      <c r="A198" s="35" t="s">
        <v>86</v>
      </c>
      <c r="B198" s="43"/>
      <c r="C198" s="44"/>
      <c r="D198" s="44"/>
      <c r="E198" s="50" t="s">
        <v>378</v>
      </c>
      <c r="F198" s="44"/>
      <c r="G198" s="44"/>
      <c r="H198" s="44"/>
      <c r="I198" s="44"/>
      <c r="J198" s="45"/>
    </row>
    <row r="199" ht="174">
      <c r="A199" s="35" t="s">
        <v>47</v>
      </c>
      <c r="B199" s="47"/>
      <c r="C199" s="48"/>
      <c r="D199" s="48"/>
      <c r="E199" s="37" t="s">
        <v>375</v>
      </c>
      <c r="F199" s="48"/>
      <c r="G199" s="48"/>
      <c r="H199" s="48"/>
      <c r="I199" s="48"/>
      <c r="J199" s="49"/>
    </row>
  </sheetData>
  <sheetProtection sheet="1" objects="1" scenarios="1" spinCount="100000" saltValue="SQetkWUa5lOsVBzdQhiWA66OVFBtH1b6s1ek6jUVBibOI0MK46nTc09ShWIVon7zTope49bYOP4iyJusMnzaQw==" hashValue="7Fa/BwTLP4AZX1wVkuy954ENkt+TkgN9tXabSqJ/SzK1CIU0ks/gt6Ndnd5j5zE3r6aqBEeblVWpFMQB060d2w==" algorithmName="SHA-512" password="E64F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Ing. Tomáš Kaplan</dc:creator>
  <cp:lastModifiedBy>Ing. Tomáš Kaplan</cp:lastModifiedBy>
  <dcterms:created xsi:type="dcterms:W3CDTF">2025-08-21T13:12:04Z</dcterms:created>
  <dcterms:modified xsi:type="dcterms:W3CDTF">2025-08-21T13:12:04Z</dcterms:modified>
</cp:coreProperties>
</file>