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j\OneDrive\Dokumenty\Karel Masopust\2025_Mělník Gymnázium\Final ZD\"/>
    </mc:Choice>
  </mc:AlternateContent>
  <xr:revisionPtr revIDLastSave="0" documentId="13_ncr:1_{B1FC3C70-1094-47D9-940A-D03A40C7CD82}" xr6:coauthVersionLast="47" xr6:coauthVersionMax="47" xr10:uidLastSave="{00000000-0000-0000-0000-000000000000}"/>
  <bookViews>
    <workbookView xWindow="-120" yWindow="-120" windowWidth="29040" windowHeight="15720" xr2:uid="{AC3B8565-BFE6-46C7-BBCC-F444FB255CE6}"/>
  </bookViews>
  <sheets>
    <sheet name="Fin Model_zjedn_alt variant (2)" sheetId="1" r:id="rId1"/>
    <sheet name="Vyvětlivk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J62" i="1"/>
  <c r="K62" i="1"/>
  <c r="L62" i="1"/>
  <c r="I54" i="1"/>
  <c r="I56" i="1" s="1"/>
  <c r="L54" i="1"/>
  <c r="L56" i="1" s="1"/>
  <c r="K54" i="1"/>
  <c r="K56" i="1" s="1"/>
  <c r="J54" i="1"/>
  <c r="J56" i="1" s="1"/>
  <c r="H54" i="1"/>
  <c r="H56" i="1" s="1"/>
  <c r="G54" i="1"/>
  <c r="G56" i="1" s="1"/>
  <c r="L60" i="1" l="1"/>
  <c r="K60" i="1"/>
  <c r="J60" i="1"/>
  <c r="I60" i="1"/>
  <c r="H60" i="1"/>
  <c r="H62" i="1" s="1"/>
  <c r="G60" i="1"/>
  <c r="L47" i="1"/>
  <c r="K47" i="1"/>
  <c r="J47" i="1"/>
  <c r="I47" i="1"/>
  <c r="H47" i="1"/>
  <c r="G45" i="1"/>
  <c r="G47" i="1" s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62" i="1" l="1"/>
  <c r="I64" i="1"/>
  <c r="H64" i="1"/>
  <c r="J64" i="1"/>
  <c r="H66" i="1"/>
  <c r="K64" i="1"/>
  <c r="L64" i="1"/>
  <c r="H68" i="1" l="1"/>
  <c r="H72" i="1" s="1"/>
  <c r="H74" i="1" s="1"/>
</calcChain>
</file>

<file path=xl/sharedStrings.xml><?xml version="1.0" encoding="utf-8"?>
<sst xmlns="http://schemas.openxmlformats.org/spreadsheetml/2006/main" count="67" uniqueCount="67">
  <si>
    <t>Sledování ziskovosti koncesionáře</t>
  </si>
  <si>
    <t>Výdaje</t>
  </si>
  <si>
    <t>R0</t>
  </si>
  <si>
    <t>R1</t>
  </si>
  <si>
    <t>R2</t>
  </si>
  <si>
    <t>R3</t>
  </si>
  <si>
    <t>R4</t>
  </si>
  <si>
    <t>R5</t>
  </si>
  <si>
    <t>Náklady na suroviny - studentská jídla</t>
  </si>
  <si>
    <t>Náklady na suoviny - zaměstnanecká ájídla</t>
  </si>
  <si>
    <t>Náklady na suroviny - důchodci</t>
  </si>
  <si>
    <t>Náklady na suroviny - jídla navenek</t>
  </si>
  <si>
    <t>Náklady na suroviny celkem</t>
  </si>
  <si>
    <t>Energie a média</t>
  </si>
  <si>
    <t>a</t>
  </si>
  <si>
    <t>el. energie</t>
  </si>
  <si>
    <t>voda</t>
  </si>
  <si>
    <t xml:space="preserve">teplo </t>
  </si>
  <si>
    <t>Mzdové náklady</t>
  </si>
  <si>
    <t>mzdové náklady</t>
  </si>
  <si>
    <t>sociální pojištění</t>
  </si>
  <si>
    <t xml:space="preserve">zdravotní pojištění </t>
  </si>
  <si>
    <t>FKSP</t>
  </si>
  <si>
    <t xml:space="preserve">zákonné kvartální pojištění </t>
  </si>
  <si>
    <t>Další náklady (provozní)</t>
  </si>
  <si>
    <t>čistící a hygienické potřeby</t>
  </si>
  <si>
    <t xml:space="preserve">drobný hmotný majetek </t>
  </si>
  <si>
    <t>nákup čipů</t>
  </si>
  <si>
    <t>pracovní oděvy</t>
  </si>
  <si>
    <t>licence program VIS + vzdál. Podpora</t>
  </si>
  <si>
    <t>odvoz odpadu</t>
  </si>
  <si>
    <t>telefony</t>
  </si>
  <si>
    <t>stočné</t>
  </si>
  <si>
    <t>deratizace, BOZP, zdravotní prohlídky</t>
  </si>
  <si>
    <t>vedení mezd</t>
  </si>
  <si>
    <t>pojištění majetku</t>
  </si>
  <si>
    <t>Investice, opravy a reinvestice</t>
  </si>
  <si>
    <t>Opravy</t>
  </si>
  <si>
    <t>Invstice</t>
  </si>
  <si>
    <t>Reinvestice</t>
  </si>
  <si>
    <t>Náklady celkem (odhad)</t>
  </si>
  <si>
    <t>Náklady celkem (realita)</t>
  </si>
  <si>
    <t>Náklady celkem (korekce odhadu)</t>
  </si>
  <si>
    <t>Příjmy</t>
  </si>
  <si>
    <t>Prodeje jídel studentům (odhad)</t>
  </si>
  <si>
    <t>Prodeje jídel zaměstnancům  (odhad)</t>
  </si>
  <si>
    <t>Prodej jídel důchodcům  (odhad)</t>
  </si>
  <si>
    <t>Prodej jídel navenek  (odhad)</t>
  </si>
  <si>
    <t>Tržby celkem (odhad)</t>
  </si>
  <si>
    <t>Tržby celkem (realita)</t>
  </si>
  <si>
    <t>Tržby celkem (korekce odhadu)</t>
  </si>
  <si>
    <t>Platba za dostupnost  (odhad)</t>
  </si>
  <si>
    <t>Platba za dostupnost  (realita)</t>
  </si>
  <si>
    <t>Platba za dostupnost (korekce odhadu)</t>
  </si>
  <si>
    <t>Příjmy celkem (korekce reality)</t>
  </si>
  <si>
    <t>Marže na obrat</t>
  </si>
  <si>
    <t>Nominální úhrn finančních nákladů</t>
  </si>
  <si>
    <t>Nominální úhrn příjmů</t>
  </si>
  <si>
    <t>Maximální celková marže na obrat (přiměřený zisk)</t>
  </si>
  <si>
    <t>Dosažená celková marže na obrat</t>
  </si>
  <si>
    <t>Dílčí závěr sledování ziskovosti koncesionáře</t>
  </si>
  <si>
    <t>1. Tento soubor slouží k sledování ziskovosti koncesionáře v průběhu realizace koncese</t>
  </si>
  <si>
    <t>5. Vývoj ekonomiky na straně koncesionáře se může lišit od odhadů obsažených v koncesním modelu. V takovém případě může být vhodné korigovat odhad vývoje koncese oproti finančnímu modelu manuální úpravou řádků 45,54 a 58</t>
  </si>
  <si>
    <t>4. Do řádků 46, 55 a  59  se  vyplňují koncesionářem dosažená reálná data za uplynulé sledovací období</t>
  </si>
  <si>
    <t>3. Sledování se provádí jednou ročně formou vyplňování tabulky na řádcích 46, 55 a  59</t>
  </si>
  <si>
    <t>6. Pokud se vývoj konsese vyvine tak, že na straně koncesionáře bude přesažena maximální míra ziskovosti, a to i po korekci odhadu vývoje v následujíích letech, je dle koncesní smlouvy nutno upravit platbu za koncesi/dostupnost způsobem, který zajistí přiměřenou míru ziskovosti</t>
  </si>
  <si>
    <t>2. Tabulka slouží zadavateli jako interní pomůcka (vyplňuje ji zadavatel)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</si>
</sst>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3" fontId="2" fillId="2" borderId="0" xfId="0" applyNumberFormat="1" applyFont="1" applyFill="1"/>
    <xf numFmtId="3" fontId="2" fillId="4" borderId="0" xfId="0" applyNumberFormat="1" applyFont="1" applyFill="1"/>
    <xf numFmtId="3" fontId="2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9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 applyProtection="1">
      <alignment wrapText="1"/>
    </xf>
    <xf numFmtId="9" fontId="0" fillId="0" borderId="0" xfId="0" applyNumberFormat="1"/>
    <xf numFmtId="3" fontId="2" fillId="2" borderId="0" xfId="0" applyNumberFormat="1" applyFont="1" applyFill="1" applyProtection="1">
      <protection locked="0"/>
    </xf>
    <xf numFmtId="3" fontId="0" fillId="3" borderId="0" xfId="0" applyNumberFormat="1" applyFill="1" applyProtection="1">
      <protection locked="0"/>
    </xf>
    <xf numFmtId="3" fontId="3" fillId="2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b979f81f1c8e52f/Dokumenty/Karel%20Masopust/2025_M&#283;ln&#237;k%20Gymn&#225;zium/Final%20ZD/05_P&#345;&#237;loha%20&#269;.%202%20Finan&#269;n&#237;%20model%20koncese%20-%2020251009_Fin%20Model_zjedn_final_v3%20(k%20finalizaci).xlsx" TargetMode="External"/><Relationship Id="rId1" Type="http://schemas.openxmlformats.org/officeDocument/2006/relationships/externalLinkPath" Target="https://d.docs.live.net/fb979f81f1c8e52f/Dokumenty/Karel%20Masopust/2025_M&#283;ln&#237;k%20Gymn&#225;zium/Final%20ZD/05_P&#345;&#237;loha%20&#269;.%202%20Finan&#269;n&#237;%20model%20koncese%20-%2020251009_Fin%20Model_zjedn_final_v3%20(k%20finalizac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ma financování"/>
      <sheetName val="Východiska"/>
      <sheetName val="Fin Model_zjedn_alt varianta"/>
      <sheetName val="Fin Model_koncedent_alt var"/>
      <sheetName val="Kalkulace platby za dostupnost"/>
      <sheetName val="Fin Model_zjedn_alt variant (2)"/>
      <sheetName val="List2"/>
    </sheetNames>
    <sheetDataSet>
      <sheetData sheetId="0"/>
      <sheetData sheetId="1"/>
      <sheetData sheetId="2">
        <row r="4">
          <cell r="I4">
            <v>2978893.8371223016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4844-0DC1-43AC-8AAC-5DECE97A7432}">
  <dimension ref="A1:L228"/>
  <sheetViews>
    <sheetView tabSelected="1" workbookViewId="0">
      <selection activeCell="H58" activeCellId="2" sqref="H45 H54:L55 H58:L59"/>
    </sheetView>
  </sheetViews>
  <sheetFormatPr defaultColWidth="9.140625" defaultRowHeight="15" x14ac:dyDescent="0.25"/>
  <cols>
    <col min="5" max="5" width="27.7109375" customWidth="1"/>
    <col min="6" max="6" width="11" bestFit="1" customWidth="1"/>
    <col min="7" max="7" width="13.7109375" hidden="1" customWidth="1"/>
    <col min="8" max="12" width="11.42578125" bestFit="1" customWidth="1"/>
  </cols>
  <sheetData>
    <row r="1" spans="1:12" ht="31.5" customHeight="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x14ac:dyDescent="0.25">
      <c r="A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</row>
    <row r="4" spans="1:12" x14ac:dyDescent="0.25">
      <c r="B4" t="s">
        <v>8</v>
      </c>
      <c r="G4" s="2">
        <f>'[1]Fin Model_zjedn_alt varianta'!H4</f>
        <v>0</v>
      </c>
      <c r="H4" s="2">
        <v>2978893.8371223016</v>
      </c>
      <c r="I4" s="2">
        <v>3044429.5015389924</v>
      </c>
      <c r="J4" s="2">
        <v>3111406.9505728502</v>
      </c>
      <c r="K4" s="2">
        <v>3179857.9034854532</v>
      </c>
      <c r="L4" s="2">
        <v>3249814.7773621329</v>
      </c>
    </row>
    <row r="5" spans="1:12" x14ac:dyDescent="0.25">
      <c r="G5" s="2">
        <f>'[1]Fin Model_zjedn_alt varianta'!H5</f>
        <v>0</v>
      </c>
      <c r="H5" s="2"/>
      <c r="I5" s="2"/>
      <c r="J5" s="2"/>
      <c r="K5" s="2"/>
      <c r="L5" s="2"/>
    </row>
    <row r="6" spans="1:12" x14ac:dyDescent="0.25">
      <c r="B6" t="s">
        <v>9</v>
      </c>
      <c r="G6" s="2">
        <f>'[1]Fin Model_zjedn_alt varianta'!H6</f>
        <v>0</v>
      </c>
      <c r="H6" s="2">
        <v>311049.15568345325</v>
      </c>
      <c r="I6" s="2">
        <v>317892.23710848921</v>
      </c>
      <c r="J6" s="2">
        <v>324885.86632487603</v>
      </c>
      <c r="K6" s="2">
        <v>332033.35538402328</v>
      </c>
      <c r="L6" s="2">
        <v>339338.08920247178</v>
      </c>
    </row>
    <row r="7" spans="1:12" x14ac:dyDescent="0.25">
      <c r="G7" s="2">
        <f>'[1]Fin Model_zjedn_alt varianta'!H7</f>
        <v>0</v>
      </c>
      <c r="H7" s="2"/>
      <c r="I7" s="2"/>
      <c r="J7" s="2"/>
      <c r="K7" s="2"/>
      <c r="L7" s="2"/>
    </row>
    <row r="8" spans="1:12" x14ac:dyDescent="0.25">
      <c r="B8" t="s">
        <v>10</v>
      </c>
      <c r="G8" s="2">
        <f>'[1]Fin Model_zjedn_alt varianta'!H8</f>
        <v>0</v>
      </c>
      <c r="H8" s="2">
        <v>35890.287194244607</v>
      </c>
      <c r="I8" s="2">
        <v>36679.873512517988</v>
      </c>
      <c r="J8" s="2">
        <v>37486.830729793386</v>
      </c>
      <c r="K8" s="2">
        <v>38311.541005848841</v>
      </c>
      <c r="L8" s="2">
        <v>39154.394907977512</v>
      </c>
    </row>
    <row r="9" spans="1:12" x14ac:dyDescent="0.25">
      <c r="G9" s="2">
        <f>'[1]Fin Model_zjedn_alt varianta'!H9</f>
        <v>0</v>
      </c>
      <c r="H9" s="2"/>
      <c r="I9" s="2"/>
      <c r="J9" s="2"/>
      <c r="K9" s="2"/>
      <c r="L9" s="2"/>
    </row>
    <row r="10" spans="1:12" x14ac:dyDescent="0.25">
      <c r="B10" t="s">
        <v>11</v>
      </c>
      <c r="G10" s="2">
        <f>'[1]Fin Model_zjedn_alt varianta'!H10</f>
        <v>0</v>
      </c>
      <c r="H10" s="2">
        <v>35890.287194244607</v>
      </c>
      <c r="I10" s="2">
        <v>36679.873512517988</v>
      </c>
      <c r="J10" s="2">
        <v>37486.830729793386</v>
      </c>
      <c r="K10" s="2">
        <v>38311.541005848841</v>
      </c>
      <c r="L10" s="2">
        <v>39154.394907977512</v>
      </c>
    </row>
    <row r="11" spans="1:12" x14ac:dyDescent="0.25">
      <c r="G11" s="2">
        <f>'[1]Fin Model_zjedn_alt varianta'!H11</f>
        <v>0</v>
      </c>
      <c r="H11" s="2"/>
      <c r="I11" s="2"/>
      <c r="J11" s="2"/>
      <c r="K11" s="2"/>
      <c r="L11" s="2"/>
    </row>
    <row r="12" spans="1:12" x14ac:dyDescent="0.25">
      <c r="B12" t="s">
        <v>12</v>
      </c>
      <c r="G12" s="2">
        <f>'[1]Fin Model_zjedn_alt varianta'!H12</f>
        <v>0</v>
      </c>
      <c r="H12" s="2">
        <v>3325833.2799999993</v>
      </c>
      <c r="I12" s="2">
        <v>3399001.6121599996</v>
      </c>
      <c r="J12" s="2">
        <v>3473779.6476275194</v>
      </c>
      <c r="K12" s="2">
        <v>3550202.7998753255</v>
      </c>
      <c r="L12" s="2">
        <v>3628307.2614725819</v>
      </c>
    </row>
    <row r="13" spans="1:12" x14ac:dyDescent="0.25">
      <c r="G13" s="2">
        <f>'[1]Fin Model_zjedn_alt varianta'!H13</f>
        <v>0</v>
      </c>
      <c r="H13" s="2"/>
      <c r="I13" s="2"/>
      <c r="J13" s="2"/>
      <c r="K13" s="2"/>
      <c r="L13" s="2"/>
    </row>
    <row r="14" spans="1:12" x14ac:dyDescent="0.25">
      <c r="B14" t="s">
        <v>13</v>
      </c>
      <c r="C14" t="s">
        <v>14</v>
      </c>
      <c r="G14" s="2">
        <f>'[1]Fin Model_zjedn_alt varianta'!H14</f>
        <v>0</v>
      </c>
      <c r="H14" s="2"/>
      <c r="I14" s="2"/>
      <c r="J14" s="2"/>
      <c r="K14" s="2"/>
      <c r="L14" s="2"/>
    </row>
    <row r="15" spans="1:12" x14ac:dyDescent="0.25">
      <c r="C15" t="s">
        <v>15</v>
      </c>
      <c r="G15" s="2">
        <f>'[1]Fin Model_zjedn_alt varianta'!H15</f>
        <v>0</v>
      </c>
      <c r="H15" s="2">
        <v>316212.17185193481</v>
      </c>
      <c r="I15" s="2">
        <v>323168.83963267738</v>
      </c>
      <c r="J15" s="2">
        <v>330278.55410459632</v>
      </c>
      <c r="K15" s="2">
        <v>337544.68229489744</v>
      </c>
      <c r="L15" s="2">
        <v>344970.66530538513</v>
      </c>
    </row>
    <row r="16" spans="1:12" x14ac:dyDescent="0.25">
      <c r="C16" t="s">
        <v>16</v>
      </c>
      <c r="G16" s="2">
        <f>'[1]Fin Model_zjedn_alt varianta'!H16</f>
        <v>0</v>
      </c>
      <c r="H16" s="2">
        <v>52629.934409035544</v>
      </c>
      <c r="I16" s="2">
        <v>53787.792966034322</v>
      </c>
      <c r="J16" s="2">
        <v>54971.124411287077</v>
      </c>
      <c r="K16" s="2">
        <v>56180.489148335393</v>
      </c>
      <c r="L16" s="2">
        <v>57416.459909598772</v>
      </c>
    </row>
    <row r="17" spans="2:12" x14ac:dyDescent="0.25">
      <c r="C17" t="s">
        <v>17</v>
      </c>
      <c r="G17" s="2">
        <f>'[1]Fin Model_zjedn_alt varianta'!H17</f>
        <v>0</v>
      </c>
      <c r="H17" s="2">
        <v>290831.08464424836</v>
      </c>
      <c r="I17" s="2">
        <v>297229.3685064218</v>
      </c>
      <c r="J17" s="2">
        <v>303768.4146135631</v>
      </c>
      <c r="K17" s="2">
        <v>310451.31973506149</v>
      </c>
      <c r="L17" s="2">
        <v>317281.24876923283</v>
      </c>
    </row>
    <row r="18" spans="2:12" x14ac:dyDescent="0.25">
      <c r="G18" s="2">
        <f>'[1]Fin Model_zjedn_alt varianta'!H18</f>
        <v>0</v>
      </c>
      <c r="H18" s="2"/>
      <c r="I18" s="2"/>
      <c r="J18" s="2"/>
      <c r="K18" s="2"/>
      <c r="L18" s="2"/>
    </row>
    <row r="19" spans="2:12" x14ac:dyDescent="0.25">
      <c r="B19" t="s">
        <v>18</v>
      </c>
      <c r="G19" s="2">
        <f>'[1]Fin Model_zjedn_alt varianta'!H19</f>
        <v>0</v>
      </c>
      <c r="H19" s="2"/>
      <c r="I19" s="2"/>
      <c r="J19" s="2"/>
      <c r="K19" s="2"/>
      <c r="L19" s="2"/>
    </row>
    <row r="20" spans="2:12" x14ac:dyDescent="0.25">
      <c r="C20" t="s">
        <v>19</v>
      </c>
      <c r="G20" s="2">
        <f>'[1]Fin Model_zjedn_alt varianta'!H20</f>
        <v>0</v>
      </c>
      <c r="H20" s="2">
        <v>2263425.5119259604</v>
      </c>
      <c r="I20" s="2">
        <v>2313220.8731883317</v>
      </c>
      <c r="J20" s="2">
        <v>2364111.7323984751</v>
      </c>
      <c r="K20" s="2">
        <v>2416122.1905112416</v>
      </c>
      <c r="L20" s="2">
        <v>2469276.8787024887</v>
      </c>
    </row>
    <row r="21" spans="2:12" x14ac:dyDescent="0.25">
      <c r="C21" t="s">
        <v>20</v>
      </c>
      <c r="G21" s="2">
        <f>'[1]Fin Model_zjedn_alt varianta'!H21</f>
        <v>0</v>
      </c>
      <c r="H21" s="2">
        <v>548632.21626691055</v>
      </c>
      <c r="I21" s="2">
        <v>560702.12502478261</v>
      </c>
      <c r="J21" s="2">
        <v>573037.57177532779</v>
      </c>
      <c r="K21" s="2">
        <v>585644.39835438505</v>
      </c>
      <c r="L21" s="2">
        <v>598528.57511818153</v>
      </c>
    </row>
    <row r="22" spans="2:12" x14ac:dyDescent="0.25">
      <c r="C22" t="s">
        <v>21</v>
      </c>
      <c r="G22" s="2">
        <f>'[1]Fin Model_zjedn_alt varianta'!H22</f>
        <v>0</v>
      </c>
      <c r="H22" s="2">
        <v>198343.86675088436</v>
      </c>
      <c r="I22" s="2">
        <v>202707.43181940381</v>
      </c>
      <c r="J22" s="2">
        <v>207166.99531943069</v>
      </c>
      <c r="K22" s="2">
        <v>211724.66921645819</v>
      </c>
      <c r="L22" s="2">
        <v>216382.61193922025</v>
      </c>
    </row>
    <row r="23" spans="2:12" x14ac:dyDescent="0.25">
      <c r="C23" t="s">
        <v>22</v>
      </c>
      <c r="G23" s="2">
        <f>'[1]Fin Model_zjedn_alt varianta'!H23</f>
        <v>0</v>
      </c>
      <c r="H23" s="2">
        <v>45270.160747515409</v>
      </c>
      <c r="I23" s="2">
        <v>46266.104283960747</v>
      </c>
      <c r="J23" s="2">
        <v>47283.958578207879</v>
      </c>
      <c r="K23" s="2">
        <v>48324.205666928458</v>
      </c>
      <c r="L23" s="2">
        <v>49387.33819160088</v>
      </c>
    </row>
    <row r="24" spans="2:12" x14ac:dyDescent="0.25">
      <c r="C24" t="s">
        <v>23</v>
      </c>
      <c r="G24" s="2">
        <f>'[1]Fin Model_zjedn_alt varianta'!H24</f>
        <v>0</v>
      </c>
      <c r="H24" s="2">
        <v>9372.6904197009426</v>
      </c>
      <c r="I24" s="2">
        <v>9578.8896089343634</v>
      </c>
      <c r="J24" s="2">
        <v>9789.6251803309206</v>
      </c>
      <c r="K24" s="2">
        <v>10004.9969342982</v>
      </c>
      <c r="L24" s="2">
        <v>10225.106866852761</v>
      </c>
    </row>
    <row r="25" spans="2:12" x14ac:dyDescent="0.25">
      <c r="G25" s="2">
        <f>'[1]Fin Model_zjedn_alt varianta'!H25</f>
        <v>0</v>
      </c>
      <c r="H25" s="2"/>
      <c r="I25" s="2"/>
      <c r="J25" s="2"/>
      <c r="K25" s="2"/>
      <c r="L25" s="2"/>
    </row>
    <row r="26" spans="2:12" x14ac:dyDescent="0.25">
      <c r="G26" s="2">
        <f>'[1]Fin Model_zjedn_alt varianta'!H26</f>
        <v>0</v>
      </c>
      <c r="H26" s="2"/>
      <c r="I26" s="2"/>
      <c r="J26" s="2"/>
      <c r="K26" s="2"/>
      <c r="L26" s="2"/>
    </row>
    <row r="27" spans="2:12" x14ac:dyDescent="0.25">
      <c r="B27" t="s">
        <v>24</v>
      </c>
      <c r="G27" s="2">
        <f>'[1]Fin Model_zjedn_alt varianta'!H27</f>
        <v>0</v>
      </c>
      <c r="H27" s="2"/>
      <c r="I27" s="2"/>
      <c r="J27" s="2"/>
      <c r="K27" s="2"/>
      <c r="L27" s="2"/>
    </row>
    <row r="28" spans="2:12" x14ac:dyDescent="0.25">
      <c r="C28" t="s">
        <v>25</v>
      </c>
      <c r="G28" s="2">
        <f>'[1]Fin Model_zjedn_alt varianta'!H28</f>
        <v>0</v>
      </c>
      <c r="H28" s="2">
        <v>74388.44045830972</v>
      </c>
      <c r="I28" s="2">
        <v>76024.986148392534</v>
      </c>
      <c r="J28" s="2">
        <v>77697.53584365717</v>
      </c>
      <c r="K28" s="2">
        <v>79406.881632217628</v>
      </c>
      <c r="L28" s="2">
        <v>81153.833028126421</v>
      </c>
    </row>
    <row r="29" spans="2:12" x14ac:dyDescent="0.25">
      <c r="C29" t="s">
        <v>26</v>
      </c>
      <c r="G29" s="2">
        <f>'[1]Fin Model_zjedn_alt varianta'!H29</f>
        <v>0</v>
      </c>
      <c r="H29" s="2">
        <v>22389.704702990701</v>
      </c>
      <c r="I29" s="2">
        <v>22882.278206456496</v>
      </c>
      <c r="J29" s="2">
        <v>23385.688326998537</v>
      </c>
      <c r="K29" s="2">
        <v>23900.173470192509</v>
      </c>
      <c r="L29" s="2">
        <v>24425.977286536741</v>
      </c>
    </row>
    <row r="30" spans="2:12" x14ac:dyDescent="0.25">
      <c r="C30" t="s">
        <v>27</v>
      </c>
      <c r="G30" s="2">
        <f>'[1]Fin Model_zjedn_alt varianta'!H30</f>
        <v>0</v>
      </c>
      <c r="H30" s="2">
        <v>8458.3084358113592</v>
      </c>
      <c r="I30" s="2">
        <v>8644.391221399208</v>
      </c>
      <c r="J30" s="2">
        <v>8834.5678282699919</v>
      </c>
      <c r="K30" s="2">
        <v>9028.928320491932</v>
      </c>
      <c r="L30" s="2">
        <v>9227.5647435427527</v>
      </c>
    </row>
    <row r="31" spans="2:12" x14ac:dyDescent="0.25">
      <c r="C31" t="s">
        <v>28</v>
      </c>
      <c r="G31" s="2">
        <f>'[1]Fin Model_zjedn_alt varianta'!H31</f>
        <v>0</v>
      </c>
      <c r="H31" s="2">
        <v>10701.900331299761</v>
      </c>
      <c r="I31" s="2">
        <v>10937.342138588356</v>
      </c>
      <c r="J31" s="2">
        <v>11177.9636656373</v>
      </c>
      <c r="K31" s="2">
        <v>11423.87886628132</v>
      </c>
      <c r="L31" s="2">
        <v>11675.204201339509</v>
      </c>
    </row>
    <row r="32" spans="2:12" x14ac:dyDescent="0.25">
      <c r="C32" t="s">
        <v>29</v>
      </c>
      <c r="G32" s="2">
        <f>'[1]Fin Model_zjedn_alt varianta'!H32</f>
        <v>0</v>
      </c>
      <c r="H32" s="2">
        <v>33601.062144447955</v>
      </c>
      <c r="I32" s="2">
        <v>34340.285511625807</v>
      </c>
      <c r="J32" s="2">
        <v>35095.771792881576</v>
      </c>
      <c r="K32" s="2">
        <v>35867.87877232497</v>
      </c>
      <c r="L32" s="2">
        <v>36656.972105316119</v>
      </c>
    </row>
    <row r="33" spans="2:12" x14ac:dyDescent="0.25">
      <c r="C33" t="s">
        <v>30</v>
      </c>
      <c r="G33" s="2">
        <f>'[1]Fin Model_zjedn_alt varianta'!H33</f>
        <v>0</v>
      </c>
      <c r="H33" s="2">
        <v>46865.652777166302</v>
      </c>
      <c r="I33" s="2">
        <v>47896.69713826396</v>
      </c>
      <c r="J33" s="2">
        <v>48950.424475305765</v>
      </c>
      <c r="K33" s="2">
        <v>50027.333813762496</v>
      </c>
      <c r="L33" s="2">
        <v>51127.93515766527</v>
      </c>
    </row>
    <row r="34" spans="2:12" x14ac:dyDescent="0.25">
      <c r="C34" t="s">
        <v>31</v>
      </c>
      <c r="G34" s="2">
        <f>'[1]Fin Model_zjedn_alt varianta'!H34</f>
        <v>0</v>
      </c>
      <c r="H34" s="2">
        <v>7338.383064929506</v>
      </c>
      <c r="I34" s="2">
        <v>7499.8274923579547</v>
      </c>
      <c r="J34" s="2">
        <v>7664.8236971898295</v>
      </c>
      <c r="K34" s="2">
        <v>7833.4498185280063</v>
      </c>
      <c r="L34" s="2">
        <v>8005.785714535622</v>
      </c>
    </row>
    <row r="35" spans="2:12" x14ac:dyDescent="0.25">
      <c r="C35" t="s">
        <v>32</v>
      </c>
      <c r="G35" s="2">
        <f>'[1]Fin Model_zjedn_alt varianta'!H35</f>
        <v>0</v>
      </c>
      <c r="H35" s="2">
        <v>83512.454189251293</v>
      </c>
      <c r="I35" s="2">
        <v>85349.728181414815</v>
      </c>
      <c r="J35" s="2">
        <v>87227.422201405949</v>
      </c>
      <c r="K35" s="2">
        <v>89146.425489836882</v>
      </c>
      <c r="L35" s="2">
        <v>91107.646850613295</v>
      </c>
    </row>
    <row r="36" spans="2:12" x14ac:dyDescent="0.25">
      <c r="C36" t="s">
        <v>33</v>
      </c>
      <c r="G36" s="2">
        <f>'[1]Fin Model_zjedn_alt varianta'!H36</f>
        <v>0</v>
      </c>
      <c r="H36" s="2">
        <v>19016.064314777144</v>
      </c>
      <c r="I36" s="2">
        <v>19434.41772970224</v>
      </c>
      <c r="J36" s="2">
        <v>19861.974919755692</v>
      </c>
      <c r="K36" s="2">
        <v>20298.938367990319</v>
      </c>
      <c r="L36" s="2">
        <v>20745.515012086104</v>
      </c>
    </row>
    <row r="37" spans="2:12" x14ac:dyDescent="0.25">
      <c r="C37" t="s">
        <v>34</v>
      </c>
      <c r="G37" s="2">
        <f>'[1]Fin Model_zjedn_alt varianta'!H37</f>
        <v>0</v>
      </c>
      <c r="H37" s="2">
        <v>52798.682448806067</v>
      </c>
      <c r="I37" s="2">
        <v>53960.253462679801</v>
      </c>
      <c r="J37" s="2">
        <v>55147.379038858759</v>
      </c>
      <c r="K37" s="2">
        <v>56360.621377713651</v>
      </c>
      <c r="L37" s="2">
        <v>57600.555048023351</v>
      </c>
    </row>
    <row r="38" spans="2:12" x14ac:dyDescent="0.25">
      <c r="C38" t="s">
        <v>35</v>
      </c>
      <c r="G38" s="2">
        <f>'[1]Fin Model_zjedn_alt varianta'!H38</f>
        <v>0</v>
      </c>
      <c r="H38" s="2">
        <v>30706.069365129668</v>
      </c>
      <c r="I38" s="2">
        <v>31381.602891162518</v>
      </c>
      <c r="J38" s="2">
        <v>32071.998154768098</v>
      </c>
      <c r="K38" s="2">
        <v>32777.582114172998</v>
      </c>
      <c r="L38" s="2">
        <v>33498.688920684799</v>
      </c>
    </row>
    <row r="39" spans="2:12" x14ac:dyDescent="0.25">
      <c r="G39" s="2">
        <f>'[1]Fin Model_zjedn_alt varianta'!H39</f>
        <v>0</v>
      </c>
      <c r="H39" s="2"/>
      <c r="I39" s="2"/>
      <c r="J39" s="2"/>
      <c r="K39" s="2"/>
      <c r="L39" s="2"/>
    </row>
    <row r="40" spans="2:12" x14ac:dyDescent="0.25">
      <c r="B40" t="s">
        <v>36</v>
      </c>
      <c r="G40" s="2">
        <f>'[1]Fin Model_zjedn_alt varianta'!H40</f>
        <v>0</v>
      </c>
      <c r="H40" s="2"/>
      <c r="I40" s="2"/>
      <c r="J40" s="2"/>
      <c r="K40" s="2"/>
      <c r="L40" s="2"/>
    </row>
    <row r="41" spans="2:12" x14ac:dyDescent="0.25">
      <c r="C41" t="s">
        <v>37</v>
      </c>
      <c r="G41" s="2">
        <f>'[1]Fin Model_zjedn_alt varianta'!H41</f>
        <v>0</v>
      </c>
      <c r="H41" s="2">
        <v>110319.18504748741</v>
      </c>
      <c r="I41" s="2">
        <v>112746.20711853213</v>
      </c>
      <c r="J41" s="2">
        <v>115226.62367513984</v>
      </c>
      <c r="K41" s="2">
        <v>117761.60939599291</v>
      </c>
      <c r="L41" s="2">
        <v>120352.36480270476</v>
      </c>
    </row>
    <row r="42" spans="2:12" x14ac:dyDescent="0.25">
      <c r="C42" t="s">
        <v>38</v>
      </c>
      <c r="G42" s="2">
        <f>'[1]Fin Model_zjedn_alt varianta'!H42</f>
        <v>0</v>
      </c>
      <c r="H42" s="2"/>
      <c r="I42" s="2"/>
      <c r="J42" s="2"/>
      <c r="K42" s="2"/>
      <c r="L42" s="2"/>
    </row>
    <row r="43" spans="2:12" x14ac:dyDescent="0.25">
      <c r="C43" t="s">
        <v>39</v>
      </c>
      <c r="G43" s="2">
        <f>'[1]Fin Model_zjedn_alt varianta'!H43</f>
        <v>0</v>
      </c>
      <c r="H43" s="2">
        <v>229950</v>
      </c>
      <c r="I43" s="2">
        <v>235008.9</v>
      </c>
      <c r="J43" s="2">
        <v>240179.09580000001</v>
      </c>
      <c r="K43" s="2">
        <v>245463.03590760002</v>
      </c>
      <c r="L43" s="2">
        <v>250863.22269756719</v>
      </c>
    </row>
    <row r="44" spans="2:12" x14ac:dyDescent="0.25">
      <c r="G44" s="2">
        <f>'[1]Fin Model_zjedn_alt varianta'!H44</f>
        <v>0</v>
      </c>
      <c r="H44" s="2"/>
      <c r="I44" s="2"/>
      <c r="J44" s="2"/>
      <c r="K44" s="2"/>
      <c r="L44" s="2"/>
    </row>
    <row r="45" spans="2:12" x14ac:dyDescent="0.25">
      <c r="B45" s="1" t="s">
        <v>40</v>
      </c>
      <c r="G45" s="3">
        <f>'[1]Fin Model_zjedn_alt varianta'!H45</f>
        <v>0</v>
      </c>
      <c r="H45" s="15">
        <v>7780596.8242965974</v>
      </c>
      <c r="I45" s="6">
        <v>7951769.9544311222</v>
      </c>
      <c r="J45" s="6">
        <v>8126708.893428606</v>
      </c>
      <c r="K45" s="6">
        <v>8305496.489084038</v>
      </c>
      <c r="L45" s="6">
        <v>8488217.4118438847</v>
      </c>
    </row>
    <row r="46" spans="2:12" x14ac:dyDescent="0.25">
      <c r="B46" s="1" t="s">
        <v>41</v>
      </c>
      <c r="G46" s="4"/>
      <c r="H46" s="4"/>
      <c r="I46" s="4"/>
      <c r="J46" s="4"/>
      <c r="K46" s="4"/>
      <c r="L46" s="4"/>
    </row>
    <row r="47" spans="2:12" x14ac:dyDescent="0.25">
      <c r="B47" s="1" t="s">
        <v>42</v>
      </c>
      <c r="G47" s="5">
        <f>IF(ISBLANK(G46)=TRUE,G45,G46)</f>
        <v>0</v>
      </c>
      <c r="H47" s="5">
        <f t="shared" ref="H47:L47" si="0">IF(ISBLANK(H46)=TRUE,H45,H46)</f>
        <v>7780596.8242965974</v>
      </c>
      <c r="I47" s="5">
        <f t="shared" si="0"/>
        <v>7951769.9544311222</v>
      </c>
      <c r="J47" s="5">
        <f t="shared" si="0"/>
        <v>8126708.893428606</v>
      </c>
      <c r="K47" s="5">
        <f t="shared" si="0"/>
        <v>8305496.489084038</v>
      </c>
      <c r="L47" s="5">
        <f t="shared" si="0"/>
        <v>8488217.4118438847</v>
      </c>
    </row>
    <row r="48" spans="2:12" x14ac:dyDescent="0.25">
      <c r="B48" s="1"/>
      <c r="G48" s="5"/>
      <c r="H48" s="2"/>
      <c r="I48" s="2"/>
      <c r="J48" s="2"/>
      <c r="K48" s="2"/>
      <c r="L48" s="2"/>
    </row>
    <row r="49" spans="1:12" x14ac:dyDescent="0.25">
      <c r="A49" s="1" t="s">
        <v>43</v>
      </c>
      <c r="G49" s="2"/>
      <c r="H49" s="2"/>
      <c r="I49" s="2"/>
      <c r="J49" s="2"/>
      <c r="K49" s="2"/>
      <c r="L49" s="2"/>
    </row>
    <row r="50" spans="1:12" x14ac:dyDescent="0.25">
      <c r="B50" t="s">
        <v>44</v>
      </c>
      <c r="G50" s="2"/>
      <c r="H50" s="2">
        <v>2978893.8371223016</v>
      </c>
      <c r="I50" s="2">
        <v>3044429.5015389924</v>
      </c>
      <c r="J50" s="2">
        <v>3111406.9505728502</v>
      </c>
      <c r="K50" s="2">
        <v>3179857.9034854532</v>
      </c>
      <c r="L50" s="2">
        <v>3249814.7773621329</v>
      </c>
    </row>
    <row r="51" spans="1:12" x14ac:dyDescent="0.25">
      <c r="B51" t="s">
        <v>45</v>
      </c>
      <c r="G51" s="2"/>
      <c r="H51" s="2">
        <v>532284.67608863313</v>
      </c>
      <c r="I51" s="2">
        <v>555962.82761975972</v>
      </c>
      <c r="J51" s="2">
        <v>580694.27804359735</v>
      </c>
      <c r="K51" s="2">
        <v>606525.88230808871</v>
      </c>
      <c r="L51" s="2">
        <v>633506.57965668174</v>
      </c>
    </row>
    <row r="52" spans="1:12" x14ac:dyDescent="0.25">
      <c r="B52" t="s">
        <v>46</v>
      </c>
      <c r="G52" s="2"/>
      <c r="H52" s="2">
        <v>61417.462625611523</v>
      </c>
      <c r="I52" s="2">
        <v>64149.557033049226</v>
      </c>
      <c r="J52" s="2">
        <v>67003.185928107385</v>
      </c>
      <c r="K52" s="2">
        <v>69983.755650933323</v>
      </c>
      <c r="L52" s="2">
        <v>73096.913037309423</v>
      </c>
    </row>
    <row r="53" spans="1:12" x14ac:dyDescent="0.25">
      <c r="B53" t="s">
        <v>47</v>
      </c>
      <c r="G53" s="2"/>
      <c r="H53" s="2">
        <v>72506.726710791379</v>
      </c>
      <c r="I53" s="2">
        <v>75732.115941794225</v>
      </c>
      <c r="J53" s="2">
        <v>79100.983387348999</v>
      </c>
      <c r="K53" s="2">
        <v>82619.711532351837</v>
      </c>
      <c r="L53" s="2">
        <v>86294.966780156974</v>
      </c>
    </row>
    <row r="54" spans="1:12" x14ac:dyDescent="0.25">
      <c r="B54" s="1" t="s">
        <v>48</v>
      </c>
      <c r="G54" s="6">
        <f>SUM(G50:G53)</f>
        <v>0</v>
      </c>
      <c r="H54" s="15">
        <f>SUM(H50:H53)</f>
        <v>3645102.7025473374</v>
      </c>
      <c r="I54" s="15">
        <f t="shared" ref="I54:L54" si="1">SUM(I50:I53)</f>
        <v>3740274.0021335958</v>
      </c>
      <c r="J54" s="15">
        <f t="shared" si="1"/>
        <v>3838205.3979319041</v>
      </c>
      <c r="K54" s="15">
        <f t="shared" si="1"/>
        <v>3938987.2529768273</v>
      </c>
      <c r="L54" s="15">
        <f t="shared" si="1"/>
        <v>4042713.2368362807</v>
      </c>
    </row>
    <row r="55" spans="1:12" x14ac:dyDescent="0.25">
      <c r="B55" s="1" t="s">
        <v>49</v>
      </c>
      <c r="G55" s="4"/>
      <c r="H55" s="16"/>
      <c r="I55" s="16"/>
      <c r="J55" s="16"/>
      <c r="K55" s="16"/>
      <c r="L55" s="16"/>
    </row>
    <row r="56" spans="1:12" x14ac:dyDescent="0.25">
      <c r="B56" s="1" t="s">
        <v>50</v>
      </c>
      <c r="G56" s="5">
        <f>IF(ISBLANK(G55),G54,G55)</f>
        <v>0</v>
      </c>
      <c r="H56" s="7">
        <f t="shared" ref="H56:L56" si="2">IF(ISBLANK(H55),H54,H55)</f>
        <v>3645102.7025473374</v>
      </c>
      <c r="I56" s="7">
        <f t="shared" si="2"/>
        <v>3740274.0021335958</v>
      </c>
      <c r="J56" s="7">
        <f t="shared" si="2"/>
        <v>3838205.3979319041</v>
      </c>
      <c r="K56" s="7">
        <f t="shared" si="2"/>
        <v>3938987.2529768273</v>
      </c>
      <c r="L56" s="7">
        <f t="shared" si="2"/>
        <v>4042713.2368362807</v>
      </c>
    </row>
    <row r="57" spans="1:12" s="1" customFormat="1" x14ac:dyDescent="0.25">
      <c r="G57" s="5"/>
      <c r="H57" s="2"/>
      <c r="I57" s="2"/>
      <c r="J57" s="2"/>
      <c r="K57" s="2"/>
      <c r="L57" s="2"/>
    </row>
    <row r="58" spans="1:12" x14ac:dyDescent="0.25">
      <c r="B58" s="1" t="s">
        <v>51</v>
      </c>
      <c r="G58" s="3"/>
      <c r="H58" s="17">
        <v>4317749.256876627</v>
      </c>
      <c r="I58" s="17">
        <v>4398509.6524042059</v>
      </c>
      <c r="J58" s="17">
        <v>4480413.7653932963</v>
      </c>
      <c r="K58" s="17">
        <v>4563458.5987560516</v>
      </c>
      <c r="L58" s="17">
        <v>4647639.8368494185</v>
      </c>
    </row>
    <row r="59" spans="1:12" x14ac:dyDescent="0.25">
      <c r="B59" s="1" t="s">
        <v>52</v>
      </c>
      <c r="G59" s="4"/>
      <c r="H59" s="16"/>
      <c r="I59" s="16"/>
      <c r="J59" s="16"/>
      <c r="K59" s="16"/>
      <c r="L59" s="16"/>
    </row>
    <row r="60" spans="1:12" x14ac:dyDescent="0.25">
      <c r="B60" s="1" t="s">
        <v>53</v>
      </c>
      <c r="G60" s="5">
        <f>IF(ISBLANK(G59),(G58),G59)</f>
        <v>0</v>
      </c>
      <c r="H60" s="5">
        <f t="shared" ref="H60:L60" si="3">IF(ISBLANK(H59),(H58),H59)</f>
        <v>4317749.256876627</v>
      </c>
      <c r="I60" s="5">
        <f t="shared" si="3"/>
        <v>4398509.6524042059</v>
      </c>
      <c r="J60" s="5">
        <f t="shared" si="3"/>
        <v>4480413.7653932963</v>
      </c>
      <c r="K60" s="5">
        <f t="shared" si="3"/>
        <v>4563458.5987560516</v>
      </c>
      <c r="L60" s="5">
        <f t="shared" si="3"/>
        <v>4647639.8368494185</v>
      </c>
    </row>
    <row r="61" spans="1:12" x14ac:dyDescent="0.25">
      <c r="B61" s="1"/>
      <c r="G61" s="2"/>
      <c r="H61" s="2"/>
      <c r="I61" s="2"/>
      <c r="J61" s="2"/>
      <c r="K61" s="2"/>
      <c r="L61" s="2"/>
    </row>
    <row r="62" spans="1:12" x14ac:dyDescent="0.25">
      <c r="B62" s="1" t="s">
        <v>54</v>
      </c>
      <c r="G62" s="9" t="e">
        <f>(G56+#REF!+G60)-G47</f>
        <v>#REF!</v>
      </c>
      <c r="H62" s="10">
        <f>H56+H60</f>
        <v>7962851.9594239648</v>
      </c>
      <c r="I62" s="10">
        <f t="shared" ref="I62:L62" si="4">I56+I60</f>
        <v>8138783.6545378016</v>
      </c>
      <c r="J62" s="10">
        <f t="shared" si="4"/>
        <v>8318619.1633251999</v>
      </c>
      <c r="K62" s="10">
        <f t="shared" si="4"/>
        <v>8502445.8517328799</v>
      </c>
      <c r="L62" s="10">
        <f t="shared" si="4"/>
        <v>8690353.0736856982</v>
      </c>
    </row>
    <row r="63" spans="1:12" x14ac:dyDescent="0.25">
      <c r="B63" s="1"/>
      <c r="G63" s="9"/>
      <c r="H63" s="10"/>
      <c r="I63" s="10"/>
      <c r="J63" s="10"/>
      <c r="K63" s="10"/>
      <c r="L63" s="10"/>
    </row>
    <row r="64" spans="1:12" x14ac:dyDescent="0.25">
      <c r="B64" s="1" t="s">
        <v>55</v>
      </c>
      <c r="G64" s="9"/>
      <c r="H64" s="11">
        <f xml:space="preserve"> (H62-H47)/H62</f>
        <v>2.288817323944722E-2</v>
      </c>
      <c r="I64" s="11">
        <f xml:space="preserve"> (I62-I47)/I62</f>
        <v>2.2978089607088824E-2</v>
      </c>
      <c r="J64" s="11">
        <f xml:space="preserve"> (J62-J47)/J62</f>
        <v>2.3069967037640131E-2</v>
      </c>
      <c r="K64" s="11">
        <f xml:space="preserve"> (K62-K47)/K62</f>
        <v>2.316384791897284E-2</v>
      </c>
      <c r="L64" s="11">
        <f xml:space="preserve"> (L62-L47)/L62</f>
        <v>2.3259775538220447E-2</v>
      </c>
    </row>
    <row r="65" spans="2:12" x14ac:dyDescent="0.25">
      <c r="G65" s="2"/>
      <c r="H65" s="2"/>
      <c r="I65" s="2"/>
      <c r="J65" s="2"/>
      <c r="K65" s="2"/>
      <c r="L65" s="2"/>
    </row>
    <row r="66" spans="2:12" x14ac:dyDescent="0.25">
      <c r="B66" s="1" t="s">
        <v>56</v>
      </c>
      <c r="G66" s="2"/>
      <c r="H66" s="8">
        <f>SUM(G47:L47)</f>
        <v>40652789.57308425</v>
      </c>
      <c r="I66" s="2"/>
      <c r="J66" s="2"/>
      <c r="K66" s="2"/>
      <c r="L66" s="2"/>
    </row>
    <row r="67" spans="2:12" x14ac:dyDescent="0.25">
      <c r="G67" s="2"/>
      <c r="H67" s="2"/>
      <c r="I67" s="2"/>
      <c r="J67" s="2"/>
      <c r="K67" s="2"/>
      <c r="L67" s="2"/>
    </row>
    <row r="68" spans="2:12" x14ac:dyDescent="0.25">
      <c r="B68" s="1" t="s">
        <v>57</v>
      </c>
      <c r="G68" s="2"/>
      <c r="H68" s="8">
        <f>SUM(H62:L62)</f>
        <v>41613053.702705547</v>
      </c>
      <c r="I68" s="2"/>
      <c r="J68" s="2"/>
      <c r="K68" s="2"/>
      <c r="L68" s="2"/>
    </row>
    <row r="69" spans="2:12" x14ac:dyDescent="0.25">
      <c r="B69" s="1"/>
      <c r="G69" s="2"/>
      <c r="H69" s="8"/>
      <c r="I69" s="2"/>
      <c r="J69" s="2"/>
      <c r="K69" s="2"/>
      <c r="L69" s="2"/>
    </row>
    <row r="70" spans="2:12" x14ac:dyDescent="0.25">
      <c r="B70" s="1" t="s">
        <v>58</v>
      </c>
      <c r="G70" s="2"/>
      <c r="H70" s="14">
        <v>0.1</v>
      </c>
      <c r="I70" s="2"/>
      <c r="J70" s="2"/>
      <c r="K70" s="2"/>
      <c r="L70" s="2"/>
    </row>
    <row r="71" spans="2:12" x14ac:dyDescent="0.25">
      <c r="G71" s="2"/>
      <c r="H71" s="2"/>
      <c r="I71" s="2"/>
      <c r="J71" s="2"/>
      <c r="K71" s="2"/>
      <c r="L71" s="2"/>
    </row>
    <row r="72" spans="2:12" x14ac:dyDescent="0.25">
      <c r="B72" s="1" t="s">
        <v>59</v>
      </c>
      <c r="G72" s="2"/>
      <c r="H72" s="11">
        <f>(H68-H66)/H68</f>
        <v>2.3076031297334564E-2</v>
      </c>
      <c r="J72" s="2"/>
      <c r="K72" s="2"/>
      <c r="L72" s="2"/>
    </row>
    <row r="73" spans="2:12" x14ac:dyDescent="0.25">
      <c r="G73" s="2"/>
      <c r="H73" s="2"/>
      <c r="I73" s="2"/>
      <c r="J73" s="2"/>
      <c r="K73" s="2"/>
      <c r="L73" s="2"/>
    </row>
    <row r="74" spans="2:12" x14ac:dyDescent="0.25">
      <c r="B74" s="1" t="s">
        <v>60</v>
      </c>
      <c r="G74" s="2"/>
      <c r="H74" s="8" t="str">
        <f>IF(H72&gt;0.1,"Překročena míra přiměřené ziskovosti, nutno upravit platbu za dostupnost","Doažená marže v mezích přiměřeného zisku")</f>
        <v>Doažená marže v mezích přiměřeného zisku</v>
      </c>
      <c r="I74" s="2"/>
      <c r="J74" s="2"/>
      <c r="K74" s="2"/>
      <c r="L74" s="2"/>
    </row>
    <row r="75" spans="2:12" x14ac:dyDescent="0.25">
      <c r="G75" s="2"/>
      <c r="H75" s="2"/>
      <c r="I75" s="2"/>
      <c r="J75" s="2"/>
      <c r="K75" s="2"/>
      <c r="L75" s="2"/>
    </row>
    <row r="76" spans="2:12" x14ac:dyDescent="0.25">
      <c r="G76" s="2"/>
      <c r="H76" s="2"/>
      <c r="I76" s="2"/>
      <c r="J76" s="2"/>
      <c r="K76" s="2"/>
      <c r="L76" s="2"/>
    </row>
    <row r="77" spans="2:12" x14ac:dyDescent="0.25">
      <c r="G77" s="2"/>
      <c r="H77" s="2"/>
      <c r="I77" s="2"/>
      <c r="J77" s="2"/>
      <c r="K77" s="2"/>
      <c r="L77" s="2"/>
    </row>
    <row r="78" spans="2:12" x14ac:dyDescent="0.25">
      <c r="G78" s="2"/>
      <c r="H78" s="2"/>
      <c r="I78" s="2"/>
      <c r="J78" s="2"/>
      <c r="K78" s="2"/>
      <c r="L78" s="2"/>
    </row>
    <row r="79" spans="2:12" x14ac:dyDescent="0.25">
      <c r="G79" s="2"/>
      <c r="H79" s="2"/>
      <c r="I79" s="2"/>
      <c r="J79" s="2"/>
      <c r="K79" s="2"/>
      <c r="L79" s="2"/>
    </row>
    <row r="80" spans="2:12" x14ac:dyDescent="0.25">
      <c r="G80" s="2"/>
      <c r="H80" s="2"/>
      <c r="I80" s="2"/>
      <c r="J80" s="2"/>
      <c r="K80" s="2"/>
      <c r="L80" s="2"/>
    </row>
    <row r="81" spans="7:12" x14ac:dyDescent="0.25">
      <c r="G81" s="2"/>
      <c r="H81" s="2"/>
      <c r="I81" s="2"/>
      <c r="J81" s="2"/>
      <c r="K81" s="2"/>
      <c r="L81" s="2"/>
    </row>
    <row r="82" spans="7:12" x14ac:dyDescent="0.25">
      <c r="G82" s="2"/>
      <c r="H82" s="2"/>
      <c r="I82" s="2"/>
      <c r="J82" s="2"/>
      <c r="K82" s="2"/>
      <c r="L82" s="2"/>
    </row>
    <row r="83" spans="7:12" x14ac:dyDescent="0.25">
      <c r="G83" s="2"/>
      <c r="H83" s="2"/>
      <c r="I83" s="2"/>
      <c r="J83" s="2"/>
      <c r="K83" s="2"/>
      <c r="L83" s="2"/>
    </row>
    <row r="84" spans="7:12" x14ac:dyDescent="0.25">
      <c r="G84" s="2"/>
      <c r="H84" s="2"/>
      <c r="I84" s="2"/>
      <c r="J84" s="2"/>
      <c r="K84" s="2"/>
      <c r="L84" s="2"/>
    </row>
    <row r="85" spans="7:12" x14ac:dyDescent="0.25">
      <c r="G85" s="2"/>
      <c r="H85" s="2"/>
      <c r="I85" s="2"/>
      <c r="J85" s="2"/>
      <c r="K85" s="2"/>
      <c r="L85" s="2"/>
    </row>
    <row r="86" spans="7:12" x14ac:dyDescent="0.25">
      <c r="G86" s="2"/>
      <c r="H86" s="2"/>
      <c r="I86" s="2"/>
      <c r="J86" s="2"/>
      <c r="K86" s="2"/>
      <c r="L86" s="2"/>
    </row>
    <row r="87" spans="7:12" x14ac:dyDescent="0.25">
      <c r="G87" s="2"/>
      <c r="H87" s="2"/>
      <c r="I87" s="2"/>
      <c r="J87" s="2"/>
      <c r="K87" s="2"/>
      <c r="L87" s="2"/>
    </row>
    <row r="88" spans="7:12" x14ac:dyDescent="0.25">
      <c r="G88" s="2"/>
      <c r="H88" s="2"/>
      <c r="I88" s="2"/>
      <c r="J88" s="2"/>
      <c r="K88" s="2"/>
      <c r="L88" s="2"/>
    </row>
    <row r="89" spans="7:12" x14ac:dyDescent="0.25">
      <c r="G89" s="2"/>
      <c r="H89" s="2"/>
      <c r="I89" s="2"/>
      <c r="J89" s="2"/>
      <c r="K89" s="2"/>
      <c r="L89" s="2"/>
    </row>
    <row r="90" spans="7:12" x14ac:dyDescent="0.25">
      <c r="G90" s="2"/>
      <c r="H90" s="2"/>
      <c r="I90" s="2"/>
      <c r="J90" s="2"/>
      <c r="K90" s="2"/>
      <c r="L90" s="2"/>
    </row>
    <row r="91" spans="7:12" x14ac:dyDescent="0.25">
      <c r="G91" s="2"/>
      <c r="H91" s="2"/>
      <c r="I91" s="2"/>
      <c r="J91" s="2"/>
      <c r="K91" s="2"/>
      <c r="L91" s="2"/>
    </row>
    <row r="92" spans="7:12" x14ac:dyDescent="0.25">
      <c r="G92" s="2"/>
      <c r="H92" s="2"/>
      <c r="I92" s="2"/>
      <c r="J92" s="2"/>
      <c r="K92" s="2"/>
      <c r="L92" s="2"/>
    </row>
    <row r="93" spans="7:12" x14ac:dyDescent="0.25">
      <c r="G93" s="2"/>
      <c r="H93" s="2"/>
      <c r="I93" s="2"/>
      <c r="J93" s="2"/>
      <c r="K93" s="2"/>
      <c r="L93" s="2"/>
    </row>
    <row r="94" spans="7:12" x14ac:dyDescent="0.25">
      <c r="G94" s="2"/>
      <c r="H94" s="2"/>
      <c r="I94" s="2"/>
      <c r="J94" s="2"/>
      <c r="K94" s="2"/>
      <c r="L94" s="2"/>
    </row>
    <row r="95" spans="7:12" x14ac:dyDescent="0.25">
      <c r="G95" s="2"/>
      <c r="H95" s="2"/>
      <c r="I95" s="2"/>
      <c r="J95" s="2"/>
      <c r="K95" s="2"/>
      <c r="L95" s="2"/>
    </row>
    <row r="96" spans="7:12" x14ac:dyDescent="0.25">
      <c r="G96" s="2"/>
      <c r="H96" s="2"/>
      <c r="I96" s="2"/>
      <c r="J96" s="2"/>
      <c r="K96" s="2"/>
      <c r="L96" s="2"/>
    </row>
    <row r="97" spans="7:12" x14ac:dyDescent="0.25">
      <c r="G97" s="2"/>
      <c r="H97" s="2"/>
      <c r="I97" s="2"/>
      <c r="J97" s="2"/>
      <c r="K97" s="2"/>
      <c r="L97" s="2"/>
    </row>
    <row r="98" spans="7:12" x14ac:dyDescent="0.25">
      <c r="G98" s="2"/>
      <c r="H98" s="2"/>
      <c r="I98" s="2"/>
      <c r="J98" s="2"/>
      <c r="K98" s="2"/>
      <c r="L98" s="2"/>
    </row>
    <row r="99" spans="7:12" x14ac:dyDescent="0.25">
      <c r="G99" s="2"/>
      <c r="H99" s="2"/>
      <c r="I99" s="2"/>
      <c r="J99" s="2"/>
      <c r="K99" s="2"/>
      <c r="L99" s="2"/>
    </row>
    <row r="100" spans="7:12" x14ac:dyDescent="0.25">
      <c r="G100" s="2"/>
      <c r="H100" s="2"/>
      <c r="I100" s="2"/>
      <c r="J100" s="2"/>
      <c r="K100" s="2"/>
      <c r="L100" s="2"/>
    </row>
    <row r="101" spans="7:12" x14ac:dyDescent="0.25">
      <c r="G101" s="2"/>
      <c r="H101" s="2"/>
      <c r="I101" s="2"/>
      <c r="J101" s="2"/>
      <c r="K101" s="2"/>
      <c r="L101" s="2"/>
    </row>
    <row r="102" spans="7:12" x14ac:dyDescent="0.25">
      <c r="G102" s="2"/>
      <c r="H102" s="2"/>
      <c r="I102" s="2"/>
      <c r="J102" s="2"/>
      <c r="K102" s="2"/>
      <c r="L102" s="2"/>
    </row>
    <row r="103" spans="7:12" x14ac:dyDescent="0.25">
      <c r="G103" s="2"/>
      <c r="H103" s="2"/>
      <c r="I103" s="2"/>
      <c r="J103" s="2"/>
      <c r="K103" s="2"/>
      <c r="L103" s="2"/>
    </row>
    <row r="104" spans="7:12" x14ac:dyDescent="0.25">
      <c r="G104" s="2"/>
      <c r="H104" s="2"/>
      <c r="I104" s="2"/>
      <c r="J104" s="2"/>
      <c r="K104" s="2"/>
      <c r="L104" s="2"/>
    </row>
    <row r="105" spans="7:12" x14ac:dyDescent="0.25">
      <c r="G105" s="2"/>
      <c r="H105" s="2"/>
      <c r="I105" s="2"/>
      <c r="J105" s="2"/>
      <c r="K105" s="2"/>
      <c r="L105" s="2"/>
    </row>
    <row r="106" spans="7:12" x14ac:dyDescent="0.25">
      <c r="G106" s="2"/>
      <c r="H106" s="2"/>
      <c r="I106" s="2"/>
      <c r="J106" s="2"/>
      <c r="K106" s="2"/>
      <c r="L106" s="2"/>
    </row>
    <row r="107" spans="7:12" x14ac:dyDescent="0.25">
      <c r="G107" s="2"/>
      <c r="H107" s="2"/>
      <c r="I107" s="2"/>
      <c r="J107" s="2"/>
      <c r="K107" s="2"/>
      <c r="L107" s="2"/>
    </row>
    <row r="108" spans="7:12" x14ac:dyDescent="0.25">
      <c r="G108" s="2"/>
      <c r="H108" s="2"/>
      <c r="I108" s="2"/>
      <c r="J108" s="2"/>
      <c r="K108" s="2"/>
      <c r="L108" s="2"/>
    </row>
    <row r="109" spans="7:12" x14ac:dyDescent="0.25">
      <c r="G109" s="2"/>
      <c r="H109" s="2"/>
      <c r="I109" s="2"/>
      <c r="J109" s="2"/>
      <c r="K109" s="2"/>
      <c r="L109" s="2"/>
    </row>
    <row r="110" spans="7:12" x14ac:dyDescent="0.25">
      <c r="G110" s="2"/>
      <c r="H110" s="2"/>
      <c r="I110" s="2"/>
      <c r="J110" s="2"/>
      <c r="K110" s="2"/>
      <c r="L110" s="2"/>
    </row>
    <row r="111" spans="7:12" x14ac:dyDescent="0.25">
      <c r="G111" s="2"/>
      <c r="H111" s="2"/>
      <c r="I111" s="2"/>
      <c r="J111" s="2"/>
      <c r="K111" s="2"/>
      <c r="L111" s="2"/>
    </row>
    <row r="112" spans="7:12" x14ac:dyDescent="0.25">
      <c r="G112" s="2"/>
      <c r="H112" s="2"/>
      <c r="I112" s="2"/>
      <c r="J112" s="2"/>
      <c r="K112" s="2"/>
      <c r="L112" s="2"/>
    </row>
    <row r="113" spans="7:12" x14ac:dyDescent="0.25">
      <c r="G113" s="2"/>
      <c r="H113" s="2"/>
      <c r="I113" s="2"/>
      <c r="J113" s="2"/>
      <c r="K113" s="2"/>
      <c r="L113" s="2"/>
    </row>
    <row r="114" spans="7:12" x14ac:dyDescent="0.25">
      <c r="G114" s="2"/>
      <c r="H114" s="2"/>
      <c r="I114" s="2"/>
      <c r="J114" s="2"/>
      <c r="K114" s="2"/>
      <c r="L114" s="2"/>
    </row>
    <row r="115" spans="7:12" x14ac:dyDescent="0.25">
      <c r="G115" s="2"/>
      <c r="H115" s="2"/>
      <c r="I115" s="2"/>
      <c r="J115" s="2"/>
      <c r="K115" s="2"/>
      <c r="L115" s="2"/>
    </row>
    <row r="116" spans="7:12" x14ac:dyDescent="0.25">
      <c r="G116" s="2"/>
      <c r="H116" s="2"/>
      <c r="I116" s="2"/>
      <c r="J116" s="2"/>
      <c r="K116" s="2"/>
      <c r="L116" s="2"/>
    </row>
    <row r="117" spans="7:12" x14ac:dyDescent="0.25">
      <c r="G117" s="2"/>
      <c r="H117" s="2"/>
      <c r="I117" s="2"/>
      <c r="J117" s="2"/>
      <c r="K117" s="2"/>
      <c r="L117" s="2"/>
    </row>
    <row r="118" spans="7:12" x14ac:dyDescent="0.25">
      <c r="G118" s="2"/>
      <c r="H118" s="2"/>
      <c r="I118" s="2"/>
      <c r="J118" s="2"/>
      <c r="K118" s="2"/>
      <c r="L118" s="2"/>
    </row>
    <row r="119" spans="7:12" x14ac:dyDescent="0.25">
      <c r="G119" s="2"/>
      <c r="H119" s="2"/>
      <c r="I119" s="2"/>
      <c r="J119" s="2"/>
      <c r="K119" s="2"/>
      <c r="L119" s="2"/>
    </row>
    <row r="120" spans="7:12" x14ac:dyDescent="0.25">
      <c r="G120" s="2"/>
      <c r="H120" s="2"/>
      <c r="I120" s="2"/>
      <c r="J120" s="2"/>
      <c r="K120" s="2"/>
      <c r="L120" s="2"/>
    </row>
    <row r="121" spans="7:12" x14ac:dyDescent="0.25">
      <c r="G121" s="2"/>
      <c r="H121" s="2"/>
      <c r="I121" s="2"/>
      <c r="J121" s="2"/>
      <c r="K121" s="2"/>
      <c r="L121" s="2"/>
    </row>
    <row r="122" spans="7:12" x14ac:dyDescent="0.25">
      <c r="G122" s="2"/>
      <c r="H122" s="2"/>
      <c r="I122" s="2"/>
      <c r="J122" s="2"/>
      <c r="K122" s="2"/>
      <c r="L122" s="2"/>
    </row>
    <row r="123" spans="7:12" x14ac:dyDescent="0.25">
      <c r="G123" s="2"/>
      <c r="H123" s="2"/>
      <c r="I123" s="2"/>
      <c r="J123" s="2"/>
      <c r="K123" s="2"/>
      <c r="L123" s="2"/>
    </row>
    <row r="124" spans="7:12" x14ac:dyDescent="0.25">
      <c r="G124" s="2"/>
      <c r="H124" s="2"/>
      <c r="I124" s="2"/>
      <c r="J124" s="2"/>
      <c r="K124" s="2"/>
      <c r="L124" s="2"/>
    </row>
    <row r="125" spans="7:12" x14ac:dyDescent="0.25">
      <c r="G125" s="2"/>
      <c r="H125" s="2"/>
      <c r="I125" s="2"/>
      <c r="J125" s="2"/>
      <c r="K125" s="2"/>
      <c r="L125" s="2"/>
    </row>
    <row r="126" spans="7:12" x14ac:dyDescent="0.25">
      <c r="G126" s="2"/>
      <c r="H126" s="2"/>
      <c r="I126" s="2"/>
      <c r="J126" s="2"/>
      <c r="K126" s="2"/>
      <c r="L126" s="2"/>
    </row>
    <row r="127" spans="7:12" x14ac:dyDescent="0.25">
      <c r="G127" s="2"/>
      <c r="H127" s="2"/>
      <c r="I127" s="2"/>
      <c r="J127" s="2"/>
      <c r="K127" s="2"/>
      <c r="L127" s="2"/>
    </row>
    <row r="128" spans="7:12" x14ac:dyDescent="0.25">
      <c r="G128" s="2"/>
      <c r="H128" s="2"/>
      <c r="I128" s="2"/>
      <c r="J128" s="2"/>
      <c r="K128" s="2"/>
      <c r="L128" s="2"/>
    </row>
    <row r="129" spans="7:12" x14ac:dyDescent="0.25">
      <c r="G129" s="2"/>
      <c r="H129" s="2"/>
      <c r="I129" s="2"/>
      <c r="J129" s="2"/>
      <c r="K129" s="2"/>
      <c r="L129" s="2"/>
    </row>
    <row r="130" spans="7:12" x14ac:dyDescent="0.25">
      <c r="G130" s="2"/>
      <c r="H130" s="2"/>
      <c r="I130" s="2"/>
      <c r="J130" s="2"/>
      <c r="K130" s="2"/>
      <c r="L130" s="2"/>
    </row>
    <row r="131" spans="7:12" x14ac:dyDescent="0.25">
      <c r="G131" s="2"/>
      <c r="H131" s="2"/>
      <c r="I131" s="2"/>
      <c r="J131" s="2"/>
      <c r="K131" s="2"/>
      <c r="L131" s="2"/>
    </row>
    <row r="132" spans="7:12" x14ac:dyDescent="0.25">
      <c r="G132" s="2"/>
      <c r="H132" s="2"/>
      <c r="I132" s="2"/>
      <c r="J132" s="2"/>
      <c r="K132" s="2"/>
      <c r="L132" s="2"/>
    </row>
    <row r="133" spans="7:12" x14ac:dyDescent="0.25">
      <c r="G133" s="2"/>
      <c r="H133" s="2"/>
      <c r="I133" s="2"/>
      <c r="J133" s="2"/>
      <c r="K133" s="2"/>
      <c r="L133" s="2"/>
    </row>
    <row r="134" spans="7:12" x14ac:dyDescent="0.25">
      <c r="G134" s="2"/>
      <c r="H134" s="2"/>
      <c r="I134" s="2"/>
      <c r="J134" s="2"/>
      <c r="K134" s="2"/>
      <c r="L134" s="2"/>
    </row>
    <row r="135" spans="7:12" x14ac:dyDescent="0.25">
      <c r="G135" s="2"/>
      <c r="H135" s="2"/>
      <c r="I135" s="2"/>
      <c r="J135" s="2"/>
      <c r="K135" s="2"/>
      <c r="L135" s="2"/>
    </row>
    <row r="136" spans="7:12" x14ac:dyDescent="0.25">
      <c r="G136" s="2"/>
      <c r="H136" s="2"/>
      <c r="I136" s="2"/>
      <c r="J136" s="2"/>
      <c r="K136" s="2"/>
      <c r="L136" s="2"/>
    </row>
    <row r="137" spans="7:12" x14ac:dyDescent="0.25">
      <c r="G137" s="2"/>
      <c r="H137" s="2"/>
      <c r="I137" s="2"/>
      <c r="J137" s="2"/>
      <c r="K137" s="2"/>
      <c r="L137" s="2"/>
    </row>
    <row r="138" spans="7:12" x14ac:dyDescent="0.25">
      <c r="G138" s="2"/>
      <c r="H138" s="2"/>
      <c r="I138" s="2"/>
      <c r="J138" s="2"/>
      <c r="K138" s="2"/>
      <c r="L138" s="2"/>
    </row>
    <row r="139" spans="7:12" x14ac:dyDescent="0.25">
      <c r="G139" s="2"/>
      <c r="H139" s="2"/>
      <c r="I139" s="2"/>
      <c r="J139" s="2"/>
      <c r="K139" s="2"/>
      <c r="L139" s="2"/>
    </row>
    <row r="140" spans="7:12" x14ac:dyDescent="0.25">
      <c r="G140" s="2"/>
      <c r="H140" s="2"/>
      <c r="I140" s="2"/>
      <c r="J140" s="2"/>
      <c r="K140" s="2"/>
      <c r="L140" s="2"/>
    </row>
    <row r="141" spans="7:12" x14ac:dyDescent="0.25">
      <c r="G141" s="2"/>
      <c r="H141" s="2"/>
      <c r="I141" s="2"/>
      <c r="J141" s="2"/>
      <c r="K141" s="2"/>
      <c r="L141" s="2"/>
    </row>
    <row r="142" spans="7:12" x14ac:dyDescent="0.25">
      <c r="G142" s="2"/>
      <c r="H142" s="2"/>
      <c r="I142" s="2"/>
      <c r="J142" s="2"/>
      <c r="K142" s="2"/>
      <c r="L142" s="2"/>
    </row>
    <row r="143" spans="7:12" x14ac:dyDescent="0.25">
      <c r="G143" s="2"/>
      <c r="H143" s="2"/>
      <c r="I143" s="2"/>
      <c r="J143" s="2"/>
      <c r="K143" s="2"/>
      <c r="L143" s="2"/>
    </row>
    <row r="144" spans="7:12" x14ac:dyDescent="0.25">
      <c r="G144" s="2"/>
      <c r="H144" s="2"/>
      <c r="I144" s="2"/>
      <c r="J144" s="2"/>
      <c r="K144" s="2"/>
      <c r="L144" s="2"/>
    </row>
    <row r="145" spans="7:12" x14ac:dyDescent="0.25">
      <c r="G145" s="2"/>
      <c r="H145" s="2"/>
      <c r="I145" s="2"/>
      <c r="J145" s="2"/>
      <c r="K145" s="2"/>
      <c r="L145" s="2"/>
    </row>
    <row r="146" spans="7:12" x14ac:dyDescent="0.25">
      <c r="G146" s="2"/>
      <c r="H146" s="2"/>
      <c r="I146" s="2"/>
      <c r="J146" s="2"/>
      <c r="K146" s="2"/>
      <c r="L146" s="2"/>
    </row>
    <row r="147" spans="7:12" x14ac:dyDescent="0.25">
      <c r="G147" s="2"/>
      <c r="H147" s="2"/>
      <c r="I147" s="2"/>
      <c r="J147" s="2"/>
      <c r="K147" s="2"/>
      <c r="L147" s="2"/>
    </row>
    <row r="148" spans="7:12" x14ac:dyDescent="0.25">
      <c r="G148" s="2"/>
      <c r="H148" s="2"/>
      <c r="I148" s="2"/>
      <c r="J148" s="2"/>
      <c r="K148" s="2"/>
      <c r="L148" s="2"/>
    </row>
    <row r="149" spans="7:12" x14ac:dyDescent="0.25">
      <c r="G149" s="2"/>
      <c r="H149" s="2"/>
      <c r="I149" s="2"/>
      <c r="J149" s="2"/>
      <c r="K149" s="2"/>
      <c r="L149" s="2"/>
    </row>
    <row r="150" spans="7:12" x14ac:dyDescent="0.25">
      <c r="G150" s="2"/>
      <c r="H150" s="2"/>
      <c r="I150" s="2"/>
      <c r="J150" s="2"/>
      <c r="K150" s="2"/>
      <c r="L150" s="2"/>
    </row>
    <row r="151" spans="7:12" x14ac:dyDescent="0.25">
      <c r="G151" s="2"/>
      <c r="H151" s="2"/>
      <c r="I151" s="2"/>
      <c r="J151" s="2"/>
      <c r="K151" s="2"/>
      <c r="L151" s="2"/>
    </row>
    <row r="152" spans="7:12" x14ac:dyDescent="0.25">
      <c r="G152" s="2"/>
      <c r="H152" s="2"/>
      <c r="I152" s="2"/>
      <c r="J152" s="2"/>
      <c r="K152" s="2"/>
      <c r="L152" s="2"/>
    </row>
    <row r="153" spans="7:12" x14ac:dyDescent="0.25">
      <c r="G153" s="2"/>
      <c r="H153" s="2"/>
      <c r="I153" s="2"/>
      <c r="J153" s="2"/>
      <c r="K153" s="2"/>
      <c r="L153" s="2"/>
    </row>
    <row r="154" spans="7:12" x14ac:dyDescent="0.25">
      <c r="G154" s="2"/>
      <c r="H154" s="2"/>
      <c r="I154" s="2"/>
      <c r="J154" s="2"/>
      <c r="K154" s="2"/>
      <c r="L154" s="2"/>
    </row>
    <row r="155" spans="7:12" x14ac:dyDescent="0.25">
      <c r="G155" s="2"/>
      <c r="H155" s="2"/>
      <c r="I155" s="2"/>
      <c r="J155" s="2"/>
      <c r="K155" s="2"/>
      <c r="L155" s="2"/>
    </row>
    <row r="156" spans="7:12" x14ac:dyDescent="0.25">
      <c r="G156" s="2"/>
      <c r="H156" s="2"/>
      <c r="I156" s="2"/>
      <c r="J156" s="2"/>
      <c r="K156" s="2"/>
      <c r="L156" s="2"/>
    </row>
    <row r="157" spans="7:12" x14ac:dyDescent="0.25">
      <c r="G157" s="2"/>
      <c r="H157" s="2"/>
      <c r="I157" s="2"/>
      <c r="J157" s="2"/>
      <c r="K157" s="2"/>
      <c r="L157" s="2"/>
    </row>
    <row r="158" spans="7:12" x14ac:dyDescent="0.25">
      <c r="G158" s="2"/>
      <c r="H158" s="2"/>
      <c r="I158" s="2"/>
      <c r="J158" s="2"/>
      <c r="K158" s="2"/>
      <c r="L158" s="2"/>
    </row>
    <row r="159" spans="7:12" x14ac:dyDescent="0.25">
      <c r="G159" s="2"/>
      <c r="H159" s="2"/>
      <c r="I159" s="2"/>
      <c r="J159" s="2"/>
      <c r="K159" s="2"/>
      <c r="L159" s="2"/>
    </row>
    <row r="160" spans="7:12" x14ac:dyDescent="0.25">
      <c r="G160" s="2"/>
      <c r="H160" s="2"/>
      <c r="I160" s="2"/>
      <c r="J160" s="2"/>
      <c r="K160" s="2"/>
      <c r="L160" s="2"/>
    </row>
    <row r="161" spans="7:12" x14ac:dyDescent="0.25">
      <c r="G161" s="2"/>
      <c r="H161" s="2"/>
      <c r="I161" s="2"/>
      <c r="J161" s="2"/>
      <c r="K161" s="2"/>
      <c r="L161" s="2"/>
    </row>
    <row r="162" spans="7:12" x14ac:dyDescent="0.25">
      <c r="G162" s="2"/>
      <c r="H162" s="2"/>
      <c r="I162" s="2"/>
      <c r="J162" s="2"/>
      <c r="K162" s="2"/>
      <c r="L162" s="2"/>
    </row>
    <row r="163" spans="7:12" x14ac:dyDescent="0.25">
      <c r="G163" s="2"/>
      <c r="H163" s="2"/>
      <c r="I163" s="2"/>
      <c r="J163" s="2"/>
      <c r="K163" s="2"/>
      <c r="L163" s="2"/>
    </row>
    <row r="164" spans="7:12" x14ac:dyDescent="0.25">
      <c r="G164" s="2"/>
      <c r="H164" s="2"/>
      <c r="I164" s="2"/>
      <c r="J164" s="2"/>
      <c r="K164" s="2"/>
      <c r="L164" s="2"/>
    </row>
    <row r="165" spans="7:12" x14ac:dyDescent="0.25">
      <c r="G165" s="2"/>
      <c r="H165" s="2"/>
      <c r="I165" s="2"/>
      <c r="J165" s="2"/>
      <c r="K165" s="2"/>
      <c r="L165" s="2"/>
    </row>
    <row r="166" spans="7:12" x14ac:dyDescent="0.25">
      <c r="G166" s="2"/>
      <c r="H166" s="2"/>
      <c r="I166" s="2"/>
      <c r="J166" s="2"/>
      <c r="K166" s="2"/>
      <c r="L166" s="2"/>
    </row>
    <row r="167" spans="7:12" x14ac:dyDescent="0.25">
      <c r="G167" s="2"/>
      <c r="H167" s="2"/>
      <c r="I167" s="2"/>
      <c r="J167" s="2"/>
      <c r="K167" s="2"/>
      <c r="L167" s="2"/>
    </row>
    <row r="168" spans="7:12" x14ac:dyDescent="0.25">
      <c r="G168" s="2"/>
      <c r="H168" s="2"/>
      <c r="I168" s="2"/>
      <c r="J168" s="2"/>
      <c r="K168" s="2"/>
      <c r="L168" s="2"/>
    </row>
    <row r="169" spans="7:12" x14ac:dyDescent="0.25">
      <c r="G169" s="2"/>
      <c r="H169" s="2"/>
      <c r="I169" s="2"/>
      <c r="J169" s="2"/>
      <c r="K169" s="2"/>
      <c r="L169" s="2"/>
    </row>
    <row r="170" spans="7:12" x14ac:dyDescent="0.25">
      <c r="G170" s="2"/>
      <c r="H170" s="2"/>
      <c r="I170" s="2"/>
      <c r="J170" s="2"/>
      <c r="K170" s="2"/>
      <c r="L170" s="2"/>
    </row>
    <row r="171" spans="7:12" x14ac:dyDescent="0.25">
      <c r="G171" s="2"/>
      <c r="H171" s="2"/>
      <c r="I171" s="2"/>
      <c r="J171" s="2"/>
      <c r="K171" s="2"/>
      <c r="L171" s="2"/>
    </row>
    <row r="172" spans="7:12" x14ac:dyDescent="0.25">
      <c r="G172" s="2"/>
      <c r="H172" s="2"/>
      <c r="I172" s="2"/>
      <c r="J172" s="2"/>
      <c r="K172" s="2"/>
      <c r="L172" s="2"/>
    </row>
    <row r="173" spans="7:12" x14ac:dyDescent="0.25">
      <c r="G173" s="2"/>
      <c r="H173" s="2"/>
      <c r="I173" s="2"/>
      <c r="J173" s="2"/>
      <c r="K173" s="2"/>
      <c r="L173" s="2"/>
    </row>
    <row r="174" spans="7:12" x14ac:dyDescent="0.25">
      <c r="G174" s="2"/>
      <c r="H174" s="2"/>
      <c r="I174" s="2"/>
      <c r="J174" s="2"/>
      <c r="K174" s="2"/>
      <c r="L174" s="2"/>
    </row>
    <row r="175" spans="7:12" x14ac:dyDescent="0.25">
      <c r="G175" s="2"/>
      <c r="H175" s="2"/>
      <c r="I175" s="2"/>
      <c r="J175" s="2"/>
      <c r="K175" s="2"/>
      <c r="L175" s="2"/>
    </row>
    <row r="176" spans="7:12" x14ac:dyDescent="0.25">
      <c r="G176" s="2"/>
      <c r="H176" s="2"/>
      <c r="I176" s="2"/>
      <c r="J176" s="2"/>
      <c r="K176" s="2"/>
      <c r="L176" s="2"/>
    </row>
    <row r="177" spans="7:12" x14ac:dyDescent="0.25">
      <c r="G177" s="2"/>
      <c r="H177" s="2"/>
      <c r="I177" s="2"/>
      <c r="J177" s="2"/>
      <c r="K177" s="2"/>
      <c r="L177" s="2"/>
    </row>
    <row r="178" spans="7:12" x14ac:dyDescent="0.25">
      <c r="G178" s="2"/>
      <c r="H178" s="2"/>
      <c r="I178" s="2"/>
      <c r="J178" s="2"/>
      <c r="K178" s="2"/>
      <c r="L178" s="2"/>
    </row>
    <row r="179" spans="7:12" x14ac:dyDescent="0.25">
      <c r="G179" s="2"/>
      <c r="H179" s="2"/>
      <c r="I179" s="2"/>
      <c r="J179" s="2"/>
      <c r="K179" s="2"/>
      <c r="L179" s="2"/>
    </row>
    <row r="180" spans="7:12" x14ac:dyDescent="0.25">
      <c r="G180" s="2"/>
      <c r="H180" s="2"/>
      <c r="I180" s="2"/>
      <c r="J180" s="2"/>
      <c r="K180" s="2"/>
      <c r="L180" s="2"/>
    </row>
    <row r="181" spans="7:12" x14ac:dyDescent="0.25">
      <c r="G181" s="2"/>
      <c r="H181" s="2"/>
      <c r="I181" s="2"/>
      <c r="J181" s="2"/>
      <c r="K181" s="2"/>
      <c r="L181" s="2"/>
    </row>
    <row r="182" spans="7:12" x14ac:dyDescent="0.25">
      <c r="G182" s="2"/>
      <c r="H182" s="2"/>
      <c r="I182" s="2"/>
      <c r="J182" s="2"/>
      <c r="K182" s="2"/>
      <c r="L182" s="2"/>
    </row>
    <row r="183" spans="7:12" x14ac:dyDescent="0.25">
      <c r="G183" s="2"/>
      <c r="H183" s="2"/>
      <c r="I183" s="2"/>
      <c r="J183" s="2"/>
      <c r="K183" s="2"/>
      <c r="L183" s="2"/>
    </row>
    <row r="184" spans="7:12" x14ac:dyDescent="0.25">
      <c r="G184" s="2"/>
      <c r="H184" s="2"/>
      <c r="I184" s="2"/>
      <c r="J184" s="2"/>
      <c r="K184" s="2"/>
      <c r="L184" s="2"/>
    </row>
    <row r="185" spans="7:12" x14ac:dyDescent="0.25">
      <c r="G185" s="2"/>
      <c r="H185" s="2"/>
      <c r="I185" s="2"/>
      <c r="J185" s="2"/>
      <c r="K185" s="2"/>
      <c r="L185" s="2"/>
    </row>
    <row r="186" spans="7:12" x14ac:dyDescent="0.25">
      <c r="G186" s="2"/>
      <c r="H186" s="2"/>
      <c r="I186" s="2"/>
      <c r="J186" s="2"/>
      <c r="K186" s="2"/>
      <c r="L186" s="2"/>
    </row>
    <row r="187" spans="7:12" x14ac:dyDescent="0.25">
      <c r="G187" s="2"/>
      <c r="H187" s="2"/>
      <c r="I187" s="2"/>
      <c r="J187" s="2"/>
      <c r="K187" s="2"/>
      <c r="L187" s="2"/>
    </row>
    <row r="188" spans="7:12" x14ac:dyDescent="0.25">
      <c r="G188" s="2"/>
      <c r="H188" s="2"/>
      <c r="I188" s="2"/>
      <c r="J188" s="2"/>
      <c r="K188" s="2"/>
      <c r="L188" s="2"/>
    </row>
    <row r="189" spans="7:12" x14ac:dyDescent="0.25">
      <c r="G189" s="2"/>
      <c r="H189" s="2"/>
      <c r="I189" s="2"/>
      <c r="J189" s="2"/>
      <c r="K189" s="2"/>
      <c r="L189" s="2"/>
    </row>
    <row r="190" spans="7:12" x14ac:dyDescent="0.25">
      <c r="G190" s="2"/>
      <c r="H190" s="2"/>
      <c r="I190" s="2"/>
      <c r="J190" s="2"/>
      <c r="K190" s="2"/>
      <c r="L190" s="2"/>
    </row>
    <row r="191" spans="7:12" x14ac:dyDescent="0.25">
      <c r="G191" s="2"/>
      <c r="H191" s="2"/>
      <c r="I191" s="2"/>
      <c r="J191" s="2"/>
      <c r="K191" s="2"/>
      <c r="L191" s="2"/>
    </row>
    <row r="192" spans="7:12" x14ac:dyDescent="0.25">
      <c r="G192" s="2"/>
      <c r="H192" s="2"/>
      <c r="I192" s="2"/>
      <c r="J192" s="2"/>
      <c r="K192" s="2"/>
      <c r="L192" s="2"/>
    </row>
    <row r="193" spans="7:12" x14ac:dyDescent="0.25">
      <c r="G193" s="2"/>
      <c r="H193" s="2"/>
      <c r="I193" s="2"/>
      <c r="J193" s="2"/>
      <c r="K193" s="2"/>
      <c r="L193" s="2"/>
    </row>
    <row r="194" spans="7:12" x14ac:dyDescent="0.25">
      <c r="G194" s="2"/>
      <c r="H194" s="2"/>
      <c r="I194" s="2"/>
      <c r="J194" s="2"/>
      <c r="K194" s="2"/>
      <c r="L194" s="2"/>
    </row>
    <row r="195" spans="7:12" x14ac:dyDescent="0.25">
      <c r="G195" s="2"/>
      <c r="H195" s="2"/>
      <c r="I195" s="2"/>
      <c r="J195" s="2"/>
      <c r="K195" s="2"/>
      <c r="L195" s="2"/>
    </row>
    <row r="196" spans="7:12" x14ac:dyDescent="0.25">
      <c r="G196" s="2"/>
      <c r="H196" s="2"/>
      <c r="I196" s="2"/>
      <c r="J196" s="2"/>
      <c r="K196" s="2"/>
      <c r="L196" s="2"/>
    </row>
    <row r="197" spans="7:12" x14ac:dyDescent="0.25">
      <c r="G197" s="2"/>
      <c r="H197" s="2"/>
      <c r="I197" s="2"/>
      <c r="J197" s="2"/>
      <c r="K197" s="2"/>
      <c r="L197" s="2"/>
    </row>
    <row r="198" spans="7:12" x14ac:dyDescent="0.25">
      <c r="G198" s="2"/>
      <c r="H198" s="2"/>
      <c r="I198" s="2"/>
      <c r="J198" s="2"/>
      <c r="K198" s="2"/>
      <c r="L198" s="2"/>
    </row>
    <row r="199" spans="7:12" x14ac:dyDescent="0.25">
      <c r="G199" s="2"/>
      <c r="H199" s="2"/>
      <c r="I199" s="2"/>
      <c r="J199" s="2"/>
      <c r="K199" s="2"/>
      <c r="L199" s="2"/>
    </row>
    <row r="200" spans="7:12" x14ac:dyDescent="0.25">
      <c r="G200" s="2"/>
      <c r="H200" s="2"/>
      <c r="I200" s="2"/>
      <c r="J200" s="2"/>
      <c r="K200" s="2"/>
      <c r="L200" s="2"/>
    </row>
    <row r="201" spans="7:12" x14ac:dyDescent="0.25">
      <c r="G201" s="2"/>
      <c r="H201" s="2"/>
      <c r="I201" s="2"/>
      <c r="J201" s="2"/>
      <c r="K201" s="2"/>
      <c r="L201" s="2"/>
    </row>
    <row r="202" spans="7:12" x14ac:dyDescent="0.25">
      <c r="G202" s="2"/>
      <c r="H202" s="2"/>
      <c r="I202" s="2"/>
      <c r="J202" s="2"/>
      <c r="K202" s="2"/>
      <c r="L202" s="2"/>
    </row>
    <row r="203" spans="7:12" x14ac:dyDescent="0.25">
      <c r="G203" s="2"/>
      <c r="H203" s="2"/>
      <c r="I203" s="2"/>
      <c r="J203" s="2"/>
      <c r="K203" s="2"/>
      <c r="L203" s="2"/>
    </row>
    <row r="204" spans="7:12" x14ac:dyDescent="0.25">
      <c r="G204" s="2"/>
      <c r="H204" s="2"/>
      <c r="I204" s="2"/>
      <c r="J204" s="2"/>
      <c r="K204" s="2"/>
      <c r="L204" s="2"/>
    </row>
    <row r="205" spans="7:12" x14ac:dyDescent="0.25">
      <c r="G205" s="2"/>
      <c r="H205" s="2"/>
      <c r="I205" s="2"/>
      <c r="J205" s="2"/>
      <c r="K205" s="2"/>
      <c r="L205" s="2"/>
    </row>
    <row r="206" spans="7:12" x14ac:dyDescent="0.25">
      <c r="G206" s="2"/>
      <c r="H206" s="2"/>
      <c r="I206" s="2"/>
      <c r="J206" s="2"/>
      <c r="K206" s="2"/>
      <c r="L206" s="2"/>
    </row>
    <row r="207" spans="7:12" x14ac:dyDescent="0.25">
      <c r="G207" s="2"/>
      <c r="H207" s="2"/>
      <c r="I207" s="2"/>
      <c r="J207" s="2"/>
      <c r="K207" s="2"/>
      <c r="L207" s="2"/>
    </row>
    <row r="208" spans="7:12" x14ac:dyDescent="0.25">
      <c r="G208" s="2"/>
      <c r="H208" s="2"/>
      <c r="I208" s="2"/>
      <c r="J208" s="2"/>
      <c r="K208" s="2"/>
      <c r="L208" s="2"/>
    </row>
    <row r="209" spans="7:12" x14ac:dyDescent="0.25">
      <c r="G209" s="2"/>
      <c r="H209" s="2"/>
      <c r="I209" s="2"/>
      <c r="J209" s="2"/>
      <c r="K209" s="2"/>
      <c r="L209" s="2"/>
    </row>
    <row r="210" spans="7:12" x14ac:dyDescent="0.25">
      <c r="G210" s="2"/>
      <c r="H210" s="2"/>
      <c r="I210" s="2"/>
      <c r="J210" s="2"/>
      <c r="K210" s="2"/>
      <c r="L210" s="2"/>
    </row>
    <row r="211" spans="7:12" x14ac:dyDescent="0.25">
      <c r="G211" s="2"/>
      <c r="H211" s="2"/>
      <c r="I211" s="2"/>
      <c r="J211" s="2"/>
      <c r="K211" s="2"/>
      <c r="L211" s="2"/>
    </row>
    <row r="212" spans="7:12" x14ac:dyDescent="0.25">
      <c r="G212" s="2"/>
      <c r="H212" s="2"/>
      <c r="I212" s="2"/>
      <c r="J212" s="2"/>
      <c r="K212" s="2"/>
      <c r="L212" s="2"/>
    </row>
    <row r="213" spans="7:12" x14ac:dyDescent="0.25">
      <c r="G213" s="2"/>
      <c r="H213" s="2"/>
      <c r="I213" s="2"/>
      <c r="J213" s="2"/>
      <c r="K213" s="2"/>
      <c r="L213" s="2"/>
    </row>
    <row r="214" spans="7:12" x14ac:dyDescent="0.25">
      <c r="G214" s="2"/>
      <c r="H214" s="2"/>
      <c r="I214" s="2"/>
      <c r="J214" s="2"/>
      <c r="K214" s="2"/>
      <c r="L214" s="2"/>
    </row>
    <row r="215" spans="7:12" x14ac:dyDescent="0.25">
      <c r="G215" s="2"/>
      <c r="H215" s="2"/>
      <c r="I215" s="2"/>
      <c r="J215" s="2"/>
      <c r="K215" s="2"/>
      <c r="L215" s="2"/>
    </row>
    <row r="216" spans="7:12" x14ac:dyDescent="0.25">
      <c r="G216" s="2"/>
      <c r="H216" s="2"/>
      <c r="I216" s="2"/>
      <c r="J216" s="2"/>
      <c r="K216" s="2"/>
      <c r="L216" s="2"/>
    </row>
    <row r="217" spans="7:12" x14ac:dyDescent="0.25">
      <c r="G217" s="2"/>
      <c r="H217" s="2"/>
      <c r="I217" s="2"/>
      <c r="J217" s="2"/>
      <c r="K217" s="2"/>
      <c r="L217" s="2"/>
    </row>
    <row r="218" spans="7:12" x14ac:dyDescent="0.25">
      <c r="G218" s="2"/>
      <c r="H218" s="2"/>
      <c r="I218" s="2"/>
      <c r="J218" s="2"/>
      <c r="K218" s="2"/>
      <c r="L218" s="2"/>
    </row>
    <row r="219" spans="7:12" x14ac:dyDescent="0.25">
      <c r="G219" s="2"/>
      <c r="H219" s="2"/>
      <c r="I219" s="2"/>
      <c r="J219" s="2"/>
      <c r="K219" s="2"/>
      <c r="L219" s="2"/>
    </row>
    <row r="220" spans="7:12" x14ac:dyDescent="0.25">
      <c r="G220" s="2"/>
      <c r="H220" s="2"/>
      <c r="I220" s="2"/>
      <c r="J220" s="2"/>
      <c r="K220" s="2"/>
      <c r="L220" s="2"/>
    </row>
    <row r="221" spans="7:12" x14ac:dyDescent="0.25">
      <c r="G221" s="2"/>
      <c r="H221" s="2"/>
      <c r="I221" s="2"/>
      <c r="J221" s="2"/>
      <c r="K221" s="2"/>
      <c r="L221" s="2"/>
    </row>
    <row r="222" spans="7:12" x14ac:dyDescent="0.25">
      <c r="G222" s="2"/>
      <c r="H222" s="2"/>
      <c r="I222" s="2"/>
      <c r="J222" s="2"/>
      <c r="K222" s="2"/>
      <c r="L222" s="2"/>
    </row>
    <row r="223" spans="7:12" x14ac:dyDescent="0.25">
      <c r="G223" s="2"/>
      <c r="H223" s="2"/>
      <c r="I223" s="2"/>
      <c r="J223" s="2"/>
      <c r="K223" s="2"/>
      <c r="L223" s="2"/>
    </row>
    <row r="224" spans="7:12" x14ac:dyDescent="0.25">
      <c r="G224" s="2"/>
      <c r="H224" s="2"/>
      <c r="I224" s="2"/>
      <c r="J224" s="2"/>
      <c r="K224" s="2"/>
      <c r="L224" s="2"/>
    </row>
    <row r="225" spans="7:12" x14ac:dyDescent="0.25">
      <c r="G225" s="2"/>
      <c r="H225" s="2"/>
      <c r="I225" s="2"/>
      <c r="J225" s="2"/>
      <c r="K225" s="2"/>
      <c r="L225" s="2"/>
    </row>
    <row r="226" spans="7:12" x14ac:dyDescent="0.25">
      <c r="G226" s="2"/>
      <c r="H226" s="2"/>
      <c r="I226" s="2"/>
      <c r="J226" s="2"/>
      <c r="K226" s="2"/>
      <c r="L226" s="2"/>
    </row>
    <row r="227" spans="7:12" x14ac:dyDescent="0.25">
      <c r="G227" s="2"/>
      <c r="H227" s="2"/>
      <c r="I227" s="2"/>
      <c r="J227" s="2"/>
      <c r="K227" s="2"/>
      <c r="L227" s="2"/>
    </row>
    <row r="228" spans="7:12" x14ac:dyDescent="0.25">
      <c r="G228" s="2"/>
      <c r="H228" s="2"/>
      <c r="I228" s="2"/>
      <c r="J228" s="2"/>
      <c r="K228" s="2"/>
      <c r="L228" s="2"/>
    </row>
  </sheetData>
  <sheetProtection algorithmName="SHA-512" hashValue="7OJ6MsyWQXAsWBmRZP3vX1JEnqwYDvJqvscGeaougY4DrJBc0yudsIOQxuzFsSyjhQkuHpQD2xG3Un9V/6Nzcg==" saltValue="jB1ZB4TiY29yq+OQtru/4Q==" spinCount="100000" sheet="1" objects="1" scenarios="1"/>
  <mergeCells count="1">
    <mergeCell ref="A1:L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FBA6-A01D-4060-ABFD-5EF727B6EBD2}">
  <dimension ref="B2:B7"/>
  <sheetViews>
    <sheetView workbookViewId="0">
      <selection activeCell="B7" sqref="B7"/>
    </sheetView>
  </sheetViews>
  <sheetFormatPr defaultRowHeight="15" x14ac:dyDescent="0.25"/>
  <cols>
    <col min="2" max="2" width="73.140625" customWidth="1"/>
  </cols>
  <sheetData>
    <row r="2" spans="2:2" ht="30" x14ac:dyDescent="0.25">
      <c r="B2" s="13" t="s">
        <v>61</v>
      </c>
    </row>
    <row r="3" spans="2:2" x14ac:dyDescent="0.25">
      <c r="B3" s="13" t="s">
        <v>66</v>
      </c>
    </row>
    <row r="4" spans="2:2" ht="30" x14ac:dyDescent="0.25">
      <c r="B4" s="13" t="s">
        <v>64</v>
      </c>
    </row>
    <row r="5" spans="2:2" ht="30" x14ac:dyDescent="0.25">
      <c r="B5" s="13" t="s">
        <v>63</v>
      </c>
    </row>
    <row r="6" spans="2:2" ht="60" x14ac:dyDescent="0.25">
      <c r="B6" s="13" t="s">
        <v>62</v>
      </c>
    </row>
    <row r="7" spans="2:2" ht="60" x14ac:dyDescent="0.25">
      <c r="B7" s="13" t="s">
        <v>65</v>
      </c>
    </row>
  </sheetData>
  <sheetProtection algorithmName="SHA-512" hashValue="6JVMmGNKEhKPL+3F5rqH0yjk2oSlJdp91skQ7ys3YS6AoWfA3fs4RpyjtPKjQQ/t6Q3vVI0yvHOLVExt9asq/g==" saltValue="yA+/99gczK1QCB9ItJE0V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 Model_zjedn_alt variant (2)</vt:lpstr>
      <vt:lpstr>Vyvětlivky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Kliman</dc:creator>
  <cp:lastModifiedBy>Matej Kliman</cp:lastModifiedBy>
  <dcterms:created xsi:type="dcterms:W3CDTF">2026-02-03T09:29:36Z</dcterms:created>
  <dcterms:modified xsi:type="dcterms:W3CDTF">2026-02-03T10:21:20Z</dcterms:modified>
</cp:coreProperties>
</file>