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Dobříš\III-10226 Skalice - kř. s III-00412\SOUTĚŽ\"/>
    </mc:Choice>
  </mc:AlternateContent>
  <xr:revisionPtr revIDLastSave="0" documentId="13_ncr:1_{81F1DB77-07F7-4512-BD14-71E81F3A6EDF}" xr6:coauthVersionLast="47" xr6:coauthVersionMax="47" xr10:uidLastSave="{00000000-0000-0000-0000-000000000000}"/>
  <bookViews>
    <workbookView xWindow="-120" yWindow="-120" windowWidth="29040" windowHeight="15840" xr2:uid="{57036A43-35F1-4BE7-B77D-E265DAFB0D57}"/>
  </bookViews>
  <sheets>
    <sheet name="Krycí list rozpočtu" sheetId="3" r:id="rId1"/>
    <sheet name="rekapitulace" sheetId="6" r:id="rId2"/>
    <sheet name="SO.01" sheetId="1" r:id="rId3"/>
    <sheet name="SO.02" sheetId="7" r:id="rId4"/>
    <sheet name="SO.03" sheetId="8" r:id="rId5"/>
  </sheets>
  <definedNames>
    <definedName name="_xlnm.Print_Area" localSheetId="0">'Krycí list rozpočtu'!$B$1:$J$1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8"/>
  <c r="H21" i="8"/>
  <c r="H20" i="8"/>
  <c r="H19" i="8"/>
  <c r="H22" i="1"/>
  <c r="H19" i="1"/>
  <c r="H22" i="7"/>
  <c r="H21" i="7"/>
  <c r="H20" i="7"/>
  <c r="H19" i="7"/>
  <c r="H16" i="1" l="1"/>
  <c r="H15" i="1"/>
  <c r="H26" i="7"/>
  <c r="H25" i="7"/>
  <c r="H23" i="7"/>
  <c r="H18" i="7"/>
  <c r="H17" i="7"/>
  <c r="H16" i="7"/>
  <c r="H15" i="7"/>
  <c r="H14" i="7"/>
  <c r="H13" i="7"/>
  <c r="H12" i="7"/>
  <c r="H11" i="7"/>
  <c r="H10" i="7"/>
  <c r="H26" i="8"/>
  <c r="H25" i="8"/>
  <c r="H23" i="8"/>
  <c r="H18" i="8"/>
  <c r="H17" i="8"/>
  <c r="H16" i="8"/>
  <c r="H15" i="8"/>
  <c r="H14" i="8"/>
  <c r="H13" i="8"/>
  <c r="H12" i="8"/>
  <c r="H11" i="8"/>
  <c r="H10" i="8"/>
  <c r="H27" i="8" l="1"/>
  <c r="H27" i="7"/>
  <c r="H28" i="1"/>
  <c r="H27" i="1"/>
  <c r="H25" i="1"/>
  <c r="H24" i="1"/>
  <c r="H23" i="1"/>
  <c r="H18" i="1"/>
  <c r="H17" i="1"/>
  <c r="H14" i="1"/>
  <c r="H13" i="1"/>
  <c r="H12" i="1"/>
  <c r="H11" i="1"/>
  <c r="H10" i="1"/>
  <c r="H28" i="8" l="1"/>
  <c r="C10" i="6"/>
  <c r="H28" i="7"/>
  <c r="C9" i="6"/>
  <c r="H29" i="1"/>
  <c r="C8" i="6" s="1"/>
  <c r="H29" i="8" l="1"/>
  <c r="E10" i="6" s="1"/>
  <c r="D10" i="6"/>
  <c r="H29" i="7"/>
  <c r="E9" i="6" s="1"/>
  <c r="D9" i="6"/>
  <c r="C11" i="6"/>
  <c r="D14" i="3" s="1"/>
  <c r="H30" i="1"/>
  <c r="D22" i="3" l="1"/>
  <c r="D26" i="3" s="1"/>
  <c r="J25" i="3" s="1"/>
  <c r="H31" i="1"/>
  <c r="E8" i="6" s="1"/>
  <c r="D8" i="6"/>
  <c r="G26" i="3" l="1"/>
  <c r="J26" i="3" s="1"/>
  <c r="D11" i="6"/>
  <c r="E11" i="6"/>
</calcChain>
</file>

<file path=xl/sharedStrings.xml><?xml version="1.0" encoding="utf-8"?>
<sst xmlns="http://schemas.openxmlformats.org/spreadsheetml/2006/main" count="302" uniqueCount="123">
  <si>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</si>
  <si>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</si>
  <si>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</si>
  <si>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</si>
  <si>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</si>
  <si>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</si>
  <si>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</si>
  <si>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</si>
  <si>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</si>
  <si>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</si>
  <si>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</si>
  <si>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</si>
  <si>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</si>
  <si>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</si>
  <si>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</si>
  <si>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</si>
  <si>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</si>
  <si>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</si>
  <si>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</si>
  <si>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</si>
  <si>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</si>
  <si>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</si>
  <si>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</si>
  <si>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</si>
  <si>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</si>
  <si>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</si>
  <si>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</si>
  <si>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</si>
  <si>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</si>
  <si>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</si>
  <si>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</si>
  <si>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</si>
  <si>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</si>
  <si>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</si>
  <si>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</si>
  <si>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</si>
  <si>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</si>
  <si>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</si>
  <si>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</si>
  <si>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</si>
  <si>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</si>
  <si>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</si>
  <si>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</si>
  <si>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</si>
  <si>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</si>
  <si>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</si>
  <si>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</si>
  <si>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</si>
  <si>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</si>
  <si>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</si>
  <si>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</si>
  <si>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</si>
  <si>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ASFALTOVÝ BETON PRO LOŽNÍ VRSTVY ACL 16+</t>
  </si>
  <si>
    <t>FRÉZOVÁNÍ DRÁŽKY PRŮŘEZU DO 100MM2 V ASFALTOVÉ VOZOVCE</t>
  </si>
  <si>
    <t>TĚSNĚNÍ DILATAČNÍCH SPAR  ASF. ZÁLIVKOU</t>
  </si>
  <si>
    <t>KUS</t>
  </si>
  <si>
    <t>ZPEVNĚNÍ KRAJNIC Z RECYKLOVANÉHO MATERIÁLU TL DO 100MM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</si>
  <si>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</si>
  <si>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</si>
  <si>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</si>
  <si>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</si>
  <si>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</si>
  <si>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</si>
  <si>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</si>
  <si>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</si>
  <si>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Místo (lokalita):</t>
  </si>
  <si>
    <t>ROZPOČET - VOZOVKA</t>
  </si>
  <si>
    <t>REKAPITULACE</t>
  </si>
  <si>
    <t>Název úseku (objektu)</t>
  </si>
  <si>
    <t>DPH</t>
  </si>
  <si>
    <t>Celkem :</t>
  </si>
  <si>
    <t>asfaltový recyklát 0-22 mm</t>
  </si>
  <si>
    <t>Stavba:</t>
  </si>
  <si>
    <t>Ing. Aleš Čermák, Ph.D., MBA, ředitel</t>
  </si>
  <si>
    <t>Objekt:</t>
  </si>
  <si>
    <t>Kód položky</t>
  </si>
  <si>
    <t>1</t>
  </si>
  <si>
    <t>Poř.č.</t>
  </si>
  <si>
    <t>574A04</t>
  </si>
  <si>
    <t>ASFALTOVÝ BETON PRO OBRUSNÉ VRSTVY ACO 11+</t>
  </si>
  <si>
    <t>574A34</t>
  </si>
  <si>
    <t>ASFALTOVÝ BETON PRO OBRUSNÉ VRSTVY ACO 11+, tl. 40 mm</t>
  </si>
  <si>
    <t xml:space="preserve">Oprava vozovky </t>
  </si>
  <si>
    <t xml:space="preserve">příčné řezy </t>
  </si>
  <si>
    <t>4 962 m2 x 0,05 = 248 m3 + 1 941 m2 x 0,06 = 117 m3 - celkem 365 m3</t>
  </si>
  <si>
    <t>v obci 185 m + 207 m + mimo obec 963  + 880 = celkem 2 235 m x 0,35 = 782 m2</t>
  </si>
  <si>
    <t>1 100 + 1 085 = 2 185 m x 0,300 = 660 m2</t>
  </si>
  <si>
    <t>1960 bm x 0,350 = 686 m2</t>
  </si>
  <si>
    <t>SO.01 - km 4,071 - 5,241</t>
  </si>
  <si>
    <t>SO.02 - km 6,071 - 7,171</t>
  </si>
  <si>
    <t>SO.03 - km 8,753 - 9,678</t>
  </si>
  <si>
    <t>III/10226 Skalice - kř. III/00412</t>
  </si>
  <si>
    <t>SO.01, km 4,071 - 5,241</t>
  </si>
  <si>
    <t>III/10226 Skalice - kř.III/00412</t>
  </si>
  <si>
    <t>SO.02, km 6,071 - 7,171</t>
  </si>
  <si>
    <t>SO.03, km 8,753 - 9,768</t>
  </si>
  <si>
    <t>113728.S</t>
  </si>
  <si>
    <t>93818.S</t>
  </si>
  <si>
    <t>572213.S</t>
  </si>
  <si>
    <t>574C06.S</t>
  </si>
  <si>
    <t>CMS Dobříš, km 4,071 - 9,768           uzl.st.2221A059 - 1243A01205</t>
  </si>
  <si>
    <t>obec Skalice - Daleké Dušníky/ CMS 10 Dobříš / uzl.st.: 2221A059 - 1243A10401</t>
  </si>
  <si>
    <t>obec Daleké Dušníky/ CMS 10 Dobříš / uzl.st.: 1243A10402 - 1243A103</t>
  </si>
  <si>
    <t>obec Svaté Pole/ CMS 10 Dobříš / uzl.st.: 1243A105 - 1243A01205</t>
  </si>
  <si>
    <t>180 m2 * 0,05    (lokální výsprava po odfrézování obrusné vrstvy)</t>
  </si>
  <si>
    <t>180 bm * 1        (lokální výsprava po odfrézování obrusné vrstvy)</t>
  </si>
  <si>
    <t>180m2 * 0,05    (lokální výsprava po odfrézování obrusné vrstvy)</t>
  </si>
  <si>
    <t>160 m2 * 0,05    (lokální výsprava po odfrézování obrusné vrstvy)</t>
  </si>
  <si>
    <t>160 bm * 1        (lokální výsprava po odfrézování obrusné vrstvy)</t>
  </si>
  <si>
    <t>160m2 * 0,05    (lokální výsprava po odfrézování obrusné vrstvy)</t>
  </si>
  <si>
    <t>DIO VČ. ZJIŠTĚNÍ, ZAJIŠTĚNÍ A VYTYČENÍ ING. SÍTÍ, ZAJIŠTĚNÍ STANOVENÍ MÍSTNÍ ÚPRAVY NA VDZ</t>
  </si>
  <si>
    <t>vyrovnávka intravilán = 1941 * 0,035</t>
  </si>
  <si>
    <t>vyrovnávka extravilán = 4962 * 0,05</t>
  </si>
  <si>
    <t>150 m2 * 0,05    (lokální výsprava po odfrézování obrusné vrstvy)</t>
  </si>
  <si>
    <t>150 bm * 1          (lokální výsprava po odfrézování obrusné vrstvy)</t>
  </si>
  <si>
    <t>vyrovnávka extravilán = 6600 * 0,05</t>
  </si>
  <si>
    <t>1180 * 0,125 * 2</t>
  </si>
  <si>
    <t>1110 * 0,125 * 2</t>
  </si>
  <si>
    <t>úplná uzavírka SO</t>
  </si>
  <si>
    <t>6295 * 0,05</t>
  </si>
  <si>
    <t>1020 * 0,125 * 2</t>
  </si>
  <si>
    <t xml:space="preserve">6600 * 0,03 = 198 m3 (ZAS T1,T2) - zhotovitel odkoupí recyklát - vytěženo 396 t     6600 * 0,02 = 132 m3 (ZAS T3) - bez odkupu recyklátu </t>
  </si>
  <si>
    <t>6295 * 0,05 = 315 m3 * 2 = 630 t. Na 2/3 tohoto SO je ZAS-T3. Zhotovitel odkoupí recyklát o hmotnosti 630/3 = 210 t. Zbylý recyklát o hmotnosti 420 t bez nutnosti odkupu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</si>
</sst>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30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22"/>
      <name val="MS Sans Serif"/>
      <charset val="1"/>
    </font>
    <font>
      <b/>
      <sz val="9"/>
      <color rgb="FFFF0000"/>
      <name val="Arial CE"/>
      <charset val="238"/>
    </font>
    <font>
      <sz val="8"/>
      <color rgb="FFFF0000"/>
      <name val="MS Sans Serif"/>
      <charset val="1"/>
    </font>
    <font>
      <sz val="10"/>
      <color rgb="FFFF0000"/>
      <name val="Arial"/>
      <family val="2"/>
      <charset val="238"/>
    </font>
    <font>
      <sz val="9"/>
      <color rgb="FFFF0000"/>
      <name val="Arial CE"/>
      <charset val="238"/>
    </font>
    <font>
      <sz val="8"/>
      <name val="MS Sans Serif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 applyAlignment="0">
      <alignment vertical="top" wrapText="1"/>
      <protection locked="0"/>
    </xf>
    <xf numFmtId="0" fontId="17" fillId="0" borderId="0"/>
    <xf numFmtId="0" fontId="16" fillId="0" borderId="0">
      <alignment vertical="center"/>
    </xf>
  </cellStyleXfs>
  <cellXfs count="19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" fontId="6" fillId="0" borderId="5" xfId="0" applyNumberFormat="1" applyFont="1" applyBorder="1" applyAlignment="1" applyProtection="1">
      <alignment horizontal="right" vertical="center"/>
    </xf>
    <xf numFmtId="4" fontId="6" fillId="0" borderId="6" xfId="0" applyNumberFormat="1" applyFont="1" applyBorder="1" applyAlignment="1" applyProtection="1">
      <alignment horizontal="right" vertical="center"/>
    </xf>
    <xf numFmtId="4" fontId="9" fillId="0" borderId="0" xfId="0" applyNumberFormat="1" applyFont="1" applyAlignment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6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4" fontId="14" fillId="3" borderId="5" xfId="0" applyNumberFormat="1" applyFont="1" applyFill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vertical="center"/>
    </xf>
    <xf numFmtId="4" fontId="14" fillId="3" borderId="6" xfId="0" applyNumberFormat="1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19" fillId="0" borderId="0" xfId="0" applyFont="1" applyAlignment="1" applyProtection="1">
      <alignment horizontal="left"/>
    </xf>
    <xf numFmtId="4" fontId="6" fillId="0" borderId="10" xfId="0" applyNumberFormat="1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4" fontId="7" fillId="0" borderId="6" xfId="0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4" fontId="6" fillId="0" borderId="13" xfId="0" applyNumberFormat="1" applyFont="1" applyBorder="1" applyAlignment="1" applyProtection="1">
      <alignment horizontal="right" vertical="center"/>
    </xf>
    <xf numFmtId="0" fontId="7" fillId="2" borderId="2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left" vertical="center"/>
    </xf>
    <xf numFmtId="4" fontId="6" fillId="4" borderId="5" xfId="0" applyNumberFormat="1" applyFont="1" applyFill="1" applyBorder="1" applyAlignment="1" applyProtection="1">
      <alignment horizontal="right" vertical="center"/>
    </xf>
    <xf numFmtId="0" fontId="16" fillId="0" borderId="0" xfId="2">
      <alignment vertical="center"/>
    </xf>
    <xf numFmtId="0" fontId="21" fillId="0" borderId="0" xfId="2" applyFont="1">
      <alignment vertical="center"/>
    </xf>
    <xf numFmtId="0" fontId="23" fillId="5" borderId="2" xfId="2" applyFont="1" applyFill="1" applyBorder="1" applyAlignment="1">
      <alignment horizontal="center" vertical="center"/>
    </xf>
    <xf numFmtId="0" fontId="23" fillId="5" borderId="3" xfId="2" applyFont="1" applyFill="1" applyBorder="1" applyAlignment="1">
      <alignment horizontal="right" vertical="center"/>
    </xf>
    <xf numFmtId="0" fontId="23" fillId="5" borderId="20" xfId="2" applyFont="1" applyFill="1" applyBorder="1" applyAlignment="1">
      <alignment horizontal="right" vertical="center"/>
    </xf>
    <xf numFmtId="0" fontId="16" fillId="0" borderId="4" xfId="2" applyBorder="1" applyAlignment="1">
      <alignment horizontal="left" vertical="center"/>
    </xf>
    <xf numFmtId="4" fontId="16" fillId="0" borderId="5" xfId="2" applyNumberFormat="1" applyBorder="1" applyAlignment="1">
      <alignment horizontal="right" vertical="center"/>
    </xf>
    <xf numFmtId="4" fontId="16" fillId="0" borderId="6" xfId="2" applyNumberFormat="1" applyBorder="1" applyAlignment="1">
      <alignment horizontal="right" vertical="center"/>
    </xf>
    <xf numFmtId="0" fontId="16" fillId="0" borderId="14" xfId="2" applyBorder="1" applyAlignment="1">
      <alignment horizontal="left" vertical="center"/>
    </xf>
    <xf numFmtId="0" fontId="19" fillId="0" borderId="40" xfId="2" applyFont="1" applyBorder="1" applyAlignment="1">
      <alignment horizontal="right" vertical="center"/>
    </xf>
    <xf numFmtId="4" fontId="19" fillId="0" borderId="40" xfId="2" applyNumberFormat="1" applyFont="1" applyBorder="1" applyAlignment="1">
      <alignment horizontal="right"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right" vertical="center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Alignment="1" applyProtection="1">
      <alignment vertical="center"/>
    </xf>
    <xf numFmtId="0" fontId="7" fillId="2" borderId="24" xfId="0" applyFont="1" applyFill="1" applyBorder="1" applyAlignment="1" applyProtection="1">
      <alignment horizontal="left" vertical="center" wrapText="1"/>
    </xf>
    <xf numFmtId="4" fontId="14" fillId="6" borderId="5" xfId="0" applyNumberFormat="1" applyFont="1" applyFill="1" applyBorder="1" applyAlignment="1" applyProtection="1">
      <alignment horizontal="right" vertical="center"/>
    </xf>
    <xf numFmtId="0" fontId="9" fillId="7" borderId="0" xfId="0" applyFont="1" applyFill="1" applyAlignment="1" applyProtection="1">
      <alignment vertical="center"/>
    </xf>
    <xf numFmtId="4" fontId="6" fillId="7" borderId="5" xfId="0" applyNumberFormat="1" applyFont="1" applyFill="1" applyBorder="1" applyAlignment="1" applyProtection="1">
      <alignment horizontal="right" vertical="center"/>
    </xf>
    <xf numFmtId="4" fontId="6" fillId="7" borderId="6" xfId="0" applyNumberFormat="1" applyFont="1" applyFill="1" applyBorder="1" applyAlignment="1" applyProtection="1">
      <alignment horizontal="right" vertical="center"/>
    </xf>
    <xf numFmtId="4" fontId="7" fillId="0" borderId="21" xfId="0" applyNumberFormat="1" applyFont="1" applyBorder="1" applyAlignment="1" applyProtection="1">
      <alignment vertical="center"/>
    </xf>
    <xf numFmtId="1" fontId="16" fillId="0" borderId="15" xfId="0" applyNumberFormat="1" applyFont="1" applyBorder="1" applyAlignment="1">
      <alignment horizontal="center" vertical="center"/>
      <protection locked="0"/>
    </xf>
    <xf numFmtId="49" fontId="16" fillId="0" borderId="15" xfId="0" applyNumberFormat="1" applyFont="1" applyBorder="1" applyAlignment="1">
      <alignment horizontal="center" vertical="center"/>
      <protection locked="0"/>
    </xf>
    <xf numFmtId="1" fontId="16" fillId="0" borderId="7" xfId="0" applyNumberFormat="1" applyFont="1" applyBorder="1" applyAlignment="1">
      <alignment horizontal="center" vertical="center"/>
      <protection locked="0"/>
    </xf>
    <xf numFmtId="165" fontId="16" fillId="0" borderId="7" xfId="0" applyNumberFormat="1" applyFont="1" applyBorder="1" applyAlignment="1">
      <alignment horizontal="center" vertical="center"/>
      <protection locked="0"/>
    </xf>
    <xf numFmtId="1" fontId="16" fillId="0" borderId="7" xfId="0" applyNumberFormat="1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 vertical="center"/>
      <protection locked="0"/>
    </xf>
    <xf numFmtId="1" fontId="16" fillId="0" borderId="16" xfId="0" applyNumberFormat="1" applyFont="1" applyBorder="1" applyAlignment="1">
      <alignment horizontal="center" vertical="center"/>
      <protection locked="0"/>
    </xf>
    <xf numFmtId="49" fontId="16" fillId="0" borderId="16" xfId="0" applyNumberFormat="1" applyFont="1" applyBorder="1" applyAlignment="1">
      <alignment horizontal="center" vertical="center"/>
      <protection locked="0"/>
    </xf>
    <xf numFmtId="0" fontId="16" fillId="0" borderId="17" xfId="0" applyFont="1" applyBorder="1" applyAlignment="1">
      <alignment vertical="center"/>
      <protection locked="0"/>
    </xf>
    <xf numFmtId="0" fontId="16" fillId="0" borderId="13" xfId="0" applyFont="1" applyBorder="1" applyAlignment="1">
      <alignment horizontal="center" vertical="center"/>
      <protection locked="0"/>
    </xf>
    <xf numFmtId="4" fontId="9" fillId="0" borderId="13" xfId="0" applyNumberFormat="1" applyFont="1" applyBorder="1" applyAlignment="1" applyProtection="1">
      <alignment vertical="center"/>
    </xf>
    <xf numFmtId="4" fontId="16" fillId="0" borderId="13" xfId="0" applyNumberFormat="1" applyFont="1" applyBorder="1" applyAlignment="1">
      <alignment vertical="center"/>
      <protection locked="0"/>
    </xf>
    <xf numFmtId="4" fontId="9" fillId="0" borderId="21" xfId="0" applyNumberFormat="1" applyFont="1" applyBorder="1" applyAlignment="1" applyProtection="1">
      <alignment vertical="center"/>
    </xf>
    <xf numFmtId="4" fontId="6" fillId="0" borderId="42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24" fillId="0" borderId="0" xfId="0" applyFont="1" applyAlignment="1">
      <alignment horizontal="left" vertical="top" wrapText="1"/>
      <protection locked="0"/>
    </xf>
    <xf numFmtId="0" fontId="28" fillId="0" borderId="0" xfId="0" applyFont="1" applyAlignment="1" applyProtection="1">
      <alignment horizontal="left"/>
    </xf>
    <xf numFmtId="0" fontId="0" fillId="0" borderId="4" xfId="0" applyBorder="1" applyAlignment="1" applyProtection="1">
      <alignment horizontal="center" vertical="center"/>
    </xf>
    <xf numFmtId="0" fontId="29" fillId="0" borderId="4" xfId="0" applyFont="1" applyBorder="1" applyAlignment="1" applyProtection="1">
      <alignment vertical="top"/>
    </xf>
    <xf numFmtId="0" fontId="29" fillId="0" borderId="5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/>
    </xf>
    <xf numFmtId="0" fontId="16" fillId="0" borderId="2" xfId="0" applyFont="1" applyBorder="1" applyAlignment="1">
      <alignment vertical="center" wrapText="1"/>
      <protection locked="0"/>
    </xf>
    <xf numFmtId="0" fontId="16" fillId="0" borderId="3" xfId="0" applyFont="1" applyBorder="1" applyAlignment="1">
      <alignment horizontal="center" vertical="center"/>
      <protection locked="0"/>
    </xf>
    <xf numFmtId="2" fontId="9" fillId="0" borderId="3" xfId="0" applyNumberFormat="1" applyFont="1" applyBorder="1" applyAlignment="1" applyProtection="1">
      <alignment vertical="center"/>
    </xf>
    <xf numFmtId="4" fontId="9" fillId="0" borderId="3" xfId="0" applyNumberFormat="1" applyFont="1" applyBorder="1" applyAlignment="1" applyProtection="1">
      <alignment vertical="center"/>
    </xf>
    <xf numFmtId="4" fontId="9" fillId="0" borderId="20" xfId="0" applyNumberFormat="1" applyFont="1" applyBorder="1" applyAlignment="1" applyProtection="1">
      <alignment vertical="center"/>
    </xf>
    <xf numFmtId="0" fontId="29" fillId="0" borderId="4" xfId="0" applyFont="1" applyBorder="1" applyAlignment="1" applyProtection="1">
      <alignment vertical="center"/>
    </xf>
    <xf numFmtId="0" fontId="16" fillId="0" borderId="4" xfId="0" applyFont="1" applyBorder="1" applyAlignment="1">
      <alignment vertical="center"/>
      <protection locked="0"/>
    </xf>
    <xf numFmtId="0" fontId="16" fillId="0" borderId="5" xfId="0" applyFont="1" applyBorder="1" applyAlignment="1">
      <alignment horizontal="center" vertical="center"/>
      <protection locked="0"/>
    </xf>
    <xf numFmtId="4" fontId="9" fillId="0" borderId="5" xfId="0" applyNumberFormat="1" applyFont="1" applyBorder="1" applyAlignment="1" applyProtection="1">
      <alignment vertical="center"/>
    </xf>
    <xf numFmtId="4" fontId="16" fillId="0" borderId="5" xfId="0" applyNumberFormat="1" applyFont="1" applyBorder="1" applyAlignment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top" wrapText="1"/>
    </xf>
    <xf numFmtId="0" fontId="15" fillId="0" borderId="5" xfId="0" applyFont="1" applyBorder="1" applyAlignment="1" applyProtection="1">
      <alignment vertical="top"/>
    </xf>
    <xf numFmtId="0" fontId="16" fillId="0" borderId="4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vertical="center"/>
    </xf>
    <xf numFmtId="0" fontId="15" fillId="0" borderId="18" xfId="0" applyFont="1" applyBorder="1" applyAlignment="1" applyProtection="1">
      <alignment vertical="top"/>
    </xf>
    <xf numFmtId="39" fontId="9" fillId="0" borderId="5" xfId="0" applyNumberFormat="1" applyFont="1" applyBorder="1" applyAlignment="1" applyProtection="1">
      <alignment vertical="center"/>
    </xf>
    <xf numFmtId="0" fontId="18" fillId="0" borderId="4" xfId="0" applyFont="1" applyBorder="1" applyAlignment="1" applyProtection="1">
      <alignment vertical="center"/>
    </xf>
    <xf numFmtId="0" fontId="29" fillId="0" borderId="5" xfId="0" applyFont="1" applyBorder="1" applyAlignment="1" applyProtection="1">
      <alignment vertical="top"/>
    </xf>
    <xf numFmtId="0" fontId="15" fillId="0" borderId="4" xfId="0" applyFont="1" applyBorder="1" applyAlignment="1" applyProtection="1">
      <alignment vertical="top"/>
    </xf>
    <xf numFmtId="49" fontId="6" fillId="0" borderId="27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49" fontId="9" fillId="0" borderId="30" xfId="0" applyNumberFormat="1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49" fontId="6" fillId="0" borderId="33" xfId="0" applyNumberFormat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49" fontId="6" fillId="0" borderId="33" xfId="0" applyNumberFormat="1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6" fillId="0" borderId="32" xfId="0" applyFont="1" applyBorder="1" applyAlignment="1" applyProtection="1">
      <alignment horizontal="left" vertical="center" shrinkToFit="1"/>
    </xf>
    <xf numFmtId="49" fontId="6" fillId="0" borderId="26" xfId="0" applyNumberFormat="1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left" vertical="center"/>
    </xf>
    <xf numFmtId="49" fontId="6" fillId="4" borderId="35" xfId="0" applyNumberFormat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9" fontId="6" fillId="0" borderId="36" xfId="0" applyNumberFormat="1" applyFont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left" vertical="center"/>
    </xf>
    <xf numFmtId="49" fontId="14" fillId="6" borderId="4" xfId="0" applyNumberFormat="1" applyFont="1" applyFill="1" applyBorder="1" applyAlignment="1" applyProtection="1">
      <alignment horizontal="left" vertical="center"/>
    </xf>
    <xf numFmtId="0" fontId="14" fillId="6" borderId="5" xfId="0" applyFont="1" applyFill="1" applyBorder="1" applyAlignment="1" applyProtection="1">
      <alignment horizontal="left" vertical="center"/>
    </xf>
    <xf numFmtId="49" fontId="14" fillId="6" borderId="5" xfId="0" applyNumberFormat="1" applyFont="1" applyFill="1" applyBorder="1" applyAlignment="1" applyProtection="1">
      <alignment horizontal="left" vertical="center"/>
    </xf>
    <xf numFmtId="49" fontId="14" fillId="3" borderId="5" xfId="0" applyNumberFormat="1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49" fontId="14" fillId="3" borderId="4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11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 vertical="center"/>
    </xf>
    <xf numFmtId="14" fontId="9" fillId="0" borderId="6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49" fontId="9" fillId="0" borderId="4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1" fontId="9" fillId="0" borderId="5" xfId="0" applyNumberFormat="1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 wrapText="1"/>
    </xf>
    <xf numFmtId="49" fontId="9" fillId="0" borderId="6" xfId="0" applyNumberFormat="1" applyFont="1" applyBorder="1" applyAlignment="1" applyProtection="1">
      <alignment horizontal="left" vertical="center"/>
    </xf>
    <xf numFmtId="49" fontId="27" fillId="0" borderId="5" xfId="0" applyNumberFormat="1" applyFont="1" applyBorder="1" applyAlignment="1" applyProtection="1">
      <alignment horizontal="left" vertical="center" wrapText="1"/>
    </xf>
    <xf numFmtId="0" fontId="27" fillId="0" borderId="5" xfId="0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 wrapText="1"/>
    </xf>
    <xf numFmtId="49" fontId="9" fillId="0" borderId="36" xfId="0" applyNumberFormat="1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/>
    </xf>
    <xf numFmtId="49" fontId="10" fillId="0" borderId="38" xfId="0" applyNumberFormat="1" applyFont="1" applyBorder="1" applyAlignment="1" applyProtection="1">
      <alignment horizontal="left" vertical="center" wrapText="1"/>
    </xf>
    <xf numFmtId="0" fontId="10" fillId="0" borderId="39" xfId="0" applyFont="1" applyBorder="1" applyAlignment="1" applyProtection="1">
      <alignment horizontal="left" vertical="center" wrapText="1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49" fontId="9" fillId="0" borderId="20" xfId="0" applyNumberFormat="1" applyFont="1" applyBorder="1" applyAlignment="1" applyProtection="1">
      <alignment horizontal="left" vertical="center"/>
    </xf>
    <xf numFmtId="0" fontId="21" fillId="0" borderId="0" xfId="2" applyFont="1">
      <alignment vertical="center"/>
    </xf>
    <xf numFmtId="0" fontId="16" fillId="0" borderId="0" xfId="2">
      <alignment vertical="center"/>
    </xf>
    <xf numFmtId="49" fontId="22" fillId="0" borderId="0" xfId="2" applyNumberFormat="1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Alignment="1" applyProtection="1">
      <alignment horizontal="left" vertical="top"/>
    </xf>
  </cellXfs>
  <cellStyles count="3">
    <cellStyle name="Normální" xfId="0" builtinId="0"/>
    <cellStyle name="Normální 2" xfId="1" xr:uid="{66D0A2F5-FD9A-4E74-A953-E0095AC29A66}"/>
    <cellStyle name="Normální 2 2" xfId="2" xr:uid="{C63A1C7F-9064-4688-A868-3D3BF6B09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4" customWidth="1"/>
    <col min="2" max="2" width="13.33203125" style="14" customWidth="1"/>
    <col min="3" max="3" width="11.83203125" style="14" customWidth="1"/>
    <col min="4" max="4" width="27.83203125" style="14" customWidth="1"/>
    <col min="5" max="5" width="14.5" style="14" customWidth="1"/>
    <col min="6" max="6" width="18.5" style="14" customWidth="1"/>
    <col min="7" max="7" width="26.33203125" style="14" customWidth="1"/>
    <col min="8" max="8" width="16" style="14" customWidth="1"/>
    <col min="9" max="9" width="13.83203125" style="14" customWidth="1"/>
    <col min="10" max="10" width="29.5" style="14" customWidth="1"/>
    <col min="11" max="11" width="13.33203125" style="14"/>
    <col min="12" max="12" width="13.6640625" style="14" bestFit="1" customWidth="1"/>
    <col min="13" max="16384" width="13.33203125" style="14"/>
  </cols>
  <sheetData>
    <row r="1" spans="2:12" ht="28.7" customHeight="1" thickBot="1" x14ac:dyDescent="0.2">
      <c r="B1" s="173" t="s">
        <v>11</v>
      </c>
      <c r="C1" s="174"/>
      <c r="D1" s="174"/>
      <c r="E1" s="174"/>
      <c r="F1" s="174"/>
      <c r="G1" s="174"/>
      <c r="H1" s="174"/>
      <c r="I1" s="174"/>
      <c r="J1" s="174"/>
    </row>
    <row r="2" spans="2:12" ht="12.75" customHeight="1" x14ac:dyDescent="0.15">
      <c r="B2" s="175" t="s">
        <v>12</v>
      </c>
      <c r="C2" s="176"/>
      <c r="D2" s="177" t="s">
        <v>91</v>
      </c>
      <c r="E2" s="177"/>
      <c r="F2" s="178" t="s">
        <v>13</v>
      </c>
      <c r="G2" s="179" t="s">
        <v>57</v>
      </c>
      <c r="H2" s="180"/>
      <c r="I2" s="178" t="s">
        <v>14</v>
      </c>
      <c r="J2" s="183" t="s">
        <v>58</v>
      </c>
    </row>
    <row r="3" spans="2:12" x14ac:dyDescent="0.15">
      <c r="B3" s="161"/>
      <c r="C3" s="160"/>
      <c r="D3" s="168"/>
      <c r="E3" s="168"/>
      <c r="F3" s="160"/>
      <c r="G3" s="181"/>
      <c r="H3" s="182"/>
      <c r="I3" s="160"/>
      <c r="J3" s="158"/>
    </row>
    <row r="4" spans="2:12" x14ac:dyDescent="0.15">
      <c r="B4" s="159" t="s">
        <v>15</v>
      </c>
      <c r="C4" s="160"/>
      <c r="D4" s="169" t="s">
        <v>82</v>
      </c>
      <c r="E4" s="170"/>
      <c r="F4" s="163" t="s">
        <v>16</v>
      </c>
      <c r="G4" s="168"/>
      <c r="H4" s="164"/>
      <c r="I4" s="163" t="s">
        <v>14</v>
      </c>
      <c r="J4" s="165"/>
    </row>
    <row r="5" spans="2:12" x14ac:dyDescent="0.15">
      <c r="B5" s="161"/>
      <c r="C5" s="160"/>
      <c r="D5" s="171"/>
      <c r="E5" s="172"/>
      <c r="F5" s="160"/>
      <c r="G5" s="164"/>
      <c r="H5" s="164"/>
      <c r="I5" s="160"/>
      <c r="J5" s="158"/>
    </row>
    <row r="6" spans="2:12" ht="13.15" customHeight="1" x14ac:dyDescent="0.15">
      <c r="B6" s="159" t="s">
        <v>17</v>
      </c>
      <c r="C6" s="160"/>
      <c r="D6" s="169" t="s">
        <v>100</v>
      </c>
      <c r="E6" s="170"/>
      <c r="F6" s="163" t="s">
        <v>18</v>
      </c>
      <c r="G6" s="168"/>
      <c r="H6" s="164"/>
      <c r="I6" s="163" t="s">
        <v>14</v>
      </c>
      <c r="J6" s="165"/>
    </row>
    <row r="7" spans="2:12" x14ac:dyDescent="0.15">
      <c r="B7" s="161"/>
      <c r="C7" s="160"/>
      <c r="D7" s="171"/>
      <c r="E7" s="172"/>
      <c r="F7" s="160"/>
      <c r="G7" s="164"/>
      <c r="H7" s="164"/>
      <c r="I7" s="160"/>
      <c r="J7" s="158"/>
      <c r="L7" s="87"/>
    </row>
    <row r="8" spans="2:12" x14ac:dyDescent="0.15">
      <c r="B8" s="159" t="s">
        <v>59</v>
      </c>
      <c r="C8" s="160"/>
      <c r="D8" s="162">
        <v>2026</v>
      </c>
      <c r="E8" s="162"/>
      <c r="F8" s="163" t="s">
        <v>60</v>
      </c>
      <c r="G8" s="164"/>
      <c r="H8" s="164"/>
      <c r="I8" s="163" t="s">
        <v>61</v>
      </c>
      <c r="J8" s="165"/>
    </row>
    <row r="9" spans="2:12" x14ac:dyDescent="0.15">
      <c r="B9" s="161"/>
      <c r="C9" s="160"/>
      <c r="D9" s="162"/>
      <c r="E9" s="162"/>
      <c r="F9" s="160"/>
      <c r="G9" s="164"/>
      <c r="H9" s="164"/>
      <c r="I9" s="160"/>
      <c r="J9" s="158"/>
    </row>
    <row r="10" spans="2:12" x14ac:dyDescent="0.15">
      <c r="B10" s="159" t="s">
        <v>62</v>
      </c>
      <c r="C10" s="160"/>
      <c r="D10" s="166"/>
      <c r="E10" s="167"/>
      <c r="F10" s="163" t="s">
        <v>19</v>
      </c>
      <c r="G10" s="168"/>
      <c r="H10" s="164"/>
      <c r="I10" s="163" t="s">
        <v>20</v>
      </c>
      <c r="J10" s="157"/>
    </row>
    <row r="11" spans="2:12" x14ac:dyDescent="0.15">
      <c r="B11" s="161"/>
      <c r="C11" s="160"/>
      <c r="D11" s="167"/>
      <c r="E11" s="167"/>
      <c r="F11" s="160"/>
      <c r="G11" s="164"/>
      <c r="H11" s="164"/>
      <c r="I11" s="160"/>
      <c r="J11" s="158"/>
    </row>
    <row r="12" spans="2:12" ht="23.45" customHeight="1" thickBot="1" x14ac:dyDescent="0.2">
      <c r="B12" s="151" t="s">
        <v>21</v>
      </c>
      <c r="C12" s="152"/>
      <c r="D12" s="152"/>
      <c r="E12" s="152"/>
      <c r="F12" s="152"/>
      <c r="G12" s="152"/>
      <c r="H12" s="152"/>
      <c r="I12" s="152"/>
      <c r="J12" s="153"/>
    </row>
    <row r="13" spans="2:12" ht="26.45" customHeight="1" x14ac:dyDescent="0.15">
      <c r="B13" s="15" t="s">
        <v>22</v>
      </c>
      <c r="C13" s="154" t="s">
        <v>23</v>
      </c>
      <c r="D13" s="155"/>
      <c r="E13" s="16" t="s">
        <v>24</v>
      </c>
      <c r="F13" s="154" t="s">
        <v>25</v>
      </c>
      <c r="G13" s="155"/>
      <c r="H13" s="16" t="s">
        <v>26</v>
      </c>
      <c r="I13" s="154" t="s">
        <v>27</v>
      </c>
      <c r="J13" s="156"/>
    </row>
    <row r="14" spans="2:12" ht="15.2" customHeight="1" x14ac:dyDescent="0.15">
      <c r="B14" s="17" t="s">
        <v>28</v>
      </c>
      <c r="C14" s="18" t="s">
        <v>29</v>
      </c>
      <c r="D14" s="46">
        <f>rekapitulace!C11</f>
        <v>0</v>
      </c>
      <c r="E14" s="148"/>
      <c r="F14" s="149"/>
      <c r="G14" s="19"/>
      <c r="H14" s="148"/>
      <c r="I14" s="149"/>
      <c r="J14" s="20"/>
    </row>
    <row r="15" spans="2:12" ht="15.2" customHeight="1" x14ac:dyDescent="0.15">
      <c r="B15" s="17"/>
      <c r="C15" s="18"/>
      <c r="D15" s="19"/>
      <c r="E15" s="148"/>
      <c r="F15" s="149"/>
      <c r="G15" s="19"/>
      <c r="H15" s="148"/>
      <c r="I15" s="149"/>
      <c r="J15" s="20"/>
      <c r="L15" s="21"/>
    </row>
    <row r="16" spans="2:12" ht="15.2" customHeight="1" x14ac:dyDescent="0.15">
      <c r="B16" s="17"/>
      <c r="C16" s="18"/>
      <c r="D16" s="19"/>
      <c r="E16" s="148"/>
      <c r="F16" s="149"/>
      <c r="G16" s="19"/>
      <c r="H16" s="148"/>
      <c r="I16" s="149"/>
      <c r="J16" s="20"/>
    </row>
    <row r="17" spans="2:10" ht="15.2" customHeight="1" x14ac:dyDescent="0.15">
      <c r="B17" s="17"/>
      <c r="C17" s="18"/>
      <c r="D17" s="19"/>
      <c r="E17" s="148"/>
      <c r="F17" s="149"/>
      <c r="G17" s="22"/>
      <c r="H17" s="148"/>
      <c r="I17" s="149"/>
      <c r="J17" s="20"/>
    </row>
    <row r="18" spans="2:10" ht="15.2" customHeight="1" x14ac:dyDescent="0.15">
      <c r="B18" s="17"/>
      <c r="C18" s="18"/>
      <c r="D18" s="19"/>
      <c r="E18" s="148"/>
      <c r="F18" s="149"/>
      <c r="G18" s="22"/>
      <c r="H18" s="148"/>
      <c r="I18" s="149"/>
      <c r="J18" s="20"/>
    </row>
    <row r="19" spans="2:10" ht="15.2" customHeight="1" x14ac:dyDescent="0.15">
      <c r="B19" s="17"/>
      <c r="C19" s="18"/>
      <c r="D19" s="19"/>
      <c r="E19" s="148"/>
      <c r="F19" s="149"/>
      <c r="G19" s="22"/>
      <c r="H19" s="148"/>
      <c r="I19" s="149"/>
      <c r="J19" s="20"/>
    </row>
    <row r="20" spans="2:10" ht="15.2" customHeight="1" x14ac:dyDescent="0.15">
      <c r="B20" s="146"/>
      <c r="C20" s="147"/>
      <c r="D20" s="19"/>
      <c r="E20" s="148"/>
      <c r="F20" s="149"/>
      <c r="G20" s="22"/>
      <c r="H20" s="148"/>
      <c r="I20" s="149"/>
      <c r="J20" s="23"/>
    </row>
    <row r="21" spans="2:10" ht="15.2" customHeight="1" x14ac:dyDescent="0.15">
      <c r="B21" s="146"/>
      <c r="C21" s="147"/>
      <c r="D21" s="19"/>
      <c r="E21" s="148"/>
      <c r="F21" s="149"/>
      <c r="G21" s="22"/>
      <c r="H21" s="148"/>
      <c r="I21" s="149"/>
      <c r="J21" s="23"/>
    </row>
    <row r="22" spans="2:10" ht="16.7" customHeight="1" x14ac:dyDescent="0.15">
      <c r="B22" s="146" t="s">
        <v>30</v>
      </c>
      <c r="C22" s="147"/>
      <c r="D22" s="46">
        <f>D14</f>
        <v>0</v>
      </c>
      <c r="E22" s="150"/>
      <c r="F22" s="147"/>
      <c r="G22" s="65"/>
      <c r="H22" s="150"/>
      <c r="I22" s="147"/>
      <c r="J22" s="66"/>
    </row>
    <row r="23" spans="2:10" x14ac:dyDescent="0.15">
      <c r="B23" s="24"/>
      <c r="C23" s="25"/>
      <c r="D23" s="25"/>
      <c r="E23" s="25"/>
      <c r="F23" s="25"/>
      <c r="G23" s="25"/>
      <c r="H23" s="25"/>
      <c r="I23" s="25"/>
      <c r="J23" s="26"/>
    </row>
    <row r="24" spans="2:10" ht="15.2" customHeight="1" x14ac:dyDescent="0.15">
      <c r="B24" s="140"/>
      <c r="C24" s="141"/>
      <c r="D24" s="63"/>
      <c r="E24" s="64"/>
      <c r="F24" s="64"/>
      <c r="G24" s="64"/>
      <c r="J24" s="28"/>
    </row>
    <row r="25" spans="2:10" ht="15.2" customHeight="1" x14ac:dyDescent="0.15">
      <c r="B25" s="140"/>
      <c r="C25" s="141"/>
      <c r="D25" s="63"/>
      <c r="E25" s="142"/>
      <c r="F25" s="141"/>
      <c r="G25" s="63"/>
      <c r="H25" s="143" t="s">
        <v>9</v>
      </c>
      <c r="I25" s="144"/>
      <c r="J25" s="29">
        <f>SUM(D24:D26)</f>
        <v>0</v>
      </c>
    </row>
    <row r="26" spans="2:10" ht="15.2" customHeight="1" x14ac:dyDescent="0.15">
      <c r="B26" s="145" t="s">
        <v>31</v>
      </c>
      <c r="C26" s="144"/>
      <c r="D26" s="27">
        <f>D22</f>
        <v>0</v>
      </c>
      <c r="E26" s="143" t="s">
        <v>3</v>
      </c>
      <c r="F26" s="144"/>
      <c r="G26" s="27">
        <f>(ROUND(D26,2)*(21/100))</f>
        <v>0</v>
      </c>
      <c r="H26" s="143" t="s">
        <v>32</v>
      </c>
      <c r="I26" s="144"/>
      <c r="J26" s="29">
        <f>SUM(G25:G26)+J25</f>
        <v>0</v>
      </c>
    </row>
    <row r="27" spans="2:10" x14ac:dyDescent="0.15">
      <c r="B27" s="30"/>
      <c r="J27" s="28"/>
    </row>
    <row r="28" spans="2:10" ht="14.45" customHeight="1" x14ac:dyDescent="0.15">
      <c r="B28" s="131"/>
      <c r="C28" s="132"/>
      <c r="D28" s="133"/>
      <c r="E28" s="134" t="s">
        <v>13</v>
      </c>
      <c r="F28" s="135"/>
      <c r="G28" s="136"/>
      <c r="H28" s="134" t="s">
        <v>18</v>
      </c>
      <c r="I28" s="135"/>
      <c r="J28" s="137"/>
    </row>
    <row r="29" spans="2:10" ht="14.45" customHeight="1" x14ac:dyDescent="0.15">
      <c r="B29" s="123"/>
      <c r="C29" s="124"/>
      <c r="D29" s="124"/>
      <c r="E29" s="138" t="s">
        <v>73</v>
      </c>
      <c r="F29" s="132"/>
      <c r="G29" s="132"/>
      <c r="H29" s="138"/>
      <c r="I29" s="132"/>
      <c r="J29" s="139"/>
    </row>
    <row r="30" spans="2:10" ht="14.45" customHeight="1" x14ac:dyDescent="0.15">
      <c r="B30" s="123"/>
      <c r="C30" s="124"/>
      <c r="D30" s="125"/>
      <c r="E30" s="126"/>
      <c r="F30" s="124"/>
      <c r="G30" s="125"/>
      <c r="H30" s="126"/>
      <c r="I30" s="124"/>
      <c r="J30" s="127"/>
    </row>
    <row r="31" spans="2:10" ht="14.45" customHeight="1" x14ac:dyDescent="0.15">
      <c r="B31" s="123"/>
      <c r="C31" s="124"/>
      <c r="D31" s="125"/>
      <c r="E31" s="128"/>
      <c r="F31" s="129"/>
      <c r="G31" s="130"/>
      <c r="H31" s="126"/>
      <c r="I31" s="124"/>
      <c r="J31" s="127"/>
    </row>
    <row r="32" spans="2:10" ht="14.45" customHeight="1" thickBot="1" x14ac:dyDescent="0.2">
      <c r="B32" s="116"/>
      <c r="C32" s="117"/>
      <c r="D32" s="118"/>
      <c r="E32" s="119" t="s">
        <v>33</v>
      </c>
      <c r="F32" s="120"/>
      <c r="G32" s="121"/>
      <c r="H32" s="119" t="s">
        <v>33</v>
      </c>
      <c r="I32" s="120"/>
      <c r="J32" s="122"/>
    </row>
    <row r="35" spans="2:4" ht="15" x14ac:dyDescent="0.15">
      <c r="B35" s="60"/>
      <c r="C35" s="60"/>
      <c r="D35" s="60"/>
    </row>
    <row r="36" spans="2:4" ht="15" x14ac:dyDescent="0.15">
      <c r="B36" s="60"/>
      <c r="C36" s="60"/>
      <c r="D36" s="60"/>
    </row>
  </sheetData>
  <mergeCells count="78">
    <mergeCell ref="B1:J1"/>
    <mergeCell ref="B2:C3"/>
    <mergeCell ref="D2:E3"/>
    <mergeCell ref="F2:F3"/>
    <mergeCell ref="G2:H3"/>
    <mergeCell ref="I2:I3"/>
    <mergeCell ref="J2:J3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B12:J12"/>
    <mergeCell ref="C13:D13"/>
    <mergeCell ref="F13:G13"/>
    <mergeCell ref="I13:J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4:C24"/>
    <mergeCell ref="B25:C25"/>
    <mergeCell ref="E25:F25"/>
    <mergeCell ref="H25:I25"/>
    <mergeCell ref="B26:C26"/>
    <mergeCell ref="E26:F26"/>
    <mergeCell ref="H26:I26"/>
    <mergeCell ref="B28:D28"/>
    <mergeCell ref="E28:G28"/>
    <mergeCell ref="H28:J28"/>
    <mergeCell ref="B29:D29"/>
    <mergeCell ref="E29:G29"/>
    <mergeCell ref="H29:J29"/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  <mc:AlternateContent xmlns:mc="http://schemas.openxmlformats.org/markup-compatibility/2006">
      <mc:Choice Requires="x14">
        <oleObject progId="MSPhotoEd.3" shapeId="3075" r:id="rId7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6B30-1948-426D-B24A-B74D75C6FFC3}">
  <sheetPr>
    <pageSetUpPr fitToPage="1"/>
  </sheetPr>
  <dimension ref="B2:E11"/>
  <sheetViews>
    <sheetView zoomScaleNormal="100" workbookViewId="0">
      <selection activeCell="B1" sqref="B1"/>
    </sheetView>
  </sheetViews>
  <sheetFormatPr defaultRowHeight="12.75" customHeight="1" x14ac:dyDescent="0.15"/>
  <cols>
    <col min="1" max="1" width="2.33203125" style="47" customWidth="1"/>
    <col min="2" max="2" width="62.6640625" style="47" customWidth="1"/>
    <col min="3" max="5" width="25.83203125" style="47" customWidth="1"/>
    <col min="6" max="256" width="9.33203125" style="47"/>
    <col min="257" max="257" width="2.33203125" style="47" customWidth="1"/>
    <col min="258" max="258" width="77.83203125" style="47" customWidth="1"/>
    <col min="259" max="261" width="24.1640625" style="47" customWidth="1"/>
    <col min="262" max="512" width="9.33203125" style="47"/>
    <col min="513" max="513" width="2.33203125" style="47" customWidth="1"/>
    <col min="514" max="514" width="77.83203125" style="47" customWidth="1"/>
    <col min="515" max="517" width="24.1640625" style="47" customWidth="1"/>
    <col min="518" max="768" width="9.33203125" style="47"/>
    <col min="769" max="769" width="2.33203125" style="47" customWidth="1"/>
    <col min="770" max="770" width="77.83203125" style="47" customWidth="1"/>
    <col min="771" max="773" width="24.1640625" style="47" customWidth="1"/>
    <col min="774" max="1024" width="9.33203125" style="47"/>
    <col min="1025" max="1025" width="2.33203125" style="47" customWidth="1"/>
    <col min="1026" max="1026" width="77.83203125" style="47" customWidth="1"/>
    <col min="1027" max="1029" width="24.1640625" style="47" customWidth="1"/>
    <col min="1030" max="1280" width="9.33203125" style="47"/>
    <col min="1281" max="1281" width="2.33203125" style="47" customWidth="1"/>
    <col min="1282" max="1282" width="77.83203125" style="47" customWidth="1"/>
    <col min="1283" max="1285" width="24.1640625" style="47" customWidth="1"/>
    <col min="1286" max="1536" width="9.33203125" style="47"/>
    <col min="1537" max="1537" width="2.33203125" style="47" customWidth="1"/>
    <col min="1538" max="1538" width="77.83203125" style="47" customWidth="1"/>
    <col min="1539" max="1541" width="24.1640625" style="47" customWidth="1"/>
    <col min="1542" max="1792" width="9.33203125" style="47"/>
    <col min="1793" max="1793" width="2.33203125" style="47" customWidth="1"/>
    <col min="1794" max="1794" width="77.83203125" style="47" customWidth="1"/>
    <col min="1795" max="1797" width="24.1640625" style="47" customWidth="1"/>
    <col min="1798" max="2048" width="9.33203125" style="47"/>
    <col min="2049" max="2049" width="2.33203125" style="47" customWidth="1"/>
    <col min="2050" max="2050" width="77.83203125" style="47" customWidth="1"/>
    <col min="2051" max="2053" width="24.1640625" style="47" customWidth="1"/>
    <col min="2054" max="2304" width="9.33203125" style="47"/>
    <col min="2305" max="2305" width="2.33203125" style="47" customWidth="1"/>
    <col min="2306" max="2306" width="77.83203125" style="47" customWidth="1"/>
    <col min="2307" max="2309" width="24.1640625" style="47" customWidth="1"/>
    <col min="2310" max="2560" width="9.33203125" style="47"/>
    <col min="2561" max="2561" width="2.33203125" style="47" customWidth="1"/>
    <col min="2562" max="2562" width="77.83203125" style="47" customWidth="1"/>
    <col min="2563" max="2565" width="24.1640625" style="47" customWidth="1"/>
    <col min="2566" max="2816" width="9.33203125" style="47"/>
    <col min="2817" max="2817" width="2.33203125" style="47" customWidth="1"/>
    <col min="2818" max="2818" width="77.83203125" style="47" customWidth="1"/>
    <col min="2819" max="2821" width="24.1640625" style="47" customWidth="1"/>
    <col min="2822" max="3072" width="9.33203125" style="47"/>
    <col min="3073" max="3073" width="2.33203125" style="47" customWidth="1"/>
    <col min="3074" max="3074" width="77.83203125" style="47" customWidth="1"/>
    <col min="3075" max="3077" width="24.1640625" style="47" customWidth="1"/>
    <col min="3078" max="3328" width="9.33203125" style="47"/>
    <col min="3329" max="3329" width="2.33203125" style="47" customWidth="1"/>
    <col min="3330" max="3330" width="77.83203125" style="47" customWidth="1"/>
    <col min="3331" max="3333" width="24.1640625" style="47" customWidth="1"/>
    <col min="3334" max="3584" width="9.33203125" style="47"/>
    <col min="3585" max="3585" width="2.33203125" style="47" customWidth="1"/>
    <col min="3586" max="3586" width="77.83203125" style="47" customWidth="1"/>
    <col min="3587" max="3589" width="24.1640625" style="47" customWidth="1"/>
    <col min="3590" max="3840" width="9.33203125" style="47"/>
    <col min="3841" max="3841" width="2.33203125" style="47" customWidth="1"/>
    <col min="3842" max="3842" width="77.83203125" style="47" customWidth="1"/>
    <col min="3843" max="3845" width="24.1640625" style="47" customWidth="1"/>
    <col min="3846" max="4096" width="9.33203125" style="47"/>
    <col min="4097" max="4097" width="2.33203125" style="47" customWidth="1"/>
    <col min="4098" max="4098" width="77.83203125" style="47" customWidth="1"/>
    <col min="4099" max="4101" width="24.1640625" style="47" customWidth="1"/>
    <col min="4102" max="4352" width="9.33203125" style="47"/>
    <col min="4353" max="4353" width="2.33203125" style="47" customWidth="1"/>
    <col min="4354" max="4354" width="77.83203125" style="47" customWidth="1"/>
    <col min="4355" max="4357" width="24.1640625" style="47" customWidth="1"/>
    <col min="4358" max="4608" width="9.33203125" style="47"/>
    <col min="4609" max="4609" width="2.33203125" style="47" customWidth="1"/>
    <col min="4610" max="4610" width="77.83203125" style="47" customWidth="1"/>
    <col min="4611" max="4613" width="24.1640625" style="47" customWidth="1"/>
    <col min="4614" max="4864" width="9.33203125" style="47"/>
    <col min="4865" max="4865" width="2.33203125" style="47" customWidth="1"/>
    <col min="4866" max="4866" width="77.83203125" style="47" customWidth="1"/>
    <col min="4867" max="4869" width="24.1640625" style="47" customWidth="1"/>
    <col min="4870" max="5120" width="9.33203125" style="47"/>
    <col min="5121" max="5121" width="2.33203125" style="47" customWidth="1"/>
    <col min="5122" max="5122" width="77.83203125" style="47" customWidth="1"/>
    <col min="5123" max="5125" width="24.1640625" style="47" customWidth="1"/>
    <col min="5126" max="5376" width="9.33203125" style="47"/>
    <col min="5377" max="5377" width="2.33203125" style="47" customWidth="1"/>
    <col min="5378" max="5378" width="77.83203125" style="47" customWidth="1"/>
    <col min="5379" max="5381" width="24.1640625" style="47" customWidth="1"/>
    <col min="5382" max="5632" width="9.33203125" style="47"/>
    <col min="5633" max="5633" width="2.33203125" style="47" customWidth="1"/>
    <col min="5634" max="5634" width="77.83203125" style="47" customWidth="1"/>
    <col min="5635" max="5637" width="24.1640625" style="47" customWidth="1"/>
    <col min="5638" max="5888" width="9.33203125" style="47"/>
    <col min="5889" max="5889" width="2.33203125" style="47" customWidth="1"/>
    <col min="5890" max="5890" width="77.83203125" style="47" customWidth="1"/>
    <col min="5891" max="5893" width="24.1640625" style="47" customWidth="1"/>
    <col min="5894" max="6144" width="9.33203125" style="47"/>
    <col min="6145" max="6145" width="2.33203125" style="47" customWidth="1"/>
    <col min="6146" max="6146" width="77.83203125" style="47" customWidth="1"/>
    <col min="6147" max="6149" width="24.1640625" style="47" customWidth="1"/>
    <col min="6150" max="6400" width="9.33203125" style="47"/>
    <col min="6401" max="6401" width="2.33203125" style="47" customWidth="1"/>
    <col min="6402" max="6402" width="77.83203125" style="47" customWidth="1"/>
    <col min="6403" max="6405" width="24.1640625" style="47" customWidth="1"/>
    <col min="6406" max="6656" width="9.33203125" style="47"/>
    <col min="6657" max="6657" width="2.33203125" style="47" customWidth="1"/>
    <col min="6658" max="6658" width="77.83203125" style="47" customWidth="1"/>
    <col min="6659" max="6661" width="24.1640625" style="47" customWidth="1"/>
    <col min="6662" max="6912" width="9.33203125" style="47"/>
    <col min="6913" max="6913" width="2.33203125" style="47" customWidth="1"/>
    <col min="6914" max="6914" width="77.83203125" style="47" customWidth="1"/>
    <col min="6915" max="6917" width="24.1640625" style="47" customWidth="1"/>
    <col min="6918" max="7168" width="9.33203125" style="47"/>
    <col min="7169" max="7169" width="2.33203125" style="47" customWidth="1"/>
    <col min="7170" max="7170" width="77.83203125" style="47" customWidth="1"/>
    <col min="7171" max="7173" width="24.1640625" style="47" customWidth="1"/>
    <col min="7174" max="7424" width="9.33203125" style="47"/>
    <col min="7425" max="7425" width="2.33203125" style="47" customWidth="1"/>
    <col min="7426" max="7426" width="77.83203125" style="47" customWidth="1"/>
    <col min="7427" max="7429" width="24.1640625" style="47" customWidth="1"/>
    <col min="7430" max="7680" width="9.33203125" style="47"/>
    <col min="7681" max="7681" width="2.33203125" style="47" customWidth="1"/>
    <col min="7682" max="7682" width="77.83203125" style="47" customWidth="1"/>
    <col min="7683" max="7685" width="24.1640625" style="47" customWidth="1"/>
    <col min="7686" max="7936" width="9.33203125" style="47"/>
    <col min="7937" max="7937" width="2.33203125" style="47" customWidth="1"/>
    <col min="7938" max="7938" width="77.83203125" style="47" customWidth="1"/>
    <col min="7939" max="7941" width="24.1640625" style="47" customWidth="1"/>
    <col min="7942" max="8192" width="9.33203125" style="47"/>
    <col min="8193" max="8193" width="2.33203125" style="47" customWidth="1"/>
    <col min="8194" max="8194" width="77.83203125" style="47" customWidth="1"/>
    <col min="8195" max="8197" width="24.1640625" style="47" customWidth="1"/>
    <col min="8198" max="8448" width="9.33203125" style="47"/>
    <col min="8449" max="8449" width="2.33203125" style="47" customWidth="1"/>
    <col min="8450" max="8450" width="77.83203125" style="47" customWidth="1"/>
    <col min="8451" max="8453" width="24.1640625" style="47" customWidth="1"/>
    <col min="8454" max="8704" width="9.33203125" style="47"/>
    <col min="8705" max="8705" width="2.33203125" style="47" customWidth="1"/>
    <col min="8706" max="8706" width="77.83203125" style="47" customWidth="1"/>
    <col min="8707" max="8709" width="24.1640625" style="47" customWidth="1"/>
    <col min="8710" max="8960" width="9.33203125" style="47"/>
    <col min="8961" max="8961" width="2.33203125" style="47" customWidth="1"/>
    <col min="8962" max="8962" width="77.83203125" style="47" customWidth="1"/>
    <col min="8963" max="8965" width="24.1640625" style="47" customWidth="1"/>
    <col min="8966" max="9216" width="9.33203125" style="47"/>
    <col min="9217" max="9217" width="2.33203125" style="47" customWidth="1"/>
    <col min="9218" max="9218" width="77.83203125" style="47" customWidth="1"/>
    <col min="9219" max="9221" width="24.1640625" style="47" customWidth="1"/>
    <col min="9222" max="9472" width="9.33203125" style="47"/>
    <col min="9473" max="9473" width="2.33203125" style="47" customWidth="1"/>
    <col min="9474" max="9474" width="77.83203125" style="47" customWidth="1"/>
    <col min="9475" max="9477" width="24.1640625" style="47" customWidth="1"/>
    <col min="9478" max="9728" width="9.33203125" style="47"/>
    <col min="9729" max="9729" width="2.33203125" style="47" customWidth="1"/>
    <col min="9730" max="9730" width="77.83203125" style="47" customWidth="1"/>
    <col min="9731" max="9733" width="24.1640625" style="47" customWidth="1"/>
    <col min="9734" max="9984" width="9.33203125" style="47"/>
    <col min="9985" max="9985" width="2.33203125" style="47" customWidth="1"/>
    <col min="9986" max="9986" width="77.83203125" style="47" customWidth="1"/>
    <col min="9987" max="9989" width="24.1640625" style="47" customWidth="1"/>
    <col min="9990" max="10240" width="9.33203125" style="47"/>
    <col min="10241" max="10241" width="2.33203125" style="47" customWidth="1"/>
    <col min="10242" max="10242" width="77.83203125" style="47" customWidth="1"/>
    <col min="10243" max="10245" width="24.1640625" style="47" customWidth="1"/>
    <col min="10246" max="10496" width="9.33203125" style="47"/>
    <col min="10497" max="10497" width="2.33203125" style="47" customWidth="1"/>
    <col min="10498" max="10498" width="77.83203125" style="47" customWidth="1"/>
    <col min="10499" max="10501" width="24.1640625" style="47" customWidth="1"/>
    <col min="10502" max="10752" width="9.33203125" style="47"/>
    <col min="10753" max="10753" width="2.33203125" style="47" customWidth="1"/>
    <col min="10754" max="10754" width="77.83203125" style="47" customWidth="1"/>
    <col min="10755" max="10757" width="24.1640625" style="47" customWidth="1"/>
    <col min="10758" max="11008" width="9.33203125" style="47"/>
    <col min="11009" max="11009" width="2.33203125" style="47" customWidth="1"/>
    <col min="11010" max="11010" width="77.83203125" style="47" customWidth="1"/>
    <col min="11011" max="11013" width="24.1640625" style="47" customWidth="1"/>
    <col min="11014" max="11264" width="9.33203125" style="47"/>
    <col min="11265" max="11265" width="2.33203125" style="47" customWidth="1"/>
    <col min="11266" max="11266" width="77.83203125" style="47" customWidth="1"/>
    <col min="11267" max="11269" width="24.1640625" style="47" customWidth="1"/>
    <col min="11270" max="11520" width="9.33203125" style="47"/>
    <col min="11521" max="11521" width="2.33203125" style="47" customWidth="1"/>
    <col min="11522" max="11522" width="77.83203125" style="47" customWidth="1"/>
    <col min="11523" max="11525" width="24.1640625" style="47" customWidth="1"/>
    <col min="11526" max="11776" width="9.33203125" style="47"/>
    <col min="11777" max="11777" width="2.33203125" style="47" customWidth="1"/>
    <col min="11778" max="11778" width="77.83203125" style="47" customWidth="1"/>
    <col min="11779" max="11781" width="24.1640625" style="47" customWidth="1"/>
    <col min="11782" max="12032" width="9.33203125" style="47"/>
    <col min="12033" max="12033" width="2.33203125" style="47" customWidth="1"/>
    <col min="12034" max="12034" width="77.83203125" style="47" customWidth="1"/>
    <col min="12035" max="12037" width="24.1640625" style="47" customWidth="1"/>
    <col min="12038" max="12288" width="9.33203125" style="47"/>
    <col min="12289" max="12289" width="2.33203125" style="47" customWidth="1"/>
    <col min="12290" max="12290" width="77.83203125" style="47" customWidth="1"/>
    <col min="12291" max="12293" width="24.1640625" style="47" customWidth="1"/>
    <col min="12294" max="12544" width="9.33203125" style="47"/>
    <col min="12545" max="12545" width="2.33203125" style="47" customWidth="1"/>
    <col min="12546" max="12546" width="77.83203125" style="47" customWidth="1"/>
    <col min="12547" max="12549" width="24.1640625" style="47" customWidth="1"/>
    <col min="12550" max="12800" width="9.33203125" style="47"/>
    <col min="12801" max="12801" width="2.33203125" style="47" customWidth="1"/>
    <col min="12802" max="12802" width="77.83203125" style="47" customWidth="1"/>
    <col min="12803" max="12805" width="24.1640625" style="47" customWidth="1"/>
    <col min="12806" max="13056" width="9.33203125" style="47"/>
    <col min="13057" max="13057" width="2.33203125" style="47" customWidth="1"/>
    <col min="13058" max="13058" width="77.83203125" style="47" customWidth="1"/>
    <col min="13059" max="13061" width="24.1640625" style="47" customWidth="1"/>
    <col min="13062" max="13312" width="9.33203125" style="47"/>
    <col min="13313" max="13313" width="2.33203125" style="47" customWidth="1"/>
    <col min="13314" max="13314" width="77.83203125" style="47" customWidth="1"/>
    <col min="13315" max="13317" width="24.1640625" style="47" customWidth="1"/>
    <col min="13318" max="13568" width="9.33203125" style="47"/>
    <col min="13569" max="13569" width="2.33203125" style="47" customWidth="1"/>
    <col min="13570" max="13570" width="77.83203125" style="47" customWidth="1"/>
    <col min="13571" max="13573" width="24.1640625" style="47" customWidth="1"/>
    <col min="13574" max="13824" width="9.33203125" style="47"/>
    <col min="13825" max="13825" width="2.33203125" style="47" customWidth="1"/>
    <col min="13826" max="13826" width="77.83203125" style="47" customWidth="1"/>
    <col min="13827" max="13829" width="24.1640625" style="47" customWidth="1"/>
    <col min="13830" max="14080" width="9.33203125" style="47"/>
    <col min="14081" max="14081" width="2.33203125" style="47" customWidth="1"/>
    <col min="14082" max="14082" width="77.83203125" style="47" customWidth="1"/>
    <col min="14083" max="14085" width="24.1640625" style="47" customWidth="1"/>
    <col min="14086" max="14336" width="9.33203125" style="47"/>
    <col min="14337" max="14337" width="2.33203125" style="47" customWidth="1"/>
    <col min="14338" max="14338" width="77.83203125" style="47" customWidth="1"/>
    <col min="14339" max="14341" width="24.1640625" style="47" customWidth="1"/>
    <col min="14342" max="14592" width="9.33203125" style="47"/>
    <col min="14593" max="14593" width="2.33203125" style="47" customWidth="1"/>
    <col min="14594" max="14594" width="77.83203125" style="47" customWidth="1"/>
    <col min="14595" max="14597" width="24.1640625" style="47" customWidth="1"/>
    <col min="14598" max="14848" width="9.33203125" style="47"/>
    <col min="14849" max="14849" width="2.33203125" style="47" customWidth="1"/>
    <col min="14850" max="14850" width="77.83203125" style="47" customWidth="1"/>
    <col min="14851" max="14853" width="24.1640625" style="47" customWidth="1"/>
    <col min="14854" max="15104" width="9.33203125" style="47"/>
    <col min="15105" max="15105" width="2.33203125" style="47" customWidth="1"/>
    <col min="15106" max="15106" width="77.83203125" style="47" customWidth="1"/>
    <col min="15107" max="15109" width="24.1640625" style="47" customWidth="1"/>
    <col min="15110" max="15360" width="9.33203125" style="47"/>
    <col min="15361" max="15361" width="2.33203125" style="47" customWidth="1"/>
    <col min="15362" max="15362" width="77.83203125" style="47" customWidth="1"/>
    <col min="15363" max="15365" width="24.1640625" style="47" customWidth="1"/>
    <col min="15366" max="15616" width="9.33203125" style="47"/>
    <col min="15617" max="15617" width="2.33203125" style="47" customWidth="1"/>
    <col min="15618" max="15618" width="77.83203125" style="47" customWidth="1"/>
    <col min="15619" max="15621" width="24.1640625" style="47" customWidth="1"/>
    <col min="15622" max="15872" width="9.33203125" style="47"/>
    <col min="15873" max="15873" width="2.33203125" style="47" customWidth="1"/>
    <col min="15874" max="15874" width="77.83203125" style="47" customWidth="1"/>
    <col min="15875" max="15877" width="24.1640625" style="47" customWidth="1"/>
    <col min="15878" max="16128" width="9.33203125" style="47"/>
    <col min="16129" max="16129" width="2.33203125" style="47" customWidth="1"/>
    <col min="16130" max="16130" width="77.83203125" style="47" customWidth="1"/>
    <col min="16131" max="16133" width="24.1640625" style="47" customWidth="1"/>
    <col min="16134" max="16384" width="9.33203125" style="47"/>
  </cols>
  <sheetData>
    <row r="2" spans="2:5" ht="25.5" customHeight="1" x14ac:dyDescent="0.15">
      <c r="B2" s="48" t="s">
        <v>67</v>
      </c>
    </row>
    <row r="3" spans="2:5" ht="12.75" customHeight="1" x14ac:dyDescent="0.15">
      <c r="B3" s="58"/>
      <c r="C3" s="58"/>
      <c r="D3" s="58"/>
      <c r="E3" s="58"/>
    </row>
    <row r="4" spans="2:5" ht="20.100000000000001" customHeight="1" x14ac:dyDescent="0.15">
      <c r="B4" s="59" t="s">
        <v>72</v>
      </c>
      <c r="C4" s="186" t="s">
        <v>91</v>
      </c>
      <c r="D4" s="187"/>
      <c r="E4" s="187"/>
    </row>
    <row r="5" spans="2:5" ht="20.100000000000001" customHeight="1" x14ac:dyDescent="0.15">
      <c r="B5" s="184"/>
      <c r="C5" s="185"/>
      <c r="D5" s="185"/>
    </row>
    <row r="6" spans="2:5" ht="10.5" customHeight="1" thickBot="1" x14ac:dyDescent="0.2">
      <c r="B6" s="48"/>
    </row>
    <row r="7" spans="2:5" ht="12.75" customHeight="1" x14ac:dyDescent="0.15">
      <c r="B7" s="49" t="s">
        <v>68</v>
      </c>
      <c r="C7" s="50" t="s">
        <v>9</v>
      </c>
      <c r="D7" s="50" t="s">
        <v>69</v>
      </c>
      <c r="E7" s="51" t="s">
        <v>10</v>
      </c>
    </row>
    <row r="8" spans="2:5" ht="15" customHeight="1" x14ac:dyDescent="0.15">
      <c r="B8" s="52" t="s">
        <v>88</v>
      </c>
      <c r="C8" s="53">
        <f>SO.01!H29</f>
        <v>0</v>
      </c>
      <c r="D8" s="53">
        <f>SO.01!H30</f>
        <v>0</v>
      </c>
      <c r="E8" s="54">
        <f>SO.01!H31</f>
        <v>0</v>
      </c>
    </row>
    <row r="9" spans="2:5" ht="15" customHeight="1" x14ac:dyDescent="0.15">
      <c r="B9" s="55" t="s">
        <v>89</v>
      </c>
      <c r="C9" s="53">
        <f>SO.02!H27</f>
        <v>0</v>
      </c>
      <c r="D9" s="53">
        <f>SO.02!H28</f>
        <v>0</v>
      </c>
      <c r="E9" s="54">
        <f>SO.02!H29</f>
        <v>0</v>
      </c>
    </row>
    <row r="10" spans="2:5" ht="15" customHeight="1" thickBot="1" x14ac:dyDescent="0.2">
      <c r="B10" s="55" t="s">
        <v>90</v>
      </c>
      <c r="C10" s="53">
        <f>SO.03!H27</f>
        <v>0</v>
      </c>
      <c r="D10" s="53">
        <f>SO.03!H28</f>
        <v>0</v>
      </c>
      <c r="E10" s="54">
        <f>SO.03!H29</f>
        <v>0</v>
      </c>
    </row>
    <row r="11" spans="2:5" ht="15" customHeight="1" thickBot="1" x14ac:dyDescent="0.2">
      <c r="B11" s="56" t="s">
        <v>70</v>
      </c>
      <c r="C11" s="57">
        <f>SUM(C8:C10)</f>
        <v>0</v>
      </c>
      <c r="D11" s="57">
        <f>SUM(D8:D10)</f>
        <v>0</v>
      </c>
      <c r="E11" s="57">
        <f>SUM(E8:E10)</f>
        <v>0</v>
      </c>
    </row>
  </sheetData>
  <mergeCells count="2">
    <mergeCell ref="B5:D5"/>
    <mergeCell ref="C4:E4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J37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9" width="71" style="1" customWidth="1"/>
    <col min="10" max="16384" width="10.5" style="1"/>
  </cols>
  <sheetData>
    <row r="1" spans="2:9" ht="27.75" customHeight="1" x14ac:dyDescent="0.15">
      <c r="B1" s="188" t="s">
        <v>66</v>
      </c>
      <c r="C1" s="188"/>
      <c r="D1" s="188"/>
      <c r="E1" s="188"/>
      <c r="F1" s="188"/>
      <c r="G1" s="188"/>
      <c r="H1" s="188"/>
    </row>
    <row r="2" spans="2:9" ht="12.75" customHeight="1" x14ac:dyDescent="0.2">
      <c r="B2" s="44" t="s">
        <v>34</v>
      </c>
      <c r="C2" s="44"/>
      <c r="D2" s="32" t="s">
        <v>93</v>
      </c>
      <c r="E2" s="11"/>
      <c r="F2" s="6"/>
      <c r="G2" s="6"/>
      <c r="H2" s="6"/>
    </row>
    <row r="3" spans="2:9" ht="12.75" customHeight="1" x14ac:dyDescent="0.2">
      <c r="B3" s="44" t="s">
        <v>74</v>
      </c>
      <c r="C3" s="44"/>
      <c r="D3" s="32" t="s">
        <v>92</v>
      </c>
      <c r="E3" s="6"/>
      <c r="F3" s="94"/>
      <c r="G3" s="7"/>
      <c r="H3" s="6"/>
    </row>
    <row r="4" spans="2:9" ht="13.5" customHeight="1" x14ac:dyDescent="0.2">
      <c r="B4" s="45" t="s">
        <v>65</v>
      </c>
      <c r="C4" s="45"/>
      <c r="D4" s="32" t="s">
        <v>101</v>
      </c>
      <c r="E4" s="87"/>
      <c r="F4" s="6"/>
      <c r="G4" s="6"/>
      <c r="H4" s="6"/>
    </row>
    <row r="5" spans="2:9" ht="27.75" customHeight="1" x14ac:dyDescent="0.2">
      <c r="B5" s="7" t="s">
        <v>64</v>
      </c>
      <c r="C5" s="7"/>
      <c r="D5" s="32" t="s">
        <v>63</v>
      </c>
      <c r="E5" s="9"/>
      <c r="F5" s="7"/>
      <c r="G5" s="7"/>
      <c r="H5" s="7"/>
    </row>
    <row r="6" spans="2:9" ht="12.75" customHeight="1" x14ac:dyDescent="0.2">
      <c r="B6" s="7"/>
      <c r="C6" s="7"/>
      <c r="D6" s="7"/>
      <c r="E6" s="9"/>
      <c r="F6" s="7" t="s">
        <v>35</v>
      </c>
      <c r="G6" s="189"/>
      <c r="H6" s="189"/>
    </row>
    <row r="7" spans="2:9" ht="12.75" customHeight="1" x14ac:dyDescent="0.2">
      <c r="B7" s="7" t="s">
        <v>1</v>
      </c>
      <c r="C7" s="7"/>
      <c r="D7" s="8"/>
      <c r="E7" s="10"/>
      <c r="F7" s="8" t="s">
        <v>36</v>
      </c>
      <c r="G7" s="190"/>
      <c r="H7" s="190"/>
    </row>
    <row r="8" spans="2:9" ht="14.45" customHeight="1" thickBot="1" x14ac:dyDescent="0.2"/>
    <row r="9" spans="2:9" s="12" customFormat="1" ht="31.9" customHeight="1" thickBot="1" x14ac:dyDescent="0.2">
      <c r="B9" s="62" t="s">
        <v>77</v>
      </c>
      <c r="C9" s="40" t="s">
        <v>75</v>
      </c>
      <c r="D9" s="41" t="s">
        <v>4</v>
      </c>
      <c r="E9" s="13" t="s">
        <v>0</v>
      </c>
      <c r="F9" s="41" t="s">
        <v>5</v>
      </c>
      <c r="G9" s="42" t="s">
        <v>6</v>
      </c>
      <c r="H9" s="43" t="s">
        <v>7</v>
      </c>
      <c r="I9" s="91" t="s">
        <v>37</v>
      </c>
    </row>
    <row r="10" spans="2:9" s="12" customFormat="1" ht="25.15" customHeight="1" x14ac:dyDescent="0.15">
      <c r="B10" s="68" t="s">
        <v>76</v>
      </c>
      <c r="C10" s="69" t="s">
        <v>8</v>
      </c>
      <c r="D10" s="95" t="s">
        <v>110</v>
      </c>
      <c r="E10" s="96" t="s">
        <v>41</v>
      </c>
      <c r="F10" s="97">
        <v>1</v>
      </c>
      <c r="G10" s="98"/>
      <c r="H10" s="99">
        <f t="shared" ref="H10:H27" si="0">G10*F10</f>
        <v>0</v>
      </c>
      <c r="I10" s="100" t="s">
        <v>118</v>
      </c>
    </row>
    <row r="11" spans="2:9" s="12" customFormat="1" ht="12.75" customHeight="1" x14ac:dyDescent="0.15">
      <c r="B11" s="70">
        <v>2</v>
      </c>
      <c r="C11" s="71">
        <v>113728</v>
      </c>
      <c r="D11" s="101" t="s">
        <v>42</v>
      </c>
      <c r="E11" s="102" t="s">
        <v>43</v>
      </c>
      <c r="F11" s="103">
        <v>365</v>
      </c>
      <c r="G11" s="104"/>
      <c r="H11" s="105">
        <f t="shared" si="0"/>
        <v>0</v>
      </c>
      <c r="I11" s="115" t="s">
        <v>84</v>
      </c>
    </row>
    <row r="12" spans="2:9" s="12" customFormat="1" ht="12.75" customHeight="1" x14ac:dyDescent="0.15">
      <c r="B12" s="70">
        <v>3</v>
      </c>
      <c r="C12" s="71">
        <v>919111</v>
      </c>
      <c r="D12" s="101" t="s">
        <v>44</v>
      </c>
      <c r="E12" s="102" t="s">
        <v>45</v>
      </c>
      <c r="F12" s="103">
        <v>65</v>
      </c>
      <c r="G12" s="104"/>
      <c r="H12" s="105">
        <f t="shared" si="0"/>
        <v>0</v>
      </c>
      <c r="I12" s="115" t="s">
        <v>83</v>
      </c>
    </row>
    <row r="13" spans="2:9" s="12" customFormat="1" ht="12.75" customHeight="1" x14ac:dyDescent="0.15">
      <c r="B13" s="70">
        <v>4</v>
      </c>
      <c r="C13" s="71">
        <v>93818</v>
      </c>
      <c r="D13" s="101" t="s">
        <v>46</v>
      </c>
      <c r="E13" s="102" t="s">
        <v>47</v>
      </c>
      <c r="F13" s="103">
        <v>13806</v>
      </c>
      <c r="G13" s="104"/>
      <c r="H13" s="105">
        <f t="shared" si="0"/>
        <v>0</v>
      </c>
      <c r="I13" s="115"/>
    </row>
    <row r="14" spans="2:9" s="12" customFormat="1" ht="12.75" customHeight="1" x14ac:dyDescent="0.15">
      <c r="B14" s="70">
        <v>6</v>
      </c>
      <c r="C14" s="71" t="s">
        <v>39</v>
      </c>
      <c r="D14" s="101" t="s">
        <v>52</v>
      </c>
      <c r="E14" s="102" t="s">
        <v>43</v>
      </c>
      <c r="F14" s="103">
        <v>248</v>
      </c>
      <c r="G14" s="104"/>
      <c r="H14" s="105">
        <f t="shared" si="0"/>
        <v>0</v>
      </c>
      <c r="I14" s="115" t="s">
        <v>112</v>
      </c>
    </row>
    <row r="15" spans="2:9" s="12" customFormat="1" ht="12.75" customHeight="1" x14ac:dyDescent="0.15">
      <c r="B15" s="70">
        <v>7</v>
      </c>
      <c r="C15" s="71" t="s">
        <v>80</v>
      </c>
      <c r="D15" s="101" t="s">
        <v>81</v>
      </c>
      <c r="E15" s="102" t="s">
        <v>47</v>
      </c>
      <c r="F15" s="103">
        <v>1941</v>
      </c>
      <c r="G15" s="104"/>
      <c r="H15" s="105">
        <f t="shared" si="0"/>
        <v>0</v>
      </c>
      <c r="I15" s="115"/>
    </row>
    <row r="16" spans="2:9" s="12" customFormat="1" ht="12.75" customHeight="1" x14ac:dyDescent="0.15">
      <c r="B16" s="70">
        <v>8</v>
      </c>
      <c r="C16" s="71" t="s">
        <v>78</v>
      </c>
      <c r="D16" s="101" t="s">
        <v>79</v>
      </c>
      <c r="E16" s="102" t="s">
        <v>43</v>
      </c>
      <c r="F16" s="103">
        <v>68</v>
      </c>
      <c r="G16" s="104"/>
      <c r="H16" s="105">
        <f t="shared" si="0"/>
        <v>0</v>
      </c>
      <c r="I16" s="115" t="s">
        <v>111</v>
      </c>
    </row>
    <row r="17" spans="2:10" s="12" customFormat="1" ht="12.75" customHeight="1" x14ac:dyDescent="0.15">
      <c r="B17" s="70">
        <v>9</v>
      </c>
      <c r="C17" s="71" t="s">
        <v>38</v>
      </c>
      <c r="D17" s="101" t="s">
        <v>51</v>
      </c>
      <c r="E17" s="102" t="s">
        <v>47</v>
      </c>
      <c r="F17" s="103">
        <v>4962</v>
      </c>
      <c r="G17" s="104"/>
      <c r="H17" s="105">
        <f t="shared" si="0"/>
        <v>0</v>
      </c>
      <c r="I17" s="115"/>
    </row>
    <row r="18" spans="2:10" s="12" customFormat="1" ht="12.75" customHeight="1" x14ac:dyDescent="0.15">
      <c r="B18" s="72">
        <v>10</v>
      </c>
      <c r="C18" s="71">
        <v>572213</v>
      </c>
      <c r="D18" s="101" t="s">
        <v>40</v>
      </c>
      <c r="E18" s="102" t="s">
        <v>47</v>
      </c>
      <c r="F18" s="103">
        <v>13806</v>
      </c>
      <c r="G18" s="104"/>
      <c r="H18" s="105">
        <f t="shared" si="0"/>
        <v>0</v>
      </c>
      <c r="I18" s="115"/>
    </row>
    <row r="19" spans="2:10" s="12" customFormat="1" ht="12.75" customHeight="1" x14ac:dyDescent="0.15">
      <c r="B19" s="72">
        <v>11</v>
      </c>
      <c r="C19" s="71" t="s">
        <v>96</v>
      </c>
      <c r="D19" s="101" t="s">
        <v>42</v>
      </c>
      <c r="E19" s="102" t="s">
        <v>43</v>
      </c>
      <c r="F19" s="103">
        <v>7.5</v>
      </c>
      <c r="G19" s="104"/>
      <c r="H19" s="105">
        <f t="shared" si="0"/>
        <v>0</v>
      </c>
      <c r="I19" s="115" t="s">
        <v>113</v>
      </c>
      <c r="J19" s="88"/>
    </row>
    <row r="20" spans="2:10" s="12" customFormat="1" ht="12.75" customHeight="1" x14ac:dyDescent="0.15">
      <c r="B20" s="72">
        <v>12</v>
      </c>
      <c r="C20" s="71" t="s">
        <v>97</v>
      </c>
      <c r="D20" s="101" t="s">
        <v>46</v>
      </c>
      <c r="E20" s="102" t="s">
        <v>47</v>
      </c>
      <c r="F20" s="103">
        <v>150</v>
      </c>
      <c r="G20" s="104"/>
      <c r="H20" s="105">
        <f t="shared" si="0"/>
        <v>0</v>
      </c>
      <c r="I20" s="115" t="s">
        <v>114</v>
      </c>
      <c r="J20" s="88"/>
    </row>
    <row r="21" spans="2:10" s="12" customFormat="1" ht="12.75" customHeight="1" x14ac:dyDescent="0.15">
      <c r="B21" s="72">
        <v>13</v>
      </c>
      <c r="C21" s="71" t="s">
        <v>98</v>
      </c>
      <c r="D21" s="101" t="s">
        <v>40</v>
      </c>
      <c r="E21" s="102" t="s">
        <v>47</v>
      </c>
      <c r="F21" s="103">
        <v>150</v>
      </c>
      <c r="G21" s="104"/>
      <c r="H21" s="105">
        <f t="shared" si="0"/>
        <v>0</v>
      </c>
      <c r="I21" s="115" t="s">
        <v>114</v>
      </c>
      <c r="J21" s="88"/>
    </row>
    <row r="22" spans="2:10" s="12" customFormat="1" ht="12.75" customHeight="1" x14ac:dyDescent="0.15">
      <c r="B22" s="70">
        <v>14</v>
      </c>
      <c r="C22" s="71" t="s">
        <v>99</v>
      </c>
      <c r="D22" s="101" t="s">
        <v>52</v>
      </c>
      <c r="E22" s="102" t="s">
        <v>43</v>
      </c>
      <c r="F22" s="103">
        <v>7.5</v>
      </c>
      <c r="G22" s="104"/>
      <c r="H22" s="105">
        <f t="shared" si="0"/>
        <v>0</v>
      </c>
      <c r="I22" s="115" t="s">
        <v>113</v>
      </c>
      <c r="J22" s="88"/>
    </row>
    <row r="23" spans="2:10" s="12" customFormat="1" ht="12.75" customHeight="1" x14ac:dyDescent="0.15">
      <c r="B23" s="72">
        <v>15</v>
      </c>
      <c r="C23" s="73">
        <v>113761</v>
      </c>
      <c r="D23" s="108" t="s">
        <v>53</v>
      </c>
      <c r="E23" s="109" t="s">
        <v>45</v>
      </c>
      <c r="F23" s="110">
        <v>70</v>
      </c>
      <c r="G23" s="103"/>
      <c r="H23" s="105">
        <f t="shared" si="0"/>
        <v>0</v>
      </c>
      <c r="I23" s="115" t="s">
        <v>2</v>
      </c>
    </row>
    <row r="24" spans="2:10" s="12" customFormat="1" ht="12.75" customHeight="1" x14ac:dyDescent="0.15">
      <c r="B24" s="72">
        <v>16</v>
      </c>
      <c r="C24" s="73">
        <v>931312</v>
      </c>
      <c r="D24" s="108" t="s">
        <v>54</v>
      </c>
      <c r="E24" s="109" t="s">
        <v>45</v>
      </c>
      <c r="F24" s="110">
        <v>70</v>
      </c>
      <c r="G24" s="103"/>
      <c r="H24" s="105">
        <f t="shared" si="0"/>
        <v>0</v>
      </c>
      <c r="I24" s="115" t="s">
        <v>2</v>
      </c>
    </row>
    <row r="25" spans="2:10" s="12" customFormat="1" ht="12.75" customHeight="1" x14ac:dyDescent="0.15">
      <c r="B25" s="72">
        <v>17</v>
      </c>
      <c r="C25" s="73">
        <v>56962</v>
      </c>
      <c r="D25" s="108" t="s">
        <v>56</v>
      </c>
      <c r="E25" s="109" t="s">
        <v>47</v>
      </c>
      <c r="F25" s="110">
        <v>782</v>
      </c>
      <c r="G25" s="112"/>
      <c r="H25" s="105">
        <f t="shared" si="0"/>
        <v>0</v>
      </c>
      <c r="I25" s="107" t="s">
        <v>85</v>
      </c>
    </row>
    <row r="26" spans="2:10" s="12" customFormat="1" ht="12.75" customHeight="1" x14ac:dyDescent="0.15">
      <c r="B26" s="72"/>
      <c r="C26" s="73"/>
      <c r="D26" s="113" t="s">
        <v>71</v>
      </c>
      <c r="E26" s="109"/>
      <c r="F26" s="110"/>
      <c r="G26" s="112"/>
      <c r="H26" s="105"/>
      <c r="I26" s="107"/>
    </row>
    <row r="27" spans="2:10" s="12" customFormat="1" ht="12.75" customHeight="1" x14ac:dyDescent="0.15">
      <c r="B27" s="70">
        <v>18</v>
      </c>
      <c r="C27" s="74">
        <v>915111</v>
      </c>
      <c r="D27" s="101" t="s">
        <v>48</v>
      </c>
      <c r="E27" s="102" t="s">
        <v>47</v>
      </c>
      <c r="F27" s="103">
        <v>295</v>
      </c>
      <c r="G27" s="104"/>
      <c r="H27" s="105">
        <f t="shared" si="0"/>
        <v>0</v>
      </c>
      <c r="I27" s="114" t="s">
        <v>116</v>
      </c>
    </row>
    <row r="28" spans="2:10" s="12" customFormat="1" ht="12.75" customHeight="1" thickBot="1" x14ac:dyDescent="0.2">
      <c r="B28" s="75">
        <v>19</v>
      </c>
      <c r="C28" s="76" t="s">
        <v>49</v>
      </c>
      <c r="D28" s="77" t="s">
        <v>50</v>
      </c>
      <c r="E28" s="78" t="s">
        <v>55</v>
      </c>
      <c r="F28" s="79">
        <v>1</v>
      </c>
      <c r="G28" s="80"/>
      <c r="H28" s="81">
        <f t="shared" ref="H28" si="1">G28*F28</f>
        <v>0</v>
      </c>
      <c r="I28" s="92"/>
    </row>
    <row r="29" spans="2:10" s="12" customFormat="1" ht="15" x14ac:dyDescent="0.15">
      <c r="B29" s="61"/>
      <c r="C29" s="82"/>
      <c r="D29" s="83" t="s">
        <v>9</v>
      </c>
      <c r="E29" s="84"/>
      <c r="F29" s="84"/>
      <c r="G29" s="85" t="s">
        <v>2</v>
      </c>
      <c r="H29" s="86">
        <f>SUM(H10:H28)</f>
        <v>0</v>
      </c>
    </row>
    <row r="30" spans="2:10" s="12" customFormat="1" ht="15" x14ac:dyDescent="0.15">
      <c r="B30" s="61"/>
      <c r="C30" s="33"/>
      <c r="D30" s="34" t="s">
        <v>3</v>
      </c>
      <c r="E30" s="35"/>
      <c r="F30" s="35"/>
      <c r="G30" s="19" t="s">
        <v>2</v>
      </c>
      <c r="H30" s="36">
        <f>H29*0.21</f>
        <v>0</v>
      </c>
    </row>
    <row r="31" spans="2:10" s="12" customFormat="1" ht="15.75" thickBot="1" x14ac:dyDescent="0.2">
      <c r="B31" s="61"/>
      <c r="C31" s="33"/>
      <c r="D31" s="37" t="s">
        <v>10</v>
      </c>
      <c r="E31" s="38"/>
      <c r="F31" s="38"/>
      <c r="G31" s="39" t="s">
        <v>2</v>
      </c>
      <c r="H31" s="67">
        <f>H30+H29</f>
        <v>0</v>
      </c>
    </row>
    <row r="32" spans="2:10" ht="24" customHeight="1" x14ac:dyDescent="0.15">
      <c r="I32" s="12"/>
    </row>
    <row r="33" spans="4:9" ht="12" customHeight="1" x14ac:dyDescent="0.15">
      <c r="I33" s="12"/>
    </row>
    <row r="34" spans="4:9" ht="12" customHeight="1" x14ac:dyDescent="0.15">
      <c r="I34" s="12"/>
    </row>
    <row r="35" spans="4:9" ht="23.25" customHeight="1" x14ac:dyDescent="0.15">
      <c r="D35" s="89"/>
      <c r="I35" s="12"/>
    </row>
    <row r="36" spans="4:9" ht="12" customHeight="1" x14ac:dyDescent="0.15">
      <c r="I36" s="12"/>
    </row>
    <row r="37" spans="4:9" ht="12" customHeight="1" x14ac:dyDescent="0.15">
      <c r="I37" s="12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C28 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4DC8-F68F-47FF-8A99-622FCA107BCB}">
  <sheetPr>
    <pageSetUpPr fitToPage="1"/>
  </sheetPr>
  <dimension ref="B1:J35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9" width="70.83203125" style="1" customWidth="1"/>
    <col min="10" max="16384" width="10.5" style="1"/>
  </cols>
  <sheetData>
    <row r="1" spans="2:9" ht="27.75" customHeight="1" x14ac:dyDescent="0.15">
      <c r="B1" s="188" t="s">
        <v>66</v>
      </c>
      <c r="C1" s="188"/>
      <c r="D1" s="188"/>
      <c r="E1" s="188"/>
      <c r="F1" s="188"/>
      <c r="G1" s="188"/>
      <c r="H1" s="188"/>
    </row>
    <row r="2" spans="2:9" ht="12.75" customHeight="1" x14ac:dyDescent="0.2">
      <c r="B2" s="44" t="s">
        <v>34</v>
      </c>
      <c r="C2" s="44"/>
      <c r="D2" s="32" t="s">
        <v>93</v>
      </c>
      <c r="E2" s="11" t="s">
        <v>2</v>
      </c>
      <c r="F2" s="6"/>
      <c r="G2" s="6"/>
      <c r="H2" s="6"/>
    </row>
    <row r="3" spans="2:9" ht="12.75" customHeight="1" x14ac:dyDescent="0.2">
      <c r="B3" s="44" t="s">
        <v>74</v>
      </c>
      <c r="C3" s="44"/>
      <c r="D3" s="32" t="s">
        <v>94</v>
      </c>
      <c r="E3" s="6"/>
      <c r="F3" s="94"/>
      <c r="G3" s="90"/>
      <c r="H3" s="6"/>
    </row>
    <row r="4" spans="2:9" ht="13.5" customHeight="1" x14ac:dyDescent="0.2">
      <c r="B4" s="45" t="s">
        <v>65</v>
      </c>
      <c r="C4" s="45"/>
      <c r="D4" s="32" t="s">
        <v>102</v>
      </c>
      <c r="E4" s="87"/>
      <c r="F4" s="6"/>
      <c r="G4" s="6"/>
      <c r="H4" s="6"/>
    </row>
    <row r="5" spans="2:9" ht="27.75" customHeight="1" x14ac:dyDescent="0.2">
      <c r="B5" s="7" t="s">
        <v>64</v>
      </c>
      <c r="C5" s="7"/>
      <c r="D5" s="32" t="s">
        <v>63</v>
      </c>
      <c r="E5" s="9"/>
      <c r="F5" s="7"/>
      <c r="G5" s="7"/>
      <c r="H5" s="7"/>
    </row>
    <row r="6" spans="2:9" ht="12.75" customHeight="1" x14ac:dyDescent="0.2">
      <c r="B6" s="7"/>
      <c r="C6" s="7"/>
      <c r="D6" s="7"/>
      <c r="E6" s="9"/>
      <c r="F6" s="7" t="s">
        <v>35</v>
      </c>
      <c r="G6" s="189"/>
      <c r="H6" s="189"/>
    </row>
    <row r="7" spans="2:9" ht="12.75" customHeight="1" x14ac:dyDescent="0.2">
      <c r="B7" s="7" t="s">
        <v>1</v>
      </c>
      <c r="C7" s="7"/>
      <c r="D7" s="8"/>
      <c r="E7" s="10"/>
      <c r="F7" s="8" t="s">
        <v>36</v>
      </c>
      <c r="G7" s="190"/>
      <c r="H7" s="190"/>
    </row>
    <row r="8" spans="2:9" ht="14.45" customHeight="1" thickBot="1" x14ac:dyDescent="0.2"/>
    <row r="9" spans="2:9" s="12" customFormat="1" ht="31.9" customHeight="1" thickBot="1" x14ac:dyDescent="0.2">
      <c r="B9" s="62" t="s">
        <v>77</v>
      </c>
      <c r="C9" s="40" t="s">
        <v>75</v>
      </c>
      <c r="D9" s="41" t="s">
        <v>4</v>
      </c>
      <c r="E9" s="13" t="s">
        <v>0</v>
      </c>
      <c r="F9" s="41" t="s">
        <v>5</v>
      </c>
      <c r="G9" s="42" t="s">
        <v>6</v>
      </c>
      <c r="H9" s="43" t="s">
        <v>7</v>
      </c>
      <c r="I9" s="31" t="s">
        <v>37</v>
      </c>
    </row>
    <row r="10" spans="2:9" s="12" customFormat="1" ht="25.15" customHeight="1" x14ac:dyDescent="0.15">
      <c r="B10" s="68" t="s">
        <v>76</v>
      </c>
      <c r="C10" s="69" t="s">
        <v>8</v>
      </c>
      <c r="D10" s="95" t="s">
        <v>110</v>
      </c>
      <c r="E10" s="96" t="s">
        <v>41</v>
      </c>
      <c r="F10" s="97">
        <v>1</v>
      </c>
      <c r="G10" s="98"/>
      <c r="H10" s="99">
        <f t="shared" ref="H10:H26" si="0">G10*F10</f>
        <v>0</v>
      </c>
      <c r="I10" s="100" t="s">
        <v>118</v>
      </c>
    </row>
    <row r="11" spans="2:9" s="12" customFormat="1" ht="22.9" customHeight="1" x14ac:dyDescent="0.15">
      <c r="B11" s="70">
        <v>2</v>
      </c>
      <c r="C11" s="71">
        <v>113728</v>
      </c>
      <c r="D11" s="101" t="s">
        <v>42</v>
      </c>
      <c r="E11" s="102" t="s">
        <v>43</v>
      </c>
      <c r="F11" s="103">
        <v>330</v>
      </c>
      <c r="G11" s="104"/>
      <c r="H11" s="105">
        <f t="shared" si="0"/>
        <v>0</v>
      </c>
      <c r="I11" s="106" t="s">
        <v>121</v>
      </c>
    </row>
    <row r="12" spans="2:9" s="12" customFormat="1" ht="12.75" customHeight="1" x14ac:dyDescent="0.15">
      <c r="B12" s="70">
        <v>3</v>
      </c>
      <c r="C12" s="71">
        <v>919111</v>
      </c>
      <c r="D12" s="101" t="s">
        <v>44</v>
      </c>
      <c r="E12" s="102" t="s">
        <v>45</v>
      </c>
      <c r="F12" s="103">
        <v>30</v>
      </c>
      <c r="G12" s="104"/>
      <c r="H12" s="105">
        <f t="shared" si="0"/>
        <v>0</v>
      </c>
      <c r="I12" s="107" t="s">
        <v>2</v>
      </c>
    </row>
    <row r="13" spans="2:9" s="12" customFormat="1" ht="12.75" customHeight="1" x14ac:dyDescent="0.15">
      <c r="B13" s="70">
        <v>4</v>
      </c>
      <c r="C13" s="71">
        <v>93818</v>
      </c>
      <c r="D13" s="101" t="s">
        <v>46</v>
      </c>
      <c r="E13" s="102" t="s">
        <v>47</v>
      </c>
      <c r="F13" s="103">
        <v>13200</v>
      </c>
      <c r="G13" s="104"/>
      <c r="H13" s="105">
        <f t="shared" si="0"/>
        <v>0</v>
      </c>
      <c r="I13" s="107" t="s">
        <v>2</v>
      </c>
    </row>
    <row r="14" spans="2:9" s="12" customFormat="1" ht="12.75" customHeight="1" x14ac:dyDescent="0.15">
      <c r="B14" s="70">
        <v>6</v>
      </c>
      <c r="C14" s="71" t="s">
        <v>39</v>
      </c>
      <c r="D14" s="101" t="s">
        <v>52</v>
      </c>
      <c r="E14" s="102" t="s">
        <v>43</v>
      </c>
      <c r="F14" s="103">
        <v>330</v>
      </c>
      <c r="G14" s="104"/>
      <c r="H14" s="105">
        <f t="shared" si="0"/>
        <v>0</v>
      </c>
      <c r="I14" s="107" t="s">
        <v>115</v>
      </c>
    </row>
    <row r="15" spans="2:9" s="12" customFormat="1" ht="12.75" customHeight="1" x14ac:dyDescent="0.15">
      <c r="B15" s="70">
        <v>6</v>
      </c>
      <c r="C15" s="71" t="s">
        <v>38</v>
      </c>
      <c r="D15" s="101" t="s">
        <v>51</v>
      </c>
      <c r="E15" s="102" t="s">
        <v>47</v>
      </c>
      <c r="F15" s="103">
        <v>6600</v>
      </c>
      <c r="G15" s="104"/>
      <c r="H15" s="105">
        <f t="shared" si="0"/>
        <v>0</v>
      </c>
      <c r="I15" s="107"/>
    </row>
    <row r="16" spans="2:9" s="12" customFormat="1" ht="12.75" customHeight="1" x14ac:dyDescent="0.15">
      <c r="B16" s="72">
        <v>7</v>
      </c>
      <c r="C16" s="71">
        <v>572213</v>
      </c>
      <c r="D16" s="101" t="s">
        <v>40</v>
      </c>
      <c r="E16" s="102" t="s">
        <v>47</v>
      </c>
      <c r="F16" s="103">
        <v>13200</v>
      </c>
      <c r="G16" s="104"/>
      <c r="H16" s="105">
        <f t="shared" si="0"/>
        <v>0</v>
      </c>
      <c r="I16" s="107"/>
    </row>
    <row r="17" spans="2:10" s="12" customFormat="1" ht="12.75" customHeight="1" x14ac:dyDescent="0.15">
      <c r="B17" s="72">
        <v>8</v>
      </c>
      <c r="C17" s="73">
        <v>113761</v>
      </c>
      <c r="D17" s="108" t="s">
        <v>53</v>
      </c>
      <c r="E17" s="109" t="s">
        <v>45</v>
      </c>
      <c r="F17" s="110">
        <v>60</v>
      </c>
      <c r="G17" s="103"/>
      <c r="H17" s="105">
        <f t="shared" si="0"/>
        <v>0</v>
      </c>
      <c r="I17" s="107" t="s">
        <v>2</v>
      </c>
    </row>
    <row r="18" spans="2:10" s="12" customFormat="1" ht="12.75" customHeight="1" x14ac:dyDescent="0.15">
      <c r="B18" s="72">
        <v>9</v>
      </c>
      <c r="C18" s="73">
        <v>931312</v>
      </c>
      <c r="D18" s="108" t="s">
        <v>54</v>
      </c>
      <c r="E18" s="109" t="s">
        <v>45</v>
      </c>
      <c r="F18" s="110">
        <v>60</v>
      </c>
      <c r="G18" s="103"/>
      <c r="H18" s="105">
        <f t="shared" si="0"/>
        <v>0</v>
      </c>
      <c r="I18" s="107" t="s">
        <v>2</v>
      </c>
    </row>
    <row r="19" spans="2:10" s="12" customFormat="1" ht="12.75" customHeight="1" x14ac:dyDescent="0.15">
      <c r="B19" s="72">
        <v>10</v>
      </c>
      <c r="C19" s="71" t="s">
        <v>96</v>
      </c>
      <c r="D19" s="101" t="s">
        <v>42</v>
      </c>
      <c r="E19" s="102" t="s">
        <v>43</v>
      </c>
      <c r="F19" s="103">
        <v>8</v>
      </c>
      <c r="G19" s="104"/>
      <c r="H19" s="105">
        <f t="shared" si="0"/>
        <v>0</v>
      </c>
      <c r="I19" s="111" t="s">
        <v>107</v>
      </c>
      <c r="J19" s="88"/>
    </row>
    <row r="20" spans="2:10" s="12" customFormat="1" ht="12.75" customHeight="1" x14ac:dyDescent="0.15">
      <c r="B20" s="72">
        <v>11</v>
      </c>
      <c r="C20" s="71" t="s">
        <v>97</v>
      </c>
      <c r="D20" s="101" t="s">
        <v>46</v>
      </c>
      <c r="E20" s="102" t="s">
        <v>47</v>
      </c>
      <c r="F20" s="103">
        <v>160</v>
      </c>
      <c r="G20" s="104"/>
      <c r="H20" s="105">
        <f t="shared" si="0"/>
        <v>0</v>
      </c>
      <c r="I20" s="111" t="s">
        <v>108</v>
      </c>
      <c r="J20" s="88"/>
    </row>
    <row r="21" spans="2:10" s="12" customFormat="1" ht="12.75" customHeight="1" x14ac:dyDescent="0.15">
      <c r="B21" s="72">
        <v>12</v>
      </c>
      <c r="C21" s="71" t="s">
        <v>98</v>
      </c>
      <c r="D21" s="101" t="s">
        <v>40</v>
      </c>
      <c r="E21" s="102" t="s">
        <v>47</v>
      </c>
      <c r="F21" s="103">
        <v>160</v>
      </c>
      <c r="G21" s="104"/>
      <c r="H21" s="105">
        <f t="shared" si="0"/>
        <v>0</v>
      </c>
      <c r="I21" s="111" t="s">
        <v>108</v>
      </c>
      <c r="J21" s="88"/>
    </row>
    <row r="22" spans="2:10" s="12" customFormat="1" ht="12.75" customHeight="1" x14ac:dyDescent="0.15">
      <c r="B22" s="72">
        <v>13</v>
      </c>
      <c r="C22" s="71" t="s">
        <v>99</v>
      </c>
      <c r="D22" s="101" t="s">
        <v>52</v>
      </c>
      <c r="E22" s="102" t="s">
        <v>43</v>
      </c>
      <c r="F22" s="103">
        <v>8</v>
      </c>
      <c r="G22" s="104"/>
      <c r="H22" s="105">
        <f t="shared" si="0"/>
        <v>0</v>
      </c>
      <c r="I22" s="111" t="s">
        <v>109</v>
      </c>
      <c r="J22" s="88"/>
    </row>
    <row r="23" spans="2:10" s="12" customFormat="1" ht="12.75" customHeight="1" x14ac:dyDescent="0.15">
      <c r="B23" s="72">
        <v>14</v>
      </c>
      <c r="C23" s="73">
        <v>56962</v>
      </c>
      <c r="D23" s="108" t="s">
        <v>56</v>
      </c>
      <c r="E23" s="109" t="s">
        <v>47</v>
      </c>
      <c r="F23" s="110">
        <v>660</v>
      </c>
      <c r="G23" s="112"/>
      <c r="H23" s="105">
        <f t="shared" si="0"/>
        <v>0</v>
      </c>
      <c r="I23" s="107" t="s">
        <v>86</v>
      </c>
    </row>
    <row r="24" spans="2:10" s="12" customFormat="1" ht="12.75" customHeight="1" x14ac:dyDescent="0.15">
      <c r="B24" s="72"/>
      <c r="C24" s="73"/>
      <c r="D24" s="113" t="s">
        <v>71</v>
      </c>
      <c r="E24" s="109"/>
      <c r="F24" s="110"/>
      <c r="G24" s="112"/>
      <c r="H24" s="105"/>
      <c r="I24" s="107"/>
    </row>
    <row r="25" spans="2:10" s="12" customFormat="1" ht="12.75" customHeight="1" x14ac:dyDescent="0.15">
      <c r="B25" s="70">
        <v>15</v>
      </c>
      <c r="C25" s="74">
        <v>915111</v>
      </c>
      <c r="D25" s="101" t="s">
        <v>48</v>
      </c>
      <c r="E25" s="102" t="s">
        <v>47</v>
      </c>
      <c r="F25" s="103">
        <v>278</v>
      </c>
      <c r="G25" s="104"/>
      <c r="H25" s="105">
        <f t="shared" si="0"/>
        <v>0</v>
      </c>
      <c r="I25" s="114" t="s">
        <v>117</v>
      </c>
    </row>
    <row r="26" spans="2:10" s="12" customFormat="1" ht="12.75" customHeight="1" thickBot="1" x14ac:dyDescent="0.2">
      <c r="B26" s="75">
        <v>16</v>
      </c>
      <c r="C26" s="76" t="s">
        <v>49</v>
      </c>
      <c r="D26" s="77" t="s">
        <v>50</v>
      </c>
      <c r="E26" s="78" t="s">
        <v>55</v>
      </c>
      <c r="F26" s="79">
        <v>1</v>
      </c>
      <c r="G26" s="80"/>
      <c r="H26" s="81">
        <f t="shared" si="0"/>
        <v>0</v>
      </c>
      <c r="I26" s="92"/>
    </row>
    <row r="27" spans="2:10" s="12" customFormat="1" ht="15" x14ac:dyDescent="0.15">
      <c r="B27" s="61"/>
      <c r="C27" s="82"/>
      <c r="D27" s="83" t="s">
        <v>9</v>
      </c>
      <c r="E27" s="84"/>
      <c r="F27" s="84"/>
      <c r="G27" s="85" t="s">
        <v>2</v>
      </c>
      <c r="H27" s="86">
        <f>SUM(H10:H26)</f>
        <v>0</v>
      </c>
    </row>
    <row r="28" spans="2:10" s="12" customFormat="1" ht="15" x14ac:dyDescent="0.15">
      <c r="B28" s="61"/>
      <c r="C28" s="33"/>
      <c r="D28" s="34" t="s">
        <v>3</v>
      </c>
      <c r="E28" s="35"/>
      <c r="F28" s="35"/>
      <c r="G28" s="19" t="s">
        <v>2</v>
      </c>
      <c r="H28" s="36">
        <f>H27*0.21</f>
        <v>0</v>
      </c>
    </row>
    <row r="29" spans="2:10" s="12" customFormat="1" ht="15.75" thickBot="1" x14ac:dyDescent="0.2">
      <c r="B29" s="61"/>
      <c r="C29" s="33"/>
      <c r="D29" s="37" t="s">
        <v>10</v>
      </c>
      <c r="E29" s="38"/>
      <c r="F29" s="38"/>
      <c r="G29" s="39" t="s">
        <v>2</v>
      </c>
      <c r="H29" s="67">
        <f>H28+H27</f>
        <v>0</v>
      </c>
    </row>
    <row r="30" spans="2:10" ht="24" customHeight="1" x14ac:dyDescent="0.15">
      <c r="I30" s="12"/>
    </row>
    <row r="31" spans="2:10" ht="12" customHeight="1" x14ac:dyDescent="0.15">
      <c r="I31" s="12"/>
    </row>
    <row r="32" spans="2:10" ht="12" customHeight="1" x14ac:dyDescent="0.15">
      <c r="I32" s="12"/>
    </row>
    <row r="33" spans="4:9" ht="12" customHeight="1" x14ac:dyDescent="0.15">
      <c r="I33" s="12"/>
    </row>
    <row r="34" spans="4:9" ht="24.75" customHeight="1" x14ac:dyDescent="0.15">
      <c r="D34" s="89"/>
      <c r="I34" s="12"/>
    </row>
    <row r="35" spans="4:9" ht="12" customHeight="1" x14ac:dyDescent="0.15">
      <c r="I35" s="12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F2E7-274C-4E91-8E9D-70D733844CF1}">
  <sheetPr>
    <pageSetUpPr fitToPage="1"/>
  </sheetPr>
  <dimension ref="B1:J35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9" width="59.33203125" style="1" customWidth="1"/>
    <col min="10" max="16384" width="10.5" style="1"/>
  </cols>
  <sheetData>
    <row r="1" spans="2:9" ht="27.75" customHeight="1" x14ac:dyDescent="0.15">
      <c r="B1" s="188" t="s">
        <v>66</v>
      </c>
      <c r="C1" s="188"/>
      <c r="D1" s="188"/>
      <c r="E1" s="188"/>
      <c r="F1" s="188"/>
      <c r="G1" s="188"/>
      <c r="H1" s="188"/>
    </row>
    <row r="2" spans="2:9" ht="12.75" customHeight="1" x14ac:dyDescent="0.2">
      <c r="B2" s="44" t="s">
        <v>34</v>
      </c>
      <c r="C2" s="44"/>
      <c r="D2" s="32" t="s">
        <v>93</v>
      </c>
      <c r="E2" s="11" t="s">
        <v>2</v>
      </c>
      <c r="F2" s="6"/>
      <c r="G2" s="6"/>
      <c r="H2" s="6"/>
    </row>
    <row r="3" spans="2:9" ht="12.75" customHeight="1" x14ac:dyDescent="0.2">
      <c r="B3" s="44" t="s">
        <v>74</v>
      </c>
      <c r="C3" s="44"/>
      <c r="D3" s="32" t="s">
        <v>95</v>
      </c>
      <c r="E3" s="6"/>
      <c r="F3" s="94"/>
      <c r="G3" s="90"/>
      <c r="H3" s="6"/>
    </row>
    <row r="4" spans="2:9" ht="13.5" customHeight="1" x14ac:dyDescent="0.2">
      <c r="B4" s="45" t="s">
        <v>65</v>
      </c>
      <c r="C4" s="45"/>
      <c r="D4" s="32" t="s">
        <v>103</v>
      </c>
      <c r="E4" s="87"/>
      <c r="F4" s="6"/>
      <c r="G4" s="6"/>
      <c r="H4" s="6"/>
    </row>
    <row r="5" spans="2:9" ht="27.75" customHeight="1" x14ac:dyDescent="0.2">
      <c r="B5" s="7" t="s">
        <v>64</v>
      </c>
      <c r="C5" s="7"/>
      <c r="D5" s="32" t="s">
        <v>63</v>
      </c>
      <c r="E5" s="9"/>
      <c r="F5" s="7"/>
      <c r="G5" s="7"/>
      <c r="H5" s="7"/>
    </row>
    <row r="6" spans="2:9" ht="12.75" customHeight="1" x14ac:dyDescent="0.2">
      <c r="B6" s="7"/>
      <c r="C6" s="7"/>
      <c r="D6" s="7"/>
      <c r="E6" s="9"/>
      <c r="F6" s="7" t="s">
        <v>35</v>
      </c>
      <c r="G6" s="189"/>
      <c r="H6" s="189"/>
    </row>
    <row r="7" spans="2:9" ht="12.75" customHeight="1" x14ac:dyDescent="0.2">
      <c r="B7" s="7" t="s">
        <v>1</v>
      </c>
      <c r="C7" s="7"/>
      <c r="D7" s="8"/>
      <c r="E7" s="10"/>
      <c r="F7" s="8" t="s">
        <v>36</v>
      </c>
      <c r="G7" s="190"/>
      <c r="H7" s="190"/>
    </row>
    <row r="8" spans="2:9" ht="14.45" customHeight="1" thickBot="1" x14ac:dyDescent="0.2"/>
    <row r="9" spans="2:9" s="12" customFormat="1" ht="31.9" customHeight="1" thickBot="1" x14ac:dyDescent="0.2">
      <c r="B9" s="62" t="s">
        <v>77</v>
      </c>
      <c r="C9" s="40" t="s">
        <v>75</v>
      </c>
      <c r="D9" s="41" t="s">
        <v>4</v>
      </c>
      <c r="E9" s="13" t="s">
        <v>0</v>
      </c>
      <c r="F9" s="41" t="s">
        <v>5</v>
      </c>
      <c r="G9" s="42" t="s">
        <v>6</v>
      </c>
      <c r="H9" s="43" t="s">
        <v>7</v>
      </c>
      <c r="I9" s="93" t="s">
        <v>37</v>
      </c>
    </row>
    <row r="10" spans="2:9" s="12" customFormat="1" ht="25.15" customHeight="1" x14ac:dyDescent="0.15">
      <c r="B10" s="68" t="s">
        <v>76</v>
      </c>
      <c r="C10" s="69" t="s">
        <v>8</v>
      </c>
      <c r="D10" s="95" t="s">
        <v>110</v>
      </c>
      <c r="E10" s="96" t="s">
        <v>41</v>
      </c>
      <c r="F10" s="97">
        <v>1</v>
      </c>
      <c r="G10" s="98"/>
      <c r="H10" s="99">
        <f t="shared" ref="H10:H26" si="0">G10*F10</f>
        <v>0</v>
      </c>
      <c r="I10" s="100" t="s">
        <v>118</v>
      </c>
    </row>
    <row r="11" spans="2:9" s="12" customFormat="1" ht="33" customHeight="1" x14ac:dyDescent="0.15">
      <c r="B11" s="70">
        <v>2</v>
      </c>
      <c r="C11" s="71">
        <v>113728</v>
      </c>
      <c r="D11" s="101" t="s">
        <v>42</v>
      </c>
      <c r="E11" s="102" t="s">
        <v>43</v>
      </c>
      <c r="F11" s="103">
        <v>315</v>
      </c>
      <c r="G11" s="104"/>
      <c r="H11" s="105">
        <f t="shared" si="0"/>
        <v>0</v>
      </c>
      <c r="I11" s="106" t="s">
        <v>122</v>
      </c>
    </row>
    <row r="12" spans="2:9" s="12" customFormat="1" ht="12.75" customHeight="1" x14ac:dyDescent="0.15">
      <c r="B12" s="70">
        <v>3</v>
      </c>
      <c r="C12" s="71">
        <v>919111</v>
      </c>
      <c r="D12" s="101" t="s">
        <v>44</v>
      </c>
      <c r="E12" s="102" t="s">
        <v>45</v>
      </c>
      <c r="F12" s="103">
        <v>30</v>
      </c>
      <c r="G12" s="104"/>
      <c r="H12" s="105">
        <f t="shared" si="0"/>
        <v>0</v>
      </c>
      <c r="I12" s="107" t="s">
        <v>2</v>
      </c>
    </row>
    <row r="13" spans="2:9" s="12" customFormat="1" ht="12.75" customHeight="1" x14ac:dyDescent="0.15">
      <c r="B13" s="70">
        <v>4</v>
      </c>
      <c r="C13" s="71">
        <v>93818</v>
      </c>
      <c r="D13" s="101" t="s">
        <v>46</v>
      </c>
      <c r="E13" s="102" t="s">
        <v>47</v>
      </c>
      <c r="F13" s="103">
        <v>12590</v>
      </c>
      <c r="G13" s="104"/>
      <c r="H13" s="105">
        <f t="shared" si="0"/>
        <v>0</v>
      </c>
      <c r="I13" s="107" t="s">
        <v>2</v>
      </c>
    </row>
    <row r="14" spans="2:9" s="12" customFormat="1" ht="12.75" customHeight="1" x14ac:dyDescent="0.15">
      <c r="B14" s="70">
        <v>5</v>
      </c>
      <c r="C14" s="71" t="s">
        <v>39</v>
      </c>
      <c r="D14" s="101" t="s">
        <v>52</v>
      </c>
      <c r="E14" s="102" t="s">
        <v>43</v>
      </c>
      <c r="F14" s="103">
        <v>315</v>
      </c>
      <c r="G14" s="104"/>
      <c r="H14" s="105">
        <f t="shared" si="0"/>
        <v>0</v>
      </c>
      <c r="I14" s="107" t="s">
        <v>119</v>
      </c>
    </row>
    <row r="15" spans="2:9" s="12" customFormat="1" ht="12.75" customHeight="1" x14ac:dyDescent="0.15">
      <c r="B15" s="70">
        <v>6</v>
      </c>
      <c r="C15" s="71" t="s">
        <v>38</v>
      </c>
      <c r="D15" s="101" t="s">
        <v>51</v>
      </c>
      <c r="E15" s="102" t="s">
        <v>47</v>
      </c>
      <c r="F15" s="103">
        <v>6295</v>
      </c>
      <c r="G15" s="104"/>
      <c r="H15" s="105">
        <f t="shared" si="0"/>
        <v>0</v>
      </c>
      <c r="I15" s="107"/>
    </row>
    <row r="16" spans="2:9" s="12" customFormat="1" ht="12.75" customHeight="1" x14ac:dyDescent="0.15">
      <c r="B16" s="72">
        <v>7</v>
      </c>
      <c r="C16" s="71">
        <v>572213</v>
      </c>
      <c r="D16" s="101" t="s">
        <v>40</v>
      </c>
      <c r="E16" s="102" t="s">
        <v>47</v>
      </c>
      <c r="F16" s="103">
        <v>12590</v>
      </c>
      <c r="G16" s="104"/>
      <c r="H16" s="105">
        <f t="shared" si="0"/>
        <v>0</v>
      </c>
      <c r="I16" s="107"/>
    </row>
    <row r="17" spans="2:10" s="12" customFormat="1" ht="12.75" customHeight="1" x14ac:dyDescent="0.15">
      <c r="B17" s="72">
        <v>8</v>
      </c>
      <c r="C17" s="73">
        <v>113761</v>
      </c>
      <c r="D17" s="108" t="s">
        <v>53</v>
      </c>
      <c r="E17" s="109" t="s">
        <v>45</v>
      </c>
      <c r="F17" s="110">
        <v>30</v>
      </c>
      <c r="G17" s="103"/>
      <c r="H17" s="105">
        <f t="shared" si="0"/>
        <v>0</v>
      </c>
      <c r="I17" s="107" t="s">
        <v>2</v>
      </c>
    </row>
    <row r="18" spans="2:10" s="12" customFormat="1" ht="12.75" customHeight="1" x14ac:dyDescent="0.15">
      <c r="B18" s="72">
        <v>9</v>
      </c>
      <c r="C18" s="73">
        <v>931312</v>
      </c>
      <c r="D18" s="108" t="s">
        <v>54</v>
      </c>
      <c r="E18" s="109" t="s">
        <v>45</v>
      </c>
      <c r="F18" s="110">
        <v>30</v>
      </c>
      <c r="G18" s="103"/>
      <c r="H18" s="105">
        <f t="shared" si="0"/>
        <v>0</v>
      </c>
      <c r="I18" s="107" t="s">
        <v>2</v>
      </c>
    </row>
    <row r="19" spans="2:10" s="12" customFormat="1" ht="12.75" customHeight="1" x14ac:dyDescent="0.15">
      <c r="B19" s="72">
        <v>10</v>
      </c>
      <c r="C19" s="71" t="s">
        <v>96</v>
      </c>
      <c r="D19" s="101" t="s">
        <v>42</v>
      </c>
      <c r="E19" s="102" t="s">
        <v>43</v>
      </c>
      <c r="F19" s="103">
        <v>9</v>
      </c>
      <c r="G19" s="104"/>
      <c r="H19" s="105">
        <f t="shared" si="0"/>
        <v>0</v>
      </c>
      <c r="I19" s="111" t="s">
        <v>104</v>
      </c>
      <c r="J19" s="88"/>
    </row>
    <row r="20" spans="2:10" s="12" customFormat="1" ht="12.75" customHeight="1" x14ac:dyDescent="0.15">
      <c r="B20" s="72">
        <v>11</v>
      </c>
      <c r="C20" s="71" t="s">
        <v>97</v>
      </c>
      <c r="D20" s="101" t="s">
        <v>46</v>
      </c>
      <c r="E20" s="102" t="s">
        <v>47</v>
      </c>
      <c r="F20" s="103">
        <v>180</v>
      </c>
      <c r="G20" s="104"/>
      <c r="H20" s="105">
        <f t="shared" si="0"/>
        <v>0</v>
      </c>
      <c r="I20" s="111" t="s">
        <v>105</v>
      </c>
      <c r="J20" s="88"/>
    </row>
    <row r="21" spans="2:10" s="12" customFormat="1" ht="12.75" customHeight="1" x14ac:dyDescent="0.15">
      <c r="B21" s="72">
        <v>12</v>
      </c>
      <c r="C21" s="71" t="s">
        <v>98</v>
      </c>
      <c r="D21" s="101" t="s">
        <v>40</v>
      </c>
      <c r="E21" s="102" t="s">
        <v>47</v>
      </c>
      <c r="F21" s="103">
        <v>180</v>
      </c>
      <c r="G21" s="104"/>
      <c r="H21" s="105">
        <f t="shared" si="0"/>
        <v>0</v>
      </c>
      <c r="I21" s="111" t="s">
        <v>105</v>
      </c>
      <c r="J21" s="88"/>
    </row>
    <row r="22" spans="2:10" s="12" customFormat="1" ht="12.75" customHeight="1" x14ac:dyDescent="0.15">
      <c r="B22" s="70">
        <v>13</v>
      </c>
      <c r="C22" s="71" t="s">
        <v>99</v>
      </c>
      <c r="D22" s="101" t="s">
        <v>52</v>
      </c>
      <c r="E22" s="102" t="s">
        <v>43</v>
      </c>
      <c r="F22" s="103">
        <v>9</v>
      </c>
      <c r="G22" s="104"/>
      <c r="H22" s="105">
        <f t="shared" si="0"/>
        <v>0</v>
      </c>
      <c r="I22" s="111" t="s">
        <v>106</v>
      </c>
      <c r="J22" s="88"/>
    </row>
    <row r="23" spans="2:10" s="12" customFormat="1" ht="12.75" customHeight="1" x14ac:dyDescent="0.15">
      <c r="B23" s="72">
        <v>14</v>
      </c>
      <c r="C23" s="73">
        <v>56962</v>
      </c>
      <c r="D23" s="108" t="s">
        <v>56</v>
      </c>
      <c r="E23" s="109" t="s">
        <v>47</v>
      </c>
      <c r="F23" s="110">
        <v>686</v>
      </c>
      <c r="G23" s="112"/>
      <c r="H23" s="105">
        <f t="shared" si="0"/>
        <v>0</v>
      </c>
      <c r="I23" s="107" t="s">
        <v>87</v>
      </c>
    </row>
    <row r="24" spans="2:10" s="12" customFormat="1" ht="12.75" customHeight="1" x14ac:dyDescent="0.15">
      <c r="B24" s="72"/>
      <c r="C24" s="73"/>
      <c r="D24" s="113" t="s">
        <v>71</v>
      </c>
      <c r="E24" s="109"/>
      <c r="F24" s="110"/>
      <c r="G24" s="112"/>
      <c r="H24" s="105"/>
      <c r="I24" s="107"/>
    </row>
    <row r="25" spans="2:10" s="12" customFormat="1" ht="12.75" customHeight="1" x14ac:dyDescent="0.15">
      <c r="B25" s="70">
        <v>15</v>
      </c>
      <c r="C25" s="74">
        <v>915111</v>
      </c>
      <c r="D25" s="101" t="s">
        <v>48</v>
      </c>
      <c r="E25" s="102" t="s">
        <v>47</v>
      </c>
      <c r="F25" s="103">
        <v>255</v>
      </c>
      <c r="G25" s="104"/>
      <c r="H25" s="105">
        <f t="shared" si="0"/>
        <v>0</v>
      </c>
      <c r="I25" s="114" t="s">
        <v>120</v>
      </c>
    </row>
    <row r="26" spans="2:10" s="12" customFormat="1" ht="12.75" customHeight="1" thickBot="1" x14ac:dyDescent="0.2">
      <c r="B26" s="75">
        <v>16</v>
      </c>
      <c r="C26" s="76" t="s">
        <v>49</v>
      </c>
      <c r="D26" s="77" t="s">
        <v>50</v>
      </c>
      <c r="E26" s="78" t="s">
        <v>55</v>
      </c>
      <c r="F26" s="79">
        <v>1</v>
      </c>
      <c r="G26" s="80"/>
      <c r="H26" s="81">
        <f t="shared" si="0"/>
        <v>0</v>
      </c>
      <c r="I26" s="92"/>
    </row>
    <row r="27" spans="2:10" s="12" customFormat="1" ht="15" x14ac:dyDescent="0.15">
      <c r="B27" s="61"/>
      <c r="C27" s="82"/>
      <c r="D27" s="83" t="s">
        <v>9</v>
      </c>
      <c r="E27" s="84"/>
      <c r="F27" s="84"/>
      <c r="G27" s="85" t="s">
        <v>2</v>
      </c>
      <c r="H27" s="86">
        <f>SUM(H10:H26)</f>
        <v>0</v>
      </c>
    </row>
    <row r="28" spans="2:10" s="12" customFormat="1" ht="15" x14ac:dyDescent="0.15">
      <c r="B28" s="61"/>
      <c r="C28" s="33"/>
      <c r="D28" s="34" t="s">
        <v>3</v>
      </c>
      <c r="E28" s="35"/>
      <c r="F28" s="35"/>
      <c r="G28" s="19" t="s">
        <v>2</v>
      </c>
      <c r="H28" s="36">
        <f>H27*0.21</f>
        <v>0</v>
      </c>
    </row>
    <row r="29" spans="2:10" s="12" customFormat="1" ht="15.75" thickBot="1" x14ac:dyDescent="0.2">
      <c r="B29" s="61"/>
      <c r="C29" s="33"/>
      <c r="D29" s="37" t="s">
        <v>10</v>
      </c>
      <c r="E29" s="38"/>
      <c r="F29" s="38"/>
      <c r="G29" s="39" t="s">
        <v>2</v>
      </c>
      <c r="H29" s="67">
        <f>H28+H27</f>
        <v>0</v>
      </c>
    </row>
    <row r="30" spans="2:10" ht="24" customHeight="1" x14ac:dyDescent="0.15">
      <c r="I30" s="12"/>
    </row>
    <row r="31" spans="2:10" ht="12" customHeight="1" x14ac:dyDescent="0.15">
      <c r="I31" s="12"/>
    </row>
    <row r="32" spans="2:10" ht="12" customHeight="1" x14ac:dyDescent="0.15">
      <c r="I32" s="12"/>
    </row>
    <row r="33" spans="4:9" ht="12" customHeight="1" x14ac:dyDescent="0.15">
      <c r="I33" s="12"/>
    </row>
    <row r="34" spans="4:9" ht="12" customHeight="1" x14ac:dyDescent="0.15">
      <c r="I34" s="12"/>
    </row>
    <row r="35" spans="4:9" ht="29.25" customHeight="1" x14ac:dyDescent="0.15">
      <c r="D35" s="89"/>
      <c r="I35" s="12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rekapitulace</vt:lpstr>
      <vt:lpstr>SO.01</vt:lpstr>
      <vt:lpstr>SO.02</vt:lpstr>
      <vt:lpstr>SO.03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2024-07-29T03:53:30Z</cp:lastPrinted>
  <dcterms:created xsi:type="dcterms:W3CDTF">2014-05-16T09:31:30Z</dcterms:created>
  <dcterms:modified xsi:type="dcterms:W3CDTF">2025-12-08T06:45:17Z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2024-07-26T12:16:04Z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3378c100-4de0-40ff-82d1-85f707e6728f</vt:lpwstr>
  </property>
  <property fmtid="{D5CDD505-2E9C-101B-9397-08002B2CF9AE}" pid="8" name="MSIP_Label_f49efa9f-42fe-4312-9503-c89a219c0830_ContentBits">
    <vt:lpwstr>2</vt:lpwstr>
  </property>
</Properties>
</file>