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Můj disk\INOVACE 25-26\ŽÁDOST\VEŘEJNÉ ZAKÁZKY\ICT VYBAVENÍ\"/>
    </mc:Choice>
  </mc:AlternateContent>
  <xr:revisionPtr revIDLastSave="0" documentId="13_ncr:1_{5BAB0A05-B5B1-449D-95C5-ADF9965ABD15}" xr6:coauthVersionLast="36" xr6:coauthVersionMax="45" xr10:uidLastSave="{00000000-0000-0000-0000-000000000000}"/>
  <bookViews>
    <workbookView xWindow="-105" yWindow="-105" windowWidth="23250" windowHeight="12570" tabRatio="932" activeTab="7" xr2:uid="{00000000-000D-0000-FFFF-FFFF00000000}"/>
  </bookViews>
  <sheets>
    <sheet name="REKAPITULACE" sheetId="15" r:id="rId1"/>
    <sheet name="DOTYKOVÝ PANEL S TABULÍ" sheetId="13" r:id="rId2"/>
    <sheet name="DOTYKOVÝ PANEL S TABULÍ MOBILNÍ" sheetId="22" r:id="rId3"/>
    <sheet name="DOTYKOVÁ OBRAZOVKA" sheetId="19" r:id="rId4"/>
    <sheet name="MONITOR" sheetId="17" r:id="rId5"/>
    <sheet name="AiO PC" sheetId="16" r:id="rId6"/>
    <sheet name="KOMPAKTNÍ PC" sheetId="18" r:id="rId7"/>
    <sheet name="PROJEKOR" sheetId="20" r:id="rId8"/>
  </sheets>
  <definedNames>
    <definedName name="_xlnm.Print_Area" localSheetId="5">'AiO PC'!$B$2:$I$50</definedName>
    <definedName name="_xlnm.Print_Area" localSheetId="3">'DOTYKOVÁ OBRAZOVKA'!$B$2:$I$66</definedName>
    <definedName name="_xlnm.Print_Area" localSheetId="1">'DOTYKOVÝ PANEL S TABULÍ'!$B$2:$I$82</definedName>
    <definedName name="_xlnm.Print_Area" localSheetId="2">'DOTYKOVÝ PANEL S TABULÍ MOBILNÍ'!$B$2:$I$82</definedName>
    <definedName name="_xlnm.Print_Area" localSheetId="6">'KOMPAKTNÍ PC'!$B$2:$I$50</definedName>
    <definedName name="_xlnm.Print_Area" localSheetId="4">MONITOR!$B$2:$I$63</definedName>
    <definedName name="_xlnm.Print_Area" localSheetId="7">PROJEKOR!$B$2:$I$54</definedName>
    <definedName name="_xlnm.Print_Area" localSheetId="0">REKAPITULACE!$A$2:$O$26</definedName>
  </definedNames>
  <calcPr calcId="191029"/>
</workbook>
</file>

<file path=xl/calcChain.xml><?xml version="1.0" encoding="utf-8"?>
<calcChain xmlns="http://schemas.openxmlformats.org/spreadsheetml/2006/main">
  <c r="F9" i="15" l="1"/>
  <c r="I9" i="15"/>
  <c r="E9" i="15"/>
  <c r="D9" i="15"/>
  <c r="C9" i="15"/>
  <c r="B9" i="15"/>
  <c r="H7" i="22"/>
  <c r="I7" i="22" s="1"/>
  <c r="K9" i="15" s="1"/>
  <c r="D7" i="22"/>
  <c r="B3" i="22"/>
  <c r="J9" i="15" l="1"/>
  <c r="D7" i="20"/>
  <c r="H9" i="15"/>
  <c r="I14" i="15"/>
  <c r="F14" i="15"/>
  <c r="E14" i="15"/>
  <c r="D14" i="15"/>
  <c r="C14" i="15"/>
  <c r="B14" i="15"/>
  <c r="I10" i="15"/>
  <c r="F10" i="15"/>
  <c r="E10" i="15"/>
  <c r="C10" i="15"/>
  <c r="B10" i="15"/>
  <c r="D7" i="19"/>
  <c r="D10" i="15" s="1"/>
  <c r="I13" i="15"/>
  <c r="F13" i="15"/>
  <c r="E13" i="15"/>
  <c r="C13" i="15"/>
  <c r="B13" i="15"/>
  <c r="D7" i="18"/>
  <c r="D13" i="15" s="1"/>
  <c r="I11" i="15"/>
  <c r="F11" i="15"/>
  <c r="E11" i="15"/>
  <c r="D11" i="15"/>
  <c r="C11" i="15"/>
  <c r="B11" i="15"/>
  <c r="I12" i="15"/>
  <c r="D7" i="16"/>
  <c r="D12" i="15" s="1"/>
  <c r="F12" i="15"/>
  <c r="E12" i="15"/>
  <c r="C12" i="15"/>
  <c r="B12" i="15"/>
  <c r="D7" i="17"/>
  <c r="H7" i="20"/>
  <c r="I7" i="20" s="1"/>
  <c r="K14" i="15" s="1"/>
  <c r="B3" i="20"/>
  <c r="H7" i="19"/>
  <c r="I7" i="19" s="1"/>
  <c r="K10" i="15" s="1"/>
  <c r="B3" i="19"/>
  <c r="H7" i="18"/>
  <c r="I7" i="18" s="1"/>
  <c r="K13" i="15" s="1"/>
  <c r="B3" i="18"/>
  <c r="H7" i="17"/>
  <c r="I7" i="17" s="1"/>
  <c r="K11" i="15" s="1"/>
  <c r="B3" i="17"/>
  <c r="H7" i="16"/>
  <c r="I7" i="16" s="1"/>
  <c r="K12" i="15" s="1"/>
  <c r="B3" i="16"/>
  <c r="G14" i="15" l="1"/>
  <c r="H13" i="15"/>
  <c r="G13" i="15"/>
  <c r="H10" i="15"/>
  <c r="G10" i="15"/>
  <c r="G9" i="15"/>
  <c r="G11" i="15"/>
  <c r="G12" i="15"/>
  <c r="H11" i="15"/>
  <c r="J10" i="15"/>
  <c r="M10" i="15" s="1"/>
  <c r="J14" i="15"/>
  <c r="M14" i="15" s="1"/>
  <c r="M9" i="15"/>
  <c r="H14" i="15"/>
  <c r="H12" i="15"/>
  <c r="J13" i="15"/>
  <c r="M13" i="15" s="1"/>
  <c r="J11" i="15"/>
  <c r="M11" i="15" s="1"/>
  <c r="J12" i="15"/>
  <c r="M12" i="15" s="1"/>
  <c r="D7" i="13"/>
  <c r="C8" i="15"/>
  <c r="E8" i="15"/>
  <c r="D8" i="15" l="1"/>
  <c r="H8" i="15" l="1"/>
  <c r="G17" i="15" s="1"/>
  <c r="G8" i="15" l="1"/>
  <c r="G16" i="15" s="1"/>
  <c r="B8" i="15"/>
  <c r="B3" i="13"/>
  <c r="I8" i="15" l="1"/>
  <c r="H7" i="13" l="1"/>
  <c r="J8" i="15" s="1"/>
  <c r="M8" i="15" s="1"/>
  <c r="I7" i="13" l="1"/>
  <c r="K8" i="15" s="1"/>
  <c r="K17" i="15" l="1"/>
  <c r="M17" i="15" s="1"/>
  <c r="K16" i="15"/>
  <c r="M16" i="15" s="1"/>
</calcChain>
</file>

<file path=xl/sharedStrings.xml><?xml version="1.0" encoding="utf-8"?>
<sst xmlns="http://schemas.openxmlformats.org/spreadsheetml/2006/main" count="842" uniqueCount="316">
  <si>
    <t>Název požadovaného výrobku</t>
  </si>
  <si>
    <t>množství</t>
  </si>
  <si>
    <t>jednotka</t>
  </si>
  <si>
    <t>jednotková cena včetně DPH</t>
  </si>
  <si>
    <t>cena celkem včetně DPH</t>
  </si>
  <si>
    <t>NABÍDKA</t>
  </si>
  <si>
    <t>ks</t>
  </si>
  <si>
    <t>maximální možná cena včetně DPH/jednotka</t>
  </si>
  <si>
    <t>Název veřejné zakázky:</t>
  </si>
  <si>
    <t>maximální možná cena bez DPH/jednotka</t>
  </si>
  <si>
    <t>jednotková cena bez DPH</t>
  </si>
  <si>
    <t>Zadavatelem vymezené kapacitní, kvalitativní a technické parametry a požadavky na předmět zakázky stejně jako hodnoty uvedené u těchto parametrů jsou stanoveny jako minimální přípustné. Účastníci proto mohou nabídnout zařízení, která budou disponovat lepšími parametry a vlastnostmi u funkcionalit zadavatelem požadovaných.</t>
  </si>
  <si>
    <t>REKAPITULACE NABÍDKY</t>
  </si>
  <si>
    <t>VYPLŇUJE SE AUTOMATICKY NA ZÁKLADĚ VYPLNĚNÝCH JEDNOLIVÝCH ZÁLOŽEK NABÍDKY</t>
  </si>
  <si>
    <t>Množství</t>
  </si>
  <si>
    <t>KONTROLA</t>
  </si>
  <si>
    <t>Stav nabídky</t>
  </si>
  <si>
    <t>CELKOVÁ CENA BEZ 21 % DPH</t>
  </si>
  <si>
    <t>CELKOVÁ CENA VČETNĚ 21 % DPH</t>
  </si>
  <si>
    <t>POZNÁMKY KE STANOVENÍ NABÍDKY</t>
  </si>
  <si>
    <t>maximální možná cena bez DPH</t>
  </si>
  <si>
    <t>MAXIMÁLNÍ CELKOVÁ CENA VČETNĚ 21 % DPH</t>
  </si>
  <si>
    <t>MAXIMÁLNÍ CELKOVÁ CENA BEZ 21 % DPH</t>
  </si>
  <si>
    <t>NABÍDKA UCHAZEČE VZ</t>
  </si>
  <si>
    <t>ROZPOČTOVÉ PODMÍNKY ZADAVATEL VZ</t>
  </si>
  <si>
    <t>Parametr</t>
  </si>
  <si>
    <t>Skláda se minimálně / technická specifikace</t>
  </si>
  <si>
    <t>ANO</t>
  </si>
  <si>
    <t>min. 24 měsíců</t>
  </si>
  <si>
    <t>Doprava do místa plnění</t>
  </si>
  <si>
    <t>Dodací podmínky</t>
  </si>
  <si>
    <t>Minimální příslušenství</t>
  </si>
  <si>
    <t>Likvidace odpadu</t>
  </si>
  <si>
    <t>Nabídku zpracoval:</t>
  </si>
  <si>
    <t>V</t>
  </si>
  <si>
    <t>dne</t>
  </si>
  <si>
    <t>Identifikace</t>
  </si>
  <si>
    <t>Poznámka</t>
  </si>
  <si>
    <t>Nabízené zboží a jeho parametry</t>
  </si>
  <si>
    <t>Platný název zařízení</t>
  </si>
  <si>
    <t>Název výrobce</t>
  </si>
  <si>
    <t>Platný webový odkaz (link) na stránky dovozce / prodejce, kde je uvedena technická specifikace výrobku</t>
  </si>
  <si>
    <t>V případě, že není platný odkaz, přiložte produktový list ve kterém je uvedena technická specifikace</t>
  </si>
  <si>
    <t>* Účastník vyplní zeleně označená pole</t>
  </si>
  <si>
    <t>Nový</t>
  </si>
  <si>
    <t>1 ks</t>
  </si>
  <si>
    <t>Napájecí kabel</t>
  </si>
  <si>
    <t>220-240 V, 50-60 Hz</t>
  </si>
  <si>
    <t>Dodávka ICT vybavení</t>
  </si>
  <si>
    <t>Druh zboží</t>
  </si>
  <si>
    <t>INTERAKTIVNÍ DISPLEJ</t>
  </si>
  <si>
    <t>Stav zboží</t>
  </si>
  <si>
    <t>NOVÝ</t>
  </si>
  <si>
    <t>Úhlopříčka [palce]</t>
  </si>
  <si>
    <t>min. 86"</t>
  </si>
  <si>
    <t>Rozlišení</t>
  </si>
  <si>
    <t>min. 3840 x 2160 px</t>
  </si>
  <si>
    <t>Jas</t>
  </si>
  <si>
    <t>min. 300 cd/m^2</t>
  </si>
  <si>
    <t>Kontrastní poměr</t>
  </si>
  <si>
    <t>min. 1000:1</t>
  </si>
  <si>
    <t>Odezva</t>
  </si>
  <si>
    <t>max 8 ms</t>
  </si>
  <si>
    <t>Pozorovací úhel</t>
  </si>
  <si>
    <t>min. 50 000 provozních hodin</t>
  </si>
  <si>
    <t>Tvrdost povrchu</t>
  </si>
  <si>
    <t>min. 7H</t>
  </si>
  <si>
    <t>Povrch</t>
  </si>
  <si>
    <t>Tvrzené sklo, odolné proti odleskům / otiskům prstů</t>
  </si>
  <si>
    <t>Vestavěné reproduktory</t>
  </si>
  <si>
    <t>Kompatibilita</t>
  </si>
  <si>
    <t>min. WIN 10 / Android / Google Classroom</t>
  </si>
  <si>
    <t>Hmotnost</t>
  </si>
  <si>
    <t>max. 100 kg</t>
  </si>
  <si>
    <t>Montáž na zeď</t>
  </si>
  <si>
    <t>ANO, VESA min 400 x 400mm</t>
  </si>
  <si>
    <t>Porty</t>
  </si>
  <si>
    <t>Dotykový nástroj</t>
  </si>
  <si>
    <t>Prst a pero</t>
  </si>
  <si>
    <t>Operační systém</t>
  </si>
  <si>
    <t>RAM</t>
  </si>
  <si>
    <t>Interní uložiště</t>
  </si>
  <si>
    <t>Podporované jazyky</t>
  </si>
  <si>
    <t>čeština, angličtina</t>
  </si>
  <si>
    <t>Napájení</t>
  </si>
  <si>
    <t>Spotřeba</t>
  </si>
  <si>
    <t>Možnost ovládání bez dálkového ovládání</t>
  </si>
  <si>
    <t>Napájecí kabel EU</t>
  </si>
  <si>
    <t>Kabel USB pro dotykové ovládání</t>
  </si>
  <si>
    <t>Dálkové ovládání včetně příslušných baterií</t>
  </si>
  <si>
    <t>Psací pero vhodné na dotykový LCD panel</t>
  </si>
  <si>
    <t>Držák pera</t>
  </si>
  <si>
    <t>Návod k použití</t>
  </si>
  <si>
    <t>Zvedací stojan pro dotykovou LCD obrazovku</t>
  </si>
  <si>
    <t>Stav NOVÝ</t>
  </si>
  <si>
    <t>Kompatibilita: vhodný pro dotykový panel o min. úhlopříčce 86"</t>
  </si>
  <si>
    <t>Závaží: variabilní (součást balení)</t>
  </si>
  <si>
    <t>Křídla:, min. 2x, magnetická, bílý keramický povrch pro popis fixem, rozměr min. 100x100 cm</t>
  </si>
  <si>
    <t>Spotřební materiál pro montáž</t>
  </si>
  <si>
    <t>Záruka</t>
  </si>
  <si>
    <t>Montáž stojanu s LCD obrazovkou do vybrané učebny</t>
  </si>
  <si>
    <t>Zapojení LCD displeje, odzkoušení, zaškolení</t>
  </si>
  <si>
    <t>max. 600 W ve standardním režimu</t>
  </si>
  <si>
    <t>min. 8 GB</t>
  </si>
  <si>
    <t>min. 4000:1</t>
  </si>
  <si>
    <t>min. 2x HDMI / min. 1x audio 3,5mm jack / min. 1x USB-C / min. 2 x USB 3.0 / min. 1x LAN (RJ45)</t>
  </si>
  <si>
    <t>OSOBNÍ POČÍTAČ</t>
  </si>
  <si>
    <t>Procesor o výkonu</t>
  </si>
  <si>
    <t>Paměť RAM</t>
  </si>
  <si>
    <t>Grafická karta</t>
  </si>
  <si>
    <t>Uložiště</t>
  </si>
  <si>
    <t>Zdroj k nabízenému PC</t>
  </si>
  <si>
    <t>min. účinnost 85 %</t>
  </si>
  <si>
    <t>min. WIN 11 (zajištění kompatibility s používaným softwarem SOLIDWORKS, CorelDraw, JetCAM, Remote, apod.)</t>
  </si>
  <si>
    <t>Řada operačního systému</t>
  </si>
  <si>
    <t>PRO (zajištění připojení do domény)</t>
  </si>
  <si>
    <t>Provedení skříně</t>
  </si>
  <si>
    <t>220 - 240 V, 50-60 Hz</t>
  </si>
  <si>
    <t>Barva case</t>
  </si>
  <si>
    <t>černá</t>
  </si>
  <si>
    <t>min. 16 GB DDR4 - min. 3200 MHz</t>
  </si>
  <si>
    <t>CZ klávesnice</t>
  </si>
  <si>
    <t>Myš</t>
  </si>
  <si>
    <t>připojení USB, drátová</t>
  </si>
  <si>
    <t>Černá</t>
  </si>
  <si>
    <t>Reproduktory</t>
  </si>
  <si>
    <t>Repro soustava min. 2 reproduktory</t>
  </si>
  <si>
    <t>Typ soustavy: aktivní</t>
  </si>
  <si>
    <t>Počet kanálů: min. 2</t>
  </si>
  <si>
    <t>Počet pásem: min 3</t>
  </si>
  <si>
    <t>Frekvence: min. 20 Hz - 20000 Hz</t>
  </si>
  <si>
    <t>Impedance v rozsahu: 0-8 Ohm</t>
  </si>
  <si>
    <t>Určení: K PC</t>
  </si>
  <si>
    <t>Hmostnost: max. 10 kg</t>
  </si>
  <si>
    <t>Výstup: min 1x 3,5 mm jack</t>
  </si>
  <si>
    <t>Vstup: min. 1 x AUX</t>
  </si>
  <si>
    <t>Kancelářský balík</t>
  </si>
  <si>
    <t>min. 36 měsíců, NBD on-site</t>
  </si>
  <si>
    <t>Připravení k okamžitému použití</t>
  </si>
  <si>
    <t>Zařízení bude připraveno k okamžitému použití (čistá instalace bez zbytečných SW třetích stran, se všemi ovladači a SW výrobce) s lokálním účtem ADMIN, zařízení bude pojménováno dle požadavku zadavatele a bude připojeno do domény.</t>
  </si>
  <si>
    <t>3 ks</t>
  </si>
  <si>
    <t>MONITOR</t>
  </si>
  <si>
    <t>Typ obrazovky</t>
  </si>
  <si>
    <t>IPS</t>
  </si>
  <si>
    <t>Podsvícení</t>
  </si>
  <si>
    <t>Systém W-LED</t>
  </si>
  <si>
    <t>min 27"</t>
  </si>
  <si>
    <t>min. 3840x2160 při 60 Hz</t>
  </si>
  <si>
    <t>Rozteč bodu</t>
  </si>
  <si>
    <t>min. 0,155 x 0,155 mm</t>
  </si>
  <si>
    <t>Hustota pixelů</t>
  </si>
  <si>
    <t>min. 150 PPI</t>
  </si>
  <si>
    <t>Obnovovací frekvence</t>
  </si>
  <si>
    <t>min. 60 Hz</t>
  </si>
  <si>
    <t>Poměr stran</t>
  </si>
  <si>
    <t>16:9</t>
  </si>
  <si>
    <t>Povrch dipleje</t>
  </si>
  <si>
    <t>Matný nebo Antireflexní</t>
  </si>
  <si>
    <t>Tvrdost displeje</t>
  </si>
  <si>
    <t>min. 3H</t>
  </si>
  <si>
    <t>Redukce modrého světla</t>
  </si>
  <si>
    <t>Redukce blikání</t>
  </si>
  <si>
    <t>Kontrast</t>
  </si>
  <si>
    <t>min. 1 ms / max 5 ms</t>
  </si>
  <si>
    <t>Pozorovací úhly (Horizontální / Vertikální)</t>
  </si>
  <si>
    <t>min. 170 (H) / min. 170 (V)</t>
  </si>
  <si>
    <t>Počet barev</t>
  </si>
  <si>
    <t xml:space="preserve">min. 1,07 miliardy </t>
  </si>
  <si>
    <t>ANO, min. 2x2W</t>
  </si>
  <si>
    <t>Vstup  a výstup pro sluchátka</t>
  </si>
  <si>
    <t>ANO, 1x3,5mm jack</t>
  </si>
  <si>
    <t>ANO, systém VESA min. 75x75 mm</t>
  </si>
  <si>
    <t xml:space="preserve">min. 1x DisplayPort 1.2 / min. 1x HDMI 2.0 </t>
  </si>
  <si>
    <t>Podpora HDCP</t>
  </si>
  <si>
    <t>Sklopné provedení</t>
  </si>
  <si>
    <t>ANO, min. 5 ~ 20</t>
  </si>
  <si>
    <t>Vestavěné, střídavý proud 200-240 V, 50-60 Hz</t>
  </si>
  <si>
    <t>max. 40 W - typická (metoda testování EnergyStar)</t>
  </si>
  <si>
    <t>Pohotovostní režim</t>
  </si>
  <si>
    <t>&lt;0,6 W</t>
  </si>
  <si>
    <t>Rozměry (se stojanem ŠÍŘKA X VÝŠKA X HLOUBKA)</t>
  </si>
  <si>
    <t>Hmotnost (se stojanem)</t>
  </si>
  <si>
    <t>max. 7,5 kg</t>
  </si>
  <si>
    <t>Barva</t>
  </si>
  <si>
    <t>5 ks</t>
  </si>
  <si>
    <t>max. 650 x 500 x 250 mm</t>
  </si>
  <si>
    <t>min, přenos 4K při 60 Hz</t>
  </si>
  <si>
    <t>Uživatelská dokumentace</t>
  </si>
  <si>
    <t>Stojan</t>
  </si>
  <si>
    <t>* Účastník vyplní zeleně označená pole ANO/NE případně doplní parametr</t>
  </si>
  <si>
    <t>Střední doba mezi poruchami (MTBF)</t>
  </si>
  <si>
    <t>min. 1500 bodů v testu benchmark ( dle www.videocardbenchmark.net), min. integrovaná</t>
  </si>
  <si>
    <t>Konektivita</t>
  </si>
  <si>
    <t>min. 2x USB (3.0/3.1), min. 1x USB (2.0), 1x LAN (100/1000M), min. 1x 3,5mm kombinovaný jack, min. 1x HDMI, min. 1x DP, 1x WIFI</t>
  </si>
  <si>
    <t>PRO (zajištění připojení do domény), 64 bit</t>
  </si>
  <si>
    <t>Uchycení</t>
  </si>
  <si>
    <t>VESA</t>
  </si>
  <si>
    <t>KOMPAKTNÍ PC</t>
  </si>
  <si>
    <t>min. 50 000 provozních hodin / režim 24/7</t>
  </si>
  <si>
    <t>min. 1x HDMI (HDCP) / min. 1x USB-C / min. 1x audio 3,5mm jack / min. 2 x USB 3.0 (z toho min. 1x na předním panelu) / min. 1x LAN (RJ45) / WIFI</t>
  </si>
  <si>
    <t>min. Prst a pero</t>
  </si>
  <si>
    <t>Kiosk Mode</t>
  </si>
  <si>
    <t>v českém jazyce</t>
  </si>
  <si>
    <t>Držák na zeď</t>
  </si>
  <si>
    <t>dle držáku - Šrouby, hmoždinky, kotvy, elektro lišty bílé 40x20mm (2m)</t>
  </si>
  <si>
    <t>Montáž LCD obrazovky v místě plnění</t>
  </si>
  <si>
    <t>DOTYKOVÁ OBRAZOVKA</t>
  </si>
  <si>
    <t>min. 50 000 hodin</t>
  </si>
  <si>
    <t>1 sada</t>
  </si>
  <si>
    <t>min. přenos 4K při 60 Hz, délka min. 1,8m</t>
  </si>
  <si>
    <t>PROJEKTOR</t>
  </si>
  <si>
    <t>Kabel pro přenos obrazu</t>
  </si>
  <si>
    <t>Záruka: min. 24 měsíců</t>
  </si>
  <si>
    <t>Montáž PC</t>
  </si>
  <si>
    <t>Umístění za dotykový panel, propojení</t>
  </si>
  <si>
    <t>Držak PC</t>
  </si>
  <si>
    <t>Na stěnu za dotykový panel</t>
  </si>
  <si>
    <t>Připojení USB, s numerickou klávesnicí, drátová</t>
  </si>
  <si>
    <t>min. 24 měsíců, NBD on-site</t>
  </si>
  <si>
    <t>Dálkové ovládání včetně baterií</t>
  </si>
  <si>
    <t>Stropní držák na projektor</t>
  </si>
  <si>
    <t xml:space="preserve">Redukce </t>
  </si>
  <si>
    <t>Výstup mDP nebo DP / vstup HDMI</t>
  </si>
  <si>
    <t>Návod k obsluze</t>
  </si>
  <si>
    <t>v čěštině</t>
  </si>
  <si>
    <t>Projekční systém</t>
  </si>
  <si>
    <t>3LCD</t>
  </si>
  <si>
    <t>Svítivost</t>
  </si>
  <si>
    <t>Živostnost</t>
  </si>
  <si>
    <t>min. FullHD (1920x1080 px)</t>
  </si>
  <si>
    <t>Poměr obrazu</t>
  </si>
  <si>
    <t>Reprodukce barev</t>
  </si>
  <si>
    <t>min. 1,07 miliardy barev</t>
  </si>
  <si>
    <t>Úhlopříčka promítaného obrazu</t>
  </si>
  <si>
    <t>Projekční vzdálenost</t>
  </si>
  <si>
    <t>Ostření</t>
  </si>
  <si>
    <t>Horizontální a vertikální korekce</t>
  </si>
  <si>
    <t>ANO, min. +- 20 °</t>
  </si>
  <si>
    <t>Zdroj světla</t>
  </si>
  <si>
    <t>LED nebo LASER</t>
  </si>
  <si>
    <t>min. 20 000 hodin ve standardním režimu v souladu s ISO 21118:2020</t>
  </si>
  <si>
    <t>max 300 W ve standardním režimu</t>
  </si>
  <si>
    <t>max. 5 kg</t>
  </si>
  <si>
    <t>ANO, vestavěné, min. 10 W</t>
  </si>
  <si>
    <t>Umístění</t>
  </si>
  <si>
    <t>Min. instalace na strop, stolní, instalace na stěnu</t>
  </si>
  <si>
    <t>Použití</t>
  </si>
  <si>
    <t>Učebna, zasedací místnost, velká konfereční místnost</t>
  </si>
  <si>
    <t>Porty vstup</t>
  </si>
  <si>
    <t>min. 35 palců - 300 palců</t>
  </si>
  <si>
    <t>min.1 - 8 metrů</t>
  </si>
  <si>
    <t>min. 2 500 000:1</t>
  </si>
  <si>
    <t>s výsuvem v rozsahu do min. 900mm, bílý</t>
  </si>
  <si>
    <t>min. 1x USB / 1x Ethernet / 1x WIFI / 1x VGA / Miracast / 1x HDMI (HDCP) / 1x audivýstup</t>
  </si>
  <si>
    <t>min. přenos 4K při 60 Hz, délka 10-15m (podle způsobu zapojení)</t>
  </si>
  <si>
    <t>DOTYKOVÝ LCD PANEL S KERAMICKÝMI KŘÍDLY A PŘÍSLUŠENSTVÍM</t>
  </si>
  <si>
    <t>min. 400 cd/m^2</t>
  </si>
  <si>
    <t>max 6,5 ms</t>
  </si>
  <si>
    <t>Dotyková technologie</t>
  </si>
  <si>
    <t>Vícedotyková s podporou min. 50 současných dotyků v OS Windows (zajištění kompatibility s využívanými programy) a min. 30 současných dotyků v OS Android</t>
  </si>
  <si>
    <t>Dotykové rozlišení</t>
  </si>
  <si>
    <t>min. 32767 x 32767</t>
  </si>
  <si>
    <t>min. 64 GB</t>
  </si>
  <si>
    <t>min. 3 ks</t>
  </si>
  <si>
    <t>Druh: elektrický zvedací stojan s křídly s uchycením do stěny</t>
  </si>
  <si>
    <t>dle stojanu - včetně montážního materiálu dle stojanu + bílé elektro lišty min. 20 m k interaktivní obrazovce + min. 20 m k reproduktorům, přívodní prodlužovací kabel min. 3 otvory;</t>
  </si>
  <si>
    <t>možnost ovládání: ANO, hlasitost, vyvážení, basy - dálkové ovládání</t>
  </si>
  <si>
    <t>montáž na zeď nebo na panel</t>
  </si>
  <si>
    <t>3 sady</t>
  </si>
  <si>
    <t>ano</t>
  </si>
  <si>
    <t>Stojan pro dotykovou LCD obrazovku</t>
  </si>
  <si>
    <t>dle stojanu - včetně montážního materiálu dle stojanu, přívodní prodlužovací kabel min. 3 otvory, oplet kabelů k PC nebo jiné zabezpěčení kabeláže pro mobilní stojan</t>
  </si>
  <si>
    <t>min. 1 ks</t>
  </si>
  <si>
    <t>MOBILNÍ DOTYKOVÝ LCD PANEL S KERAMICKÝMI KŘÍDLY A PŘÍSLUŠENSTVÍM</t>
  </si>
  <si>
    <t>Drátová, s numerickou klávesnicí</t>
  </si>
  <si>
    <t>Drátová</t>
  </si>
  <si>
    <t>optická s min. 5 tlačítky, symetrická, nastavitelné rozlišení min. 0–3200 DPI, minimální životnost 3 miliony kliknutí;</t>
  </si>
  <si>
    <t>min. verze Standard 2024 (z důvodu kompatibility s již používanými programy a OS).</t>
  </si>
  <si>
    <t>All-in-One osobní počítač</t>
  </si>
  <si>
    <t>Certifikace</t>
  </si>
  <si>
    <t>CE, RoHS (případně ENERGY STAR)</t>
  </si>
  <si>
    <t>Displej</t>
  </si>
  <si>
    <t>Rozlišení displeje</t>
  </si>
  <si>
    <t>Typ panelu</t>
  </si>
  <si>
    <t>IPS, anti-glare / antireflexní</t>
  </si>
  <si>
    <t>min. 250 cd/m²</t>
  </si>
  <si>
    <t>min. 27″</t>
  </si>
  <si>
    <t>9 ks</t>
  </si>
  <si>
    <t>All-in-One PC</t>
  </si>
  <si>
    <t>ANO, min. 2x 18 W + min. mikrofon s dosahem min. 8 metrů (pro zajištění učeben s hybridní výukou)</t>
  </si>
  <si>
    <t>min. 36 měsíců</t>
  </si>
  <si>
    <t>Celkový výkon soustavy: min. 50 W</t>
  </si>
  <si>
    <t>Druh: mobilní stojan s křídly a kolečky a elektrickým zdvihem</t>
  </si>
  <si>
    <t>min. 1200:1</t>
  </si>
  <si>
    <t>min. 2560 x 1440</t>
  </si>
  <si>
    <t>SSD min. 1 TB</t>
  </si>
  <si>
    <t>min. 20 000 bodů v testu benchmark ( dle www.cpubenchmark.net), frekvence min 3,0 GHz</t>
  </si>
  <si>
    <t>min. 16 GB DDR4</t>
  </si>
  <si>
    <t>SSD min. 500 GB</t>
  </si>
  <si>
    <t>TINY/mini PC, Včetně prohlášení o shodě a ISO</t>
  </si>
  <si>
    <t>min. 4500 lumenů</t>
  </si>
  <si>
    <t>min. 60 měsíců, NBD on-site</t>
  </si>
  <si>
    <t>min. integrovaná, kompatibilita propojení s monitorem (možno zajistit odpovídající redukcí a kabelem); min. 4000 bodů v testu benchmark ( dle www.videocardbenchmark.net)</t>
  </si>
  <si>
    <t>Android (Kompatibilita s jinými zařízeními) min. verze 13.0, podpora češtiny nebo ekvivalentní řešení prostřednictvím integrovaného nebo externího OPS PC, umožňující provoz Android aplikací, podporu češtiny a běžných školních platforem.</t>
  </si>
  <si>
    <t>min. 8 GB vestavěné v displeji nebo zajištěné prostřednictvím OPS PC (ekvivalentní řešení)</t>
  </si>
  <si>
    <t>min. 128 GB vestavěné v displeji nebo kombinace interní paměti displeje a OPS PC, splňující požadavek ekvivalentní funkčnosti</t>
  </si>
  <si>
    <t>min. 20000 bodů v testu benchmark ( dle www.cpubenchmark.net), frekvence min 1,0 GHz</t>
  </si>
  <si>
    <t>min. 2x USB (3.X), 1x LAN, min. 1x 3,5mm jack</t>
  </si>
  <si>
    <t>min. 3 ks per</t>
  </si>
  <si>
    <t>min. přenos FullHD při 60 Hz, délka min. 20m, HDMI 1.4</t>
  </si>
  <si>
    <t>ANO, VESA min 600 x 600mm</t>
  </si>
  <si>
    <t>min. 175°</t>
  </si>
  <si>
    <t>délka min. 1,8m</t>
  </si>
  <si>
    <t>ANO, min. 2x 15 W</t>
  </si>
  <si>
    <t>Vícedotyková s podporou min. 40 současných dotyků v OS Windows (zajištění kompatibility s využívanými programy) a min. 20 současných dotyků v OS Android</t>
  </si>
  <si>
    <t>Příloha č. 2 - Technická specifikace s položkovým rozpočtem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</si>
</sst>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_-* #,##0.00\ [$Kč-405]_-;\-* #,##0.00\ [$Kč-405]_-;_-* &quot;-&quot;??\ [$Kč-405]_-;_-@_-"/>
    <numFmt numFmtId="166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 applyAlignment="0">
      <alignment vertical="top" wrapText="1"/>
      <protection locked="0"/>
    </xf>
    <xf numFmtId="0" fontId="18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 applyFill="1"/>
    <xf numFmtId="0" fontId="6" fillId="0" borderId="0" xfId="0" applyFont="1" applyFill="1" applyBorder="1" applyAlignment="1"/>
    <xf numFmtId="0" fontId="0" fillId="0" borderId="0" xfId="0" applyBorder="1"/>
    <xf numFmtId="0" fontId="7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4" fillId="4" borderId="10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165" fontId="8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4" fontId="9" fillId="0" borderId="0" xfId="0" applyNumberFormat="1" applyFont="1" applyFill="1" applyBorder="1" applyAlignment="1">
      <alignment horizontal="right" vertical="center"/>
    </xf>
    <xf numFmtId="0" fontId="17" fillId="5" borderId="7" xfId="0" applyFont="1" applyFill="1" applyBorder="1" applyAlignment="1">
      <alignment vertical="center" wrapText="1"/>
    </xf>
    <xf numFmtId="165" fontId="16" fillId="0" borderId="8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15" fillId="0" borderId="0" xfId="0" applyNumberFormat="1" applyFont="1" applyFill="1" applyBorder="1" applyAlignment="1">
      <alignment vertical="center" wrapText="1"/>
    </xf>
    <xf numFmtId="44" fontId="4" fillId="8" borderId="3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5" fontId="4" fillId="9" borderId="0" xfId="0" applyNumberFormat="1" applyFont="1" applyFill="1" applyBorder="1" applyAlignment="1">
      <alignment horizontal="left" vertical="center"/>
    </xf>
    <xf numFmtId="44" fontId="4" fillId="9" borderId="0" xfId="0" applyNumberFormat="1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vertical="top"/>
    </xf>
    <xf numFmtId="0" fontId="6" fillId="9" borderId="0" xfId="0" applyFont="1" applyFill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0" fillId="9" borderId="0" xfId="0" applyFill="1" applyAlignment="1">
      <alignment wrapText="1"/>
    </xf>
    <xf numFmtId="0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NumberFormat="1" applyFont="1" applyFill="1" applyBorder="1" applyAlignment="1">
      <alignment vertical="center" wrapText="1"/>
    </xf>
    <xf numFmtId="165" fontId="8" fillId="9" borderId="0" xfId="0" applyNumberFormat="1" applyFont="1" applyFill="1" applyBorder="1" applyAlignment="1">
      <alignment horizontal="right" vertical="center" wrapText="1"/>
    </xf>
    <xf numFmtId="165" fontId="4" fillId="9" borderId="0" xfId="0" applyNumberFormat="1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165" fontId="4" fillId="9" borderId="0" xfId="0" applyNumberFormat="1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19" fillId="6" borderId="1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25" xfId="0" applyNumberFormat="1" applyFont="1" applyFill="1" applyBorder="1" applyAlignment="1">
      <alignment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NumberFormat="1" applyFont="1" applyBorder="1" applyAlignment="1">
      <alignment vertical="center" wrapText="1"/>
    </xf>
    <xf numFmtId="1" fontId="20" fillId="0" borderId="24" xfId="0" applyNumberFormat="1" applyFont="1" applyFill="1" applyBorder="1" applyAlignment="1">
      <alignment horizontal="left" vertical="center"/>
    </xf>
    <xf numFmtId="1" fontId="20" fillId="0" borderId="24" xfId="0" applyNumberFormat="1" applyFont="1" applyBorder="1" applyAlignment="1">
      <alignment horizontal="left" vertical="center"/>
    </xf>
    <xf numFmtId="1" fontId="20" fillId="0" borderId="24" xfId="0" applyNumberFormat="1" applyFont="1" applyBorder="1" applyAlignment="1">
      <alignment horizontal="left"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20" fillId="0" borderId="33" xfId="0" applyFont="1" applyFill="1" applyBorder="1" applyAlignment="1">
      <alignment horizontal="left" vertical="center" wrapText="1"/>
    </xf>
    <xf numFmtId="1" fontId="20" fillId="0" borderId="19" xfId="0" applyNumberFormat="1" applyFont="1" applyBorder="1" applyAlignment="1">
      <alignment horizontal="left" vertical="center"/>
    </xf>
    <xf numFmtId="0" fontId="20" fillId="0" borderId="21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center" vertical="center"/>
    </xf>
    <xf numFmtId="1" fontId="20" fillId="0" borderId="25" xfId="0" applyNumberFormat="1" applyFont="1" applyBorder="1" applyAlignment="1">
      <alignment horizontal="left" vertical="center"/>
    </xf>
    <xf numFmtId="166" fontId="16" fillId="0" borderId="8" xfId="0" applyNumberFormat="1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21" fillId="4" borderId="25" xfId="0" applyNumberFormat="1" applyFont="1" applyFill="1" applyBorder="1" applyAlignment="1">
      <alignment vertical="center" wrapText="1"/>
    </xf>
    <xf numFmtId="1" fontId="21" fillId="4" borderId="24" xfId="0" applyNumberFormat="1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vertical="center" wrapText="1"/>
    </xf>
    <xf numFmtId="0" fontId="22" fillId="4" borderId="21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4" fillId="0" borderId="0" xfId="0" applyFont="1"/>
    <xf numFmtId="1" fontId="20" fillId="0" borderId="22" xfId="0" applyNumberFormat="1" applyFont="1" applyFill="1" applyBorder="1" applyAlignment="1">
      <alignment vertical="center"/>
    </xf>
    <xf numFmtId="1" fontId="20" fillId="0" borderId="36" xfId="0" applyNumberFormat="1" applyFont="1" applyFill="1" applyBorder="1" applyAlignment="1">
      <alignment vertical="center"/>
    </xf>
    <xf numFmtId="1" fontId="20" fillId="0" borderId="24" xfId="0" applyNumberFormat="1" applyFont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horizontal="right" vertical="top"/>
    </xf>
    <xf numFmtId="0" fontId="21" fillId="4" borderId="7" xfId="0" applyNumberFormat="1" applyFont="1" applyFill="1" applyBorder="1" applyAlignment="1">
      <alignment vertical="center" wrapText="1"/>
    </xf>
    <xf numFmtId="165" fontId="21" fillId="4" borderId="8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top"/>
    </xf>
    <xf numFmtId="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5" fontId="10" fillId="8" borderId="7" xfId="0" applyNumberFormat="1" applyFont="1" applyFill="1" applyBorder="1" applyAlignment="1" applyProtection="1">
      <alignment vertical="center"/>
      <protection locked="0"/>
    </xf>
    <xf numFmtId="44" fontId="10" fillId="8" borderId="8" xfId="0" applyNumberFormat="1" applyFont="1" applyFill="1" applyBorder="1" applyAlignment="1" applyProtection="1">
      <alignment vertical="center"/>
      <protection locked="0"/>
    </xf>
    <xf numFmtId="44" fontId="10" fillId="8" borderId="9" xfId="0" applyNumberFormat="1" applyFont="1" applyFill="1" applyBorder="1" applyAlignment="1" applyProtection="1">
      <alignment vertical="center"/>
      <protection locked="0"/>
    </xf>
    <xf numFmtId="0" fontId="13" fillId="9" borderId="0" xfId="0" applyNumberFormat="1" applyFont="1" applyFill="1" applyBorder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0" fontId="22" fillId="9" borderId="37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alignment vertical="top"/>
      <protection locked="0"/>
    </xf>
    <xf numFmtId="0" fontId="22" fillId="9" borderId="0" xfId="0" applyFont="1" applyFill="1" applyBorder="1" applyProtection="1">
      <protection locked="0"/>
    </xf>
    <xf numFmtId="0" fontId="22" fillId="9" borderId="37" xfId="0" applyFont="1" applyFill="1" applyBorder="1" applyProtection="1">
      <protection locked="0"/>
    </xf>
    <xf numFmtId="0" fontId="6" fillId="9" borderId="0" xfId="0" applyFont="1" applyFill="1" applyProtection="1">
      <protection locked="0"/>
    </xf>
    <xf numFmtId="1" fontId="20" fillId="0" borderId="34" xfId="0" applyNumberFormat="1" applyFont="1" applyBorder="1" applyAlignment="1">
      <alignment horizontal="left" vertical="center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51" xfId="0" applyFont="1" applyFill="1" applyBorder="1" applyAlignment="1" applyProtection="1">
      <alignment horizontal="center" vertical="center"/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1" fontId="20" fillId="0" borderId="22" xfId="0" applyNumberFormat="1" applyFont="1" applyFill="1" applyBorder="1" applyAlignment="1">
      <alignment horizontal="left" vertical="center"/>
    </xf>
    <xf numFmtId="1" fontId="20" fillId="0" borderId="36" xfId="0" applyNumberFormat="1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left" vertical="center" wrapText="1"/>
    </xf>
    <xf numFmtId="1" fontId="20" fillId="0" borderId="24" xfId="0" applyNumberFormat="1" applyFont="1" applyFill="1" applyBorder="1" applyAlignment="1">
      <alignment vertical="center" wrapText="1"/>
    </xf>
    <xf numFmtId="0" fontId="25" fillId="0" borderId="26" xfId="0" applyFont="1" applyFill="1" applyBorder="1" applyAlignment="1">
      <alignment horizontal="center" vertical="center"/>
    </xf>
    <xf numFmtId="1" fontId="20" fillId="0" borderId="24" xfId="0" applyNumberFormat="1" applyFont="1" applyBorder="1" applyAlignment="1">
      <alignment vertical="center"/>
    </xf>
    <xf numFmtId="49" fontId="20" fillId="0" borderId="24" xfId="0" applyNumberFormat="1" applyFont="1" applyBorder="1" applyAlignment="1">
      <alignment vertical="center"/>
    </xf>
    <xf numFmtId="1" fontId="20" fillId="0" borderId="24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0" fillId="0" borderId="33" xfId="0" applyNumberFormat="1" applyFont="1" applyBorder="1" applyAlignment="1">
      <alignment horizontal="left" vertical="center" wrapText="1"/>
    </xf>
    <xf numFmtId="0" fontId="25" fillId="0" borderId="32" xfId="0" applyFont="1" applyBorder="1" applyAlignment="1">
      <alignment horizontal="center" vertical="center"/>
    </xf>
    <xf numFmtId="0" fontId="20" fillId="0" borderId="18" xfId="0" applyNumberFormat="1" applyFont="1" applyBorder="1" applyAlignment="1">
      <alignment vertical="center" wrapText="1"/>
    </xf>
    <xf numFmtId="1" fontId="25" fillId="0" borderId="46" xfId="0" applyNumberFormat="1" applyFont="1" applyFill="1" applyBorder="1" applyAlignment="1">
      <alignment horizontal="left" vertical="center" wrapText="1"/>
    </xf>
    <xf numFmtId="0" fontId="20" fillId="0" borderId="34" xfId="0" applyFont="1" applyFill="1" applyBorder="1" applyAlignment="1">
      <alignment horizontal="left" vertical="center" wrapText="1"/>
    </xf>
    <xf numFmtId="1" fontId="20" fillId="0" borderId="57" xfId="0" applyNumberFormat="1" applyFont="1" applyBorder="1" applyAlignment="1">
      <alignment vertical="center"/>
    </xf>
    <xf numFmtId="1" fontId="20" fillId="0" borderId="45" xfId="0" applyNumberFormat="1" applyFont="1" applyBorder="1" applyAlignment="1">
      <alignment vertical="center"/>
    </xf>
    <xf numFmtId="0" fontId="20" fillId="0" borderId="21" xfId="0" applyNumberFormat="1" applyFont="1" applyFill="1" applyBorder="1" applyAlignment="1">
      <alignment horizontal="left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49" fontId="20" fillId="0" borderId="25" xfId="0" applyNumberFormat="1" applyFont="1" applyBorder="1" applyAlignment="1">
      <alignment vertical="center" wrapText="1"/>
    </xf>
    <xf numFmtId="0" fontId="20" fillId="0" borderId="18" xfId="0" applyFont="1" applyFill="1" applyBorder="1" applyAlignment="1">
      <alignment horizontal="left" vertical="center" wrapText="1"/>
    </xf>
    <xf numFmtId="1" fontId="20" fillId="0" borderId="46" xfId="0" applyNumberFormat="1" applyFont="1" applyBorder="1" applyAlignment="1">
      <alignment vertical="center"/>
    </xf>
    <xf numFmtId="0" fontId="25" fillId="0" borderId="20" xfId="0" applyFont="1" applyFill="1" applyBorder="1" applyAlignment="1">
      <alignment horizontal="center" vertical="center"/>
    </xf>
    <xf numFmtId="165" fontId="20" fillId="0" borderId="22" xfId="0" applyNumberFormat="1" applyFont="1" applyFill="1" applyBorder="1" applyAlignment="1">
      <alignment horizontal="left" vertical="center" wrapText="1"/>
    </xf>
    <xf numFmtId="49" fontId="20" fillId="0" borderId="24" xfId="0" applyNumberFormat="1" applyFont="1" applyFill="1" applyBorder="1" applyAlignment="1">
      <alignment vertical="center"/>
    </xf>
    <xf numFmtId="0" fontId="15" fillId="7" borderId="24" xfId="0" applyNumberFormat="1" applyFont="1" applyFill="1" applyBorder="1" applyAlignment="1">
      <alignment vertical="center" wrapText="1"/>
    </xf>
    <xf numFmtId="165" fontId="8" fillId="7" borderId="24" xfId="0" applyNumberFormat="1" applyFont="1" applyFill="1" applyBorder="1" applyAlignment="1">
      <alignment horizontal="right" vertical="center" wrapText="1"/>
    </xf>
    <xf numFmtId="0" fontId="4" fillId="7" borderId="24" xfId="0" applyFont="1" applyFill="1" applyBorder="1" applyAlignment="1">
      <alignment horizontal="center" vertical="center"/>
    </xf>
    <xf numFmtId="165" fontId="4" fillId="7" borderId="24" xfId="0" applyNumberFormat="1" applyFont="1" applyFill="1" applyBorder="1" applyAlignment="1">
      <alignment horizontal="right" vertical="center"/>
    </xf>
    <xf numFmtId="165" fontId="4" fillId="8" borderId="24" xfId="0" applyNumberFormat="1" applyFont="1" applyFill="1" applyBorder="1" applyAlignment="1">
      <alignment horizontal="right" vertical="center"/>
    </xf>
    <xf numFmtId="44" fontId="4" fillId="8" borderId="24" xfId="0" applyNumberFormat="1" applyFont="1" applyFill="1" applyBorder="1" applyAlignment="1">
      <alignment horizontal="right" vertical="center"/>
    </xf>
    <xf numFmtId="0" fontId="0" fillId="5" borderId="24" xfId="0" applyFill="1" applyBorder="1"/>
    <xf numFmtId="1" fontId="20" fillId="0" borderId="58" xfId="0" applyNumberFormat="1" applyFont="1" applyFill="1" applyBorder="1" applyAlignment="1">
      <alignment vertical="center"/>
    </xf>
    <xf numFmtId="1" fontId="20" fillId="0" borderId="45" xfId="0" applyNumberFormat="1" applyFont="1" applyFill="1" applyBorder="1" applyAlignment="1">
      <alignment vertical="center" wrapText="1"/>
    </xf>
    <xf numFmtId="1" fontId="20" fillId="0" borderId="45" xfId="0" applyNumberFormat="1" applyFont="1" applyBorder="1" applyAlignment="1">
      <alignment vertical="center" wrapText="1"/>
    </xf>
    <xf numFmtId="49" fontId="20" fillId="0" borderId="45" xfId="0" applyNumberFormat="1" applyFont="1" applyBorder="1" applyAlignment="1">
      <alignment vertical="center"/>
    </xf>
    <xf numFmtId="1" fontId="20" fillId="0" borderId="45" xfId="0" applyNumberFormat="1" applyFont="1" applyFill="1" applyBorder="1" applyAlignment="1">
      <alignment vertical="center"/>
    </xf>
    <xf numFmtId="1" fontId="20" fillId="0" borderId="24" xfId="0" applyNumberFormat="1" applyFont="1" applyFill="1" applyBorder="1" applyAlignment="1">
      <alignment horizontal="left" vertical="center" wrapText="1"/>
    </xf>
    <xf numFmtId="1" fontId="20" fillId="0" borderId="19" xfId="0" applyNumberFormat="1" applyFont="1" applyBorder="1" applyAlignment="1">
      <alignment horizontal="left" vertical="center" wrapText="1"/>
    </xf>
    <xf numFmtId="0" fontId="21" fillId="4" borderId="34" xfId="0" applyNumberFormat="1" applyFont="1" applyFill="1" applyBorder="1" applyAlignment="1">
      <alignment vertical="center" wrapText="1"/>
    </xf>
    <xf numFmtId="1" fontId="21" fillId="4" borderId="59" xfId="0" applyNumberFormat="1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1" fontId="20" fillId="0" borderId="21" xfId="0" applyNumberFormat="1" applyFont="1" applyBorder="1" applyAlignment="1">
      <alignment horizontal="left" vertical="center"/>
    </xf>
    <xf numFmtId="1" fontId="20" fillId="0" borderId="22" xfId="0" applyNumberFormat="1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center"/>
    </xf>
    <xf numFmtId="0" fontId="21" fillId="4" borderId="33" xfId="0" applyFont="1" applyFill="1" applyBorder="1" applyAlignment="1">
      <alignment vertical="center" wrapText="1"/>
    </xf>
    <xf numFmtId="1" fontId="21" fillId="4" borderId="36" xfId="0" applyNumberFormat="1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1" fontId="20" fillId="0" borderId="19" xfId="0" applyNumberFormat="1" applyFont="1" applyFill="1" applyBorder="1" applyAlignment="1">
      <alignment vertical="center"/>
    </xf>
    <xf numFmtId="1" fontId="20" fillId="0" borderId="59" xfId="0" applyNumberFormat="1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51" xfId="0" applyFont="1" applyFill="1" applyBorder="1" applyAlignment="1" applyProtection="1">
      <alignment horizontal="center" vertical="center"/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0" fillId="0" borderId="26" xfId="0" applyFont="1" applyBorder="1" applyAlignment="1">
      <alignment horizontal="center" vertical="center"/>
    </xf>
    <xf numFmtId="1" fontId="20" fillId="0" borderId="59" xfId="0" applyNumberFormat="1" applyFont="1" applyFill="1" applyBorder="1" applyAlignment="1">
      <alignment vertical="center" wrapText="1"/>
    </xf>
    <xf numFmtId="0" fontId="25" fillId="0" borderId="20" xfId="0" applyFont="1" applyBorder="1" applyAlignment="1">
      <alignment horizontal="center" vertical="center"/>
    </xf>
    <xf numFmtId="0" fontId="20" fillId="0" borderId="24" xfId="0" applyFont="1" applyFill="1" applyBorder="1" applyAlignment="1">
      <alignment horizontal="left" vertical="center" wrapText="1"/>
    </xf>
    <xf numFmtId="0" fontId="23" fillId="0" borderId="24" xfId="0" applyFont="1" applyBorder="1" applyAlignment="1">
      <alignment vertical="center" wrapText="1"/>
    </xf>
    <xf numFmtId="0" fontId="20" fillId="0" borderId="24" xfId="0" applyFont="1" applyFill="1" applyBorder="1" applyAlignment="1">
      <alignment horizontal="center" vertical="center"/>
    </xf>
    <xf numFmtId="0" fontId="21" fillId="4" borderId="10" xfId="0" applyNumberFormat="1" applyFont="1" applyFill="1" applyBorder="1" applyAlignment="1">
      <alignment vertical="center" wrapText="1"/>
    </xf>
    <xf numFmtId="165" fontId="21" fillId="4" borderId="11" xfId="0" applyNumberFormat="1" applyFont="1" applyFill="1" applyBorder="1" applyAlignment="1">
      <alignment horizontal="center" vertical="center" wrapText="1"/>
    </xf>
    <xf numFmtId="164" fontId="21" fillId="4" borderId="17" xfId="0" applyNumberFormat="1" applyFont="1" applyFill="1" applyBorder="1" applyAlignment="1">
      <alignment horizontal="center" vertical="center" wrapText="1"/>
    </xf>
    <xf numFmtId="0" fontId="20" fillId="0" borderId="24" xfId="0" applyNumberFormat="1" applyFont="1" applyFill="1" applyBorder="1" applyAlignment="1">
      <alignment vertical="center" wrapText="1"/>
    </xf>
    <xf numFmtId="20" fontId="23" fillId="0" borderId="24" xfId="0" applyNumberFormat="1" applyFont="1" applyBorder="1" applyAlignment="1">
      <alignment horizontal="left" vertical="center" wrapText="1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51" xfId="0" applyFont="1" applyFill="1" applyBorder="1" applyAlignment="1" applyProtection="1">
      <alignment horizontal="center" vertical="center"/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165" fontId="4" fillId="3" borderId="28" xfId="0" applyNumberFormat="1" applyFont="1" applyFill="1" applyBorder="1" applyAlignment="1">
      <alignment horizontal="left" vertical="center"/>
    </xf>
    <xf numFmtId="165" fontId="4" fillId="3" borderId="30" xfId="0" applyNumberFormat="1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165" fontId="4" fillId="6" borderId="10" xfId="0" applyNumberFormat="1" applyFont="1" applyFill="1" applyBorder="1" applyAlignment="1">
      <alignment horizontal="left" vertical="center"/>
    </xf>
    <xf numFmtId="165" fontId="4" fillId="6" borderId="11" xfId="0" applyNumberFormat="1" applyFont="1" applyFill="1" applyBorder="1" applyAlignment="1">
      <alignment horizontal="left" vertical="center"/>
    </xf>
    <xf numFmtId="165" fontId="4" fillId="6" borderId="16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5" fillId="9" borderId="0" xfId="0" applyNumberFormat="1" applyFont="1" applyFill="1" applyBorder="1" applyAlignment="1">
      <alignment horizontal="center" vertical="top" wrapText="1"/>
    </xf>
    <xf numFmtId="0" fontId="18" fillId="9" borderId="27" xfId="5" applyFill="1" applyBorder="1" applyAlignment="1">
      <alignment horizontal="left" vertical="center"/>
    </xf>
    <xf numFmtId="0" fontId="0" fillId="9" borderId="27" xfId="0" applyFill="1" applyBorder="1" applyAlignment="1">
      <alignment horizontal="left" vertical="center"/>
    </xf>
    <xf numFmtId="165" fontId="4" fillId="7" borderId="28" xfId="0" applyNumberFormat="1" applyFont="1" applyFill="1" applyBorder="1" applyAlignment="1">
      <alignment horizontal="center" vertical="center"/>
    </xf>
    <xf numFmtId="165" fontId="4" fillId="7" borderId="30" xfId="0" applyNumberFormat="1" applyFont="1" applyFill="1" applyBorder="1" applyAlignment="1">
      <alignment horizontal="center" vertical="center"/>
    </xf>
    <xf numFmtId="0" fontId="13" fillId="0" borderId="38" xfId="0" applyNumberFormat="1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>
      <alignment horizontal="center" vertical="center" wrapText="1"/>
    </xf>
    <xf numFmtId="0" fontId="13" fillId="0" borderId="40" xfId="0" applyNumberFormat="1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>
      <alignment horizontal="center" vertical="center" wrapText="1"/>
    </xf>
    <xf numFmtId="0" fontId="13" fillId="0" borderId="42" xfId="0" applyNumberFormat="1" applyFont="1" applyFill="1" applyBorder="1" applyAlignment="1">
      <alignment horizontal="center" vertical="center" wrapText="1"/>
    </xf>
    <xf numFmtId="0" fontId="13" fillId="0" borderId="43" xfId="0" applyNumberFormat="1" applyFont="1" applyFill="1" applyBorder="1" applyAlignment="1">
      <alignment horizontal="center" vertical="center" wrapText="1"/>
    </xf>
    <xf numFmtId="0" fontId="15" fillId="2" borderId="28" xfId="0" applyNumberFormat="1" applyFont="1" applyFill="1" applyBorder="1" applyAlignment="1">
      <alignment horizontal="center" vertical="center" wrapText="1"/>
    </xf>
    <xf numFmtId="0" fontId="15" fillId="2" borderId="29" xfId="0" applyNumberFormat="1" applyFont="1" applyFill="1" applyBorder="1" applyAlignment="1">
      <alignment horizontal="center" vertical="center" wrapText="1"/>
    </xf>
    <xf numFmtId="0" fontId="15" fillId="2" borderId="30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6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7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5" xfId="0" applyNumberFormat="1" applyFont="1" applyFill="1" applyBorder="1" applyAlignment="1" applyProtection="1">
      <alignment horizontal="center" vertical="top" wrapText="1"/>
      <protection locked="0"/>
    </xf>
    <xf numFmtId="165" fontId="4" fillId="6" borderId="7" xfId="0" applyNumberFormat="1" applyFont="1" applyFill="1" applyBorder="1" applyAlignment="1">
      <alignment horizontal="left" vertical="center"/>
    </xf>
    <xf numFmtId="165" fontId="4" fillId="6" borderId="8" xfId="0" applyNumberFormat="1" applyFont="1" applyFill="1" applyBorder="1" applyAlignment="1">
      <alignment horizontal="left" vertical="center"/>
    </xf>
    <xf numFmtId="165" fontId="4" fillId="6" borderId="31" xfId="0" applyNumberFormat="1" applyFont="1" applyFill="1" applyBorder="1" applyAlignment="1">
      <alignment horizontal="left" vertical="center"/>
    </xf>
    <xf numFmtId="0" fontId="23" fillId="8" borderId="25" xfId="0" applyFont="1" applyFill="1" applyBorder="1" applyAlignment="1" applyProtection="1">
      <alignment horizontal="center" vertical="center"/>
      <protection locked="0"/>
    </xf>
    <xf numFmtId="0" fontId="23" fillId="8" borderId="24" xfId="0" applyFont="1" applyFill="1" applyBorder="1" applyAlignment="1" applyProtection="1">
      <alignment horizontal="center" vertical="center"/>
      <protection locked="0"/>
    </xf>
    <xf numFmtId="0" fontId="23" fillId="8" borderId="26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51" xfId="0" applyFont="1" applyFill="1" applyBorder="1" applyAlignment="1" applyProtection="1">
      <alignment horizontal="center" vertical="center"/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4" fillId="0" borderId="5" xfId="0" applyFont="1" applyBorder="1" applyAlignment="1">
      <alignment horizontal="left" wrapText="1"/>
    </xf>
    <xf numFmtId="0" fontId="24" fillId="0" borderId="27" xfId="0" applyFont="1" applyBorder="1" applyAlignment="1">
      <alignment horizontal="left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165" fontId="21" fillId="4" borderId="47" xfId="0" applyNumberFormat="1" applyFont="1" applyFill="1" applyBorder="1" applyAlignment="1">
      <alignment horizontal="left" vertical="center" wrapText="1"/>
    </xf>
    <xf numFmtId="165" fontId="21" fillId="4" borderId="48" xfId="0" applyNumberFormat="1" applyFont="1" applyFill="1" applyBorder="1" applyAlignment="1">
      <alignment horizontal="left" vertical="center" wrapText="1"/>
    </xf>
    <xf numFmtId="0" fontId="22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165" fontId="20" fillId="0" borderId="45" xfId="0" applyNumberFormat="1" applyFont="1" applyFill="1" applyBorder="1" applyAlignment="1">
      <alignment horizontal="center" vertical="center" wrapText="1"/>
    </xf>
    <xf numFmtId="165" fontId="20" fillId="0" borderId="49" xfId="0" applyNumberFormat="1" applyFont="1" applyFill="1" applyBorder="1" applyAlignment="1">
      <alignment horizontal="center" vertical="center" wrapText="1"/>
    </xf>
    <xf numFmtId="165" fontId="23" fillId="8" borderId="50" xfId="0" applyNumberFormat="1" applyFont="1" applyFill="1" applyBorder="1" applyAlignment="1" applyProtection="1">
      <alignment horizontal="center" vertical="center"/>
      <protection locked="0"/>
    </xf>
    <xf numFmtId="165" fontId="23" fillId="8" borderId="51" xfId="0" applyNumberFormat="1" applyFont="1" applyFill="1" applyBorder="1" applyAlignment="1" applyProtection="1">
      <alignment horizontal="center" vertical="center"/>
      <protection locked="0"/>
    </xf>
    <xf numFmtId="165" fontId="23" fillId="8" borderId="49" xfId="0" applyNumberFormat="1" applyFont="1" applyFill="1" applyBorder="1" applyAlignment="1" applyProtection="1">
      <alignment horizontal="center" vertical="center"/>
      <protection locked="0"/>
    </xf>
    <xf numFmtId="165" fontId="20" fillId="0" borderId="46" xfId="0" applyNumberFormat="1" applyFont="1" applyFill="1" applyBorder="1" applyAlignment="1">
      <alignment vertical="center" wrapText="1"/>
    </xf>
    <xf numFmtId="165" fontId="20" fillId="0" borderId="52" xfId="0" applyNumberFormat="1" applyFont="1" applyFill="1" applyBorder="1" applyAlignment="1">
      <alignment vertical="center" wrapText="1"/>
    </xf>
    <xf numFmtId="165" fontId="23" fillId="8" borderId="53" xfId="0" applyNumberFormat="1" applyFont="1" applyFill="1" applyBorder="1" applyAlignment="1" applyProtection="1">
      <alignment horizontal="center" vertical="center"/>
      <protection locked="0"/>
    </xf>
    <xf numFmtId="165" fontId="23" fillId="8" borderId="54" xfId="0" applyNumberFormat="1" applyFont="1" applyFill="1" applyBorder="1" applyAlignment="1" applyProtection="1">
      <alignment horizontal="center" vertical="center"/>
      <protection locked="0"/>
    </xf>
    <xf numFmtId="165" fontId="23" fillId="8" borderId="52" xfId="0" applyNumberFormat="1" applyFont="1" applyFill="1" applyBorder="1" applyAlignment="1" applyProtection="1">
      <alignment horizontal="center" vertical="center"/>
      <protection locked="0"/>
    </xf>
    <xf numFmtId="0" fontId="23" fillId="8" borderId="18" xfId="0" applyFont="1" applyFill="1" applyBorder="1" applyAlignment="1" applyProtection="1">
      <alignment horizontal="center" vertical="center"/>
      <protection locked="0"/>
    </xf>
    <xf numFmtId="0" fontId="23" fillId="8" borderId="19" xfId="0" applyFont="1" applyFill="1" applyBorder="1" applyAlignment="1" applyProtection="1">
      <alignment horizontal="center" vertical="center"/>
      <protection locked="0"/>
    </xf>
    <xf numFmtId="0" fontId="23" fillId="8" borderId="20" xfId="0" applyFont="1" applyFill="1" applyBorder="1" applyAlignment="1" applyProtection="1">
      <alignment horizontal="center" vertical="center"/>
      <protection locked="0"/>
    </xf>
    <xf numFmtId="0" fontId="22" fillId="4" borderId="25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  <xf numFmtId="0" fontId="20" fillId="0" borderId="10" xfId="0" applyNumberFormat="1" applyFont="1" applyBorder="1" applyAlignment="1">
      <alignment horizontal="left" vertical="center" wrapText="1"/>
    </xf>
    <xf numFmtId="0" fontId="20" fillId="0" borderId="55" xfId="0" applyNumberFormat="1" applyFont="1" applyBorder="1" applyAlignment="1">
      <alignment horizontal="left" vertical="center" wrapText="1"/>
    </xf>
    <xf numFmtId="0" fontId="20" fillId="0" borderId="33" xfId="0" applyNumberFormat="1" applyFont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0" xfId="0" applyNumberFormat="1" applyFont="1" applyBorder="1" applyAlignment="1">
      <alignment horizontal="center" vertical="center" wrapText="1"/>
    </xf>
    <xf numFmtId="0" fontId="20" fillId="0" borderId="55" xfId="0" applyNumberFormat="1" applyFont="1" applyBorder="1" applyAlignment="1">
      <alignment horizontal="center" vertical="center" wrapText="1"/>
    </xf>
    <xf numFmtId="0" fontId="20" fillId="0" borderId="60" xfId="0" applyNumberFormat="1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/>
    </xf>
    <xf numFmtId="0" fontId="20" fillId="0" borderId="25" xfId="0" applyNumberFormat="1" applyFont="1" applyBorder="1" applyAlignment="1">
      <alignment horizontal="left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34" xfId="0" applyNumberFormat="1" applyFont="1" applyBorder="1" applyAlignment="1">
      <alignment horizontal="left" vertical="center" wrapText="1"/>
    </xf>
    <xf numFmtId="0" fontId="25" fillId="0" borderId="3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</cellXfs>
  <cellStyles count="6">
    <cellStyle name="Hypertextový odkaz" xfId="5" builtinId="8"/>
    <cellStyle name="Hypertextový odkaz 2" xfId="1" xr:uid="{00000000-0005-0000-0000-000000000000}"/>
    <cellStyle name="Normální" xfId="0" builtinId="0"/>
    <cellStyle name="Normální 2" xfId="3" xr:uid="{00000000-0005-0000-0000-000002000000}"/>
    <cellStyle name="Normální 3" xfId="2" xr:uid="{00000000-0005-0000-0000-000003000000}"/>
    <cellStyle name="normální 4" xfId="4" xr:uid="{00000000-0005-0000-0000-000004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7D47-A994-4058-9D21-F8D3C04E41A4}">
  <sheetPr>
    <tabColor rgb="FFFF0000"/>
    <pageSetUpPr fitToPage="1"/>
  </sheetPr>
  <dimension ref="A1:BH82"/>
  <sheetViews>
    <sheetView zoomScale="70" zoomScaleNormal="70" workbookViewId="0">
      <selection activeCell="B1" sqref="B1"/>
    </sheetView>
  </sheetViews>
  <sheetFormatPr defaultRowHeight="15" x14ac:dyDescent="0.25"/>
  <cols>
    <col min="1" max="1" width="3.7109375" customWidth="1"/>
    <col min="2" max="2" width="50.28515625" customWidth="1"/>
    <col min="3" max="4" width="25.7109375" customWidth="1"/>
    <col min="7" max="7" width="16" customWidth="1"/>
    <col min="8" max="8" width="17.7109375" customWidth="1"/>
    <col min="9" max="10" width="25.7109375" customWidth="1"/>
    <col min="11" max="11" width="30.85546875" customWidth="1"/>
    <col min="12" max="12" width="3.7109375" customWidth="1"/>
  </cols>
  <sheetData>
    <row r="1" spans="1:60" ht="15.75" thickBot="1" x14ac:dyDescent="0.3">
      <c r="B1" t="s">
        <v>315</v>
      </c>
    </row>
    <row r="2" spans="1:60" s="16" customFormat="1" ht="30" customHeight="1" thickBot="1" x14ac:dyDescent="0.3">
      <c r="A2" s="37"/>
      <c r="B2" s="181" t="s">
        <v>12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</row>
    <row r="3" spans="1:60" ht="19.899999999999999" customHeight="1" thickBot="1" x14ac:dyDescent="0.3">
      <c r="A3" s="34"/>
      <c r="B3" s="38" t="s">
        <v>8</v>
      </c>
      <c r="C3" s="218"/>
      <c r="D3" s="219"/>
      <c r="E3" s="219"/>
      <c r="F3" s="219"/>
      <c r="G3" s="219"/>
      <c r="H3" s="219"/>
      <c r="I3" s="219"/>
      <c r="J3" s="219"/>
      <c r="K3" s="219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</row>
    <row r="4" spans="1:60" ht="18.75" thickBot="1" x14ac:dyDescent="0.3">
      <c r="A4" s="34"/>
      <c r="B4" s="199" t="s">
        <v>48</v>
      </c>
      <c r="C4" s="200"/>
      <c r="D4" s="200"/>
      <c r="E4" s="200"/>
      <c r="F4" s="200"/>
      <c r="G4" s="200"/>
      <c r="H4" s="200"/>
      <c r="I4" s="200"/>
      <c r="J4" s="200"/>
      <c r="K4" s="201"/>
      <c r="L4" s="34"/>
      <c r="M4" s="184"/>
      <c r="N4" s="185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</row>
    <row r="5" spans="1:60" x14ac:dyDescent="0.25">
      <c r="A5" s="34"/>
      <c r="B5" s="206" t="s">
        <v>24</v>
      </c>
      <c r="C5" s="207"/>
      <c r="D5" s="207"/>
      <c r="E5" s="207"/>
      <c r="F5" s="207"/>
      <c r="G5" s="207"/>
      <c r="H5" s="208"/>
      <c r="I5" s="188" t="s">
        <v>23</v>
      </c>
      <c r="J5" s="189"/>
      <c r="K5" s="190"/>
      <c r="L5" s="34"/>
      <c r="M5" s="194" t="s">
        <v>15</v>
      </c>
      <c r="N5" s="195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</row>
    <row r="6" spans="1:60" ht="15.75" thickBot="1" x14ac:dyDescent="0.3">
      <c r="A6" s="34"/>
      <c r="B6" s="209"/>
      <c r="C6" s="210"/>
      <c r="D6" s="210"/>
      <c r="E6" s="210"/>
      <c r="F6" s="210"/>
      <c r="G6" s="210"/>
      <c r="H6" s="211"/>
      <c r="I6" s="191"/>
      <c r="J6" s="192"/>
      <c r="K6" s="193"/>
      <c r="L6" s="34"/>
      <c r="M6" s="196"/>
      <c r="N6" s="197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</row>
    <row r="7" spans="1:60" ht="45" x14ac:dyDescent="0.25">
      <c r="A7" s="34"/>
      <c r="B7" s="68" t="s">
        <v>0</v>
      </c>
      <c r="C7" s="45" t="s">
        <v>9</v>
      </c>
      <c r="D7" s="46" t="s">
        <v>7</v>
      </c>
      <c r="E7" s="47" t="s">
        <v>1</v>
      </c>
      <c r="F7" s="48" t="s">
        <v>2</v>
      </c>
      <c r="G7" s="69" t="s">
        <v>20</v>
      </c>
      <c r="H7" s="49" t="s">
        <v>20</v>
      </c>
      <c r="I7" s="67" t="s">
        <v>10</v>
      </c>
      <c r="J7" s="29" t="s">
        <v>3</v>
      </c>
      <c r="K7" s="30" t="s">
        <v>4</v>
      </c>
      <c r="L7" s="34"/>
      <c r="M7" s="215" t="s">
        <v>16</v>
      </c>
      <c r="N7" s="216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</row>
    <row r="8" spans="1:60" ht="30" customHeight="1" x14ac:dyDescent="0.25">
      <c r="A8" s="140"/>
      <c r="B8" s="134" t="str">
        <f>'DOTYKOVÝ PANEL S TABULÍ'!B7</f>
        <v>DOTYKOVÝ LCD PANEL S KERAMICKÝMI KŘÍDLY A PŘÍSLUŠENSTVÍM</v>
      </c>
      <c r="C8" s="135">
        <f>'DOTYKOVÝ PANEL S TABULÍ'!C7</f>
        <v>120000</v>
      </c>
      <c r="D8" s="135">
        <f>'DOTYKOVÝ PANEL S TABULÍ'!D7</f>
        <v>145200</v>
      </c>
      <c r="E8" s="136">
        <f>'DOTYKOVÝ PANEL S TABULÍ'!E7</f>
        <v>3</v>
      </c>
      <c r="F8" s="136" t="s">
        <v>6</v>
      </c>
      <c r="G8" s="137">
        <f t="shared" ref="G8:G13" si="0">C8*E8</f>
        <v>360000</v>
      </c>
      <c r="H8" s="137">
        <f t="shared" ref="H8:H13" si="1">D8*E8</f>
        <v>435600</v>
      </c>
      <c r="I8" s="138">
        <f>'DOTYKOVÝ PANEL S TABULÍ'!G7:G7</f>
        <v>0</v>
      </c>
      <c r="J8" s="139">
        <f>'DOTYKOVÝ PANEL S TABULÍ'!H7</f>
        <v>0</v>
      </c>
      <c r="K8" s="139">
        <f>'DOTYKOVÝ PANEL S TABULÍ'!I7:I7</f>
        <v>0</v>
      </c>
      <c r="L8" s="34"/>
      <c r="M8" s="198" t="str">
        <f t="shared" ref="M8:M13" si="2">IF(J8&lt;=D8,"V pořádku","Přes limit")</f>
        <v>V pořádku</v>
      </c>
      <c r="N8" s="198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</row>
    <row r="9" spans="1:60" ht="30" customHeight="1" x14ac:dyDescent="0.25">
      <c r="A9" s="140"/>
      <c r="B9" s="134" t="str">
        <f>'DOTYKOVÝ PANEL S TABULÍ MOBILNÍ'!B7</f>
        <v>MOBILNÍ DOTYKOVÝ LCD PANEL S KERAMICKÝMI KŘÍDLY A PŘÍSLUŠENSTVÍM</v>
      </c>
      <c r="C9" s="135">
        <f>'DOTYKOVÝ PANEL S TABULÍ MOBILNÍ'!C7</f>
        <v>120000</v>
      </c>
      <c r="D9" s="135">
        <f>'DOTYKOVÝ PANEL S TABULÍ MOBILNÍ'!D7</f>
        <v>145200</v>
      </c>
      <c r="E9" s="136">
        <f>'DOTYKOVÝ PANEL S TABULÍ MOBILNÍ'!E7</f>
        <v>1</v>
      </c>
      <c r="F9" s="136" t="str">
        <f>'DOTYKOVÝ PANEL S TABULÍ MOBILNÍ'!F7</f>
        <v>ks</v>
      </c>
      <c r="G9" s="137">
        <f t="shared" si="0"/>
        <v>120000</v>
      </c>
      <c r="H9" s="137">
        <f t="shared" si="1"/>
        <v>145200</v>
      </c>
      <c r="I9" s="138">
        <f>'DOTYKOVÝ PANEL S TABULÍ MOBILNÍ'!G7</f>
        <v>0</v>
      </c>
      <c r="J9" s="139">
        <f>'DOTYKOVÝ PANEL S TABULÍ MOBILNÍ'!H7</f>
        <v>0</v>
      </c>
      <c r="K9" s="139">
        <f>'DOTYKOVÝ PANEL S TABULÍ MOBILNÍ'!I7</f>
        <v>0</v>
      </c>
      <c r="L9" s="34"/>
      <c r="M9" s="198" t="str">
        <f t="shared" si="2"/>
        <v>V pořádku</v>
      </c>
      <c r="N9" s="198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</row>
    <row r="10" spans="1:60" ht="30" customHeight="1" x14ac:dyDescent="0.25">
      <c r="A10" s="140"/>
      <c r="B10" s="134" t="str">
        <f>'DOTYKOVÁ OBRAZOVKA'!B7</f>
        <v>DOTYKOVÁ OBRAZOVKA</v>
      </c>
      <c r="C10" s="135">
        <f>'DOTYKOVÁ OBRAZOVKA'!C7</f>
        <v>55000</v>
      </c>
      <c r="D10" s="135">
        <f>'DOTYKOVÁ OBRAZOVKA'!D7</f>
        <v>66550</v>
      </c>
      <c r="E10" s="136">
        <f>'DOTYKOVÁ OBRAZOVKA'!E7</f>
        <v>3</v>
      </c>
      <c r="F10" s="136" t="str">
        <f>'DOTYKOVÁ OBRAZOVKA'!F7</f>
        <v>ks</v>
      </c>
      <c r="G10" s="137">
        <f t="shared" si="0"/>
        <v>165000</v>
      </c>
      <c r="H10" s="137">
        <f t="shared" si="1"/>
        <v>199650</v>
      </c>
      <c r="I10" s="138">
        <f>'DOTYKOVÁ OBRAZOVKA'!G7</f>
        <v>0</v>
      </c>
      <c r="J10" s="139">
        <f>'DOTYKOVÁ OBRAZOVKA'!H7</f>
        <v>0</v>
      </c>
      <c r="K10" s="139">
        <f>'DOTYKOVÁ OBRAZOVKA'!I7</f>
        <v>0</v>
      </c>
      <c r="L10" s="34"/>
      <c r="M10" s="198" t="str">
        <f t="shared" si="2"/>
        <v>V pořádku</v>
      </c>
      <c r="N10" s="198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</row>
    <row r="11" spans="1:60" ht="30" customHeight="1" x14ac:dyDescent="0.25">
      <c r="A11" s="140"/>
      <c r="B11" s="134" t="str">
        <f>MONITOR!B7</f>
        <v>MONITOR</v>
      </c>
      <c r="C11" s="135">
        <f>MONITOR!C7</f>
        <v>5000</v>
      </c>
      <c r="D11" s="135">
        <f>MONITOR!D7</f>
        <v>6050</v>
      </c>
      <c r="E11" s="136">
        <f>MONITOR!E7</f>
        <v>3</v>
      </c>
      <c r="F11" s="136" t="str">
        <f>MONITOR!F7</f>
        <v>ks</v>
      </c>
      <c r="G11" s="137">
        <f t="shared" si="0"/>
        <v>15000</v>
      </c>
      <c r="H11" s="137">
        <f t="shared" si="1"/>
        <v>18150</v>
      </c>
      <c r="I11" s="138">
        <f>MONITOR!G7</f>
        <v>0</v>
      </c>
      <c r="J11" s="139">
        <f>MONITOR!H7</f>
        <v>0</v>
      </c>
      <c r="K11" s="139">
        <f>MONITOR!I7</f>
        <v>0</v>
      </c>
      <c r="L11" s="34"/>
      <c r="M11" s="198" t="str">
        <f t="shared" si="2"/>
        <v>V pořádku</v>
      </c>
      <c r="N11" s="198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</row>
    <row r="12" spans="1:60" ht="30" customHeight="1" x14ac:dyDescent="0.25">
      <c r="A12" s="140"/>
      <c r="B12" s="134" t="str">
        <f>'AiO PC'!B7</f>
        <v>All-in-One PC</v>
      </c>
      <c r="C12" s="135">
        <f>'AiO PC'!C7</f>
        <v>20000</v>
      </c>
      <c r="D12" s="135">
        <f>'AiO PC'!D7</f>
        <v>24200</v>
      </c>
      <c r="E12" s="136">
        <f>'AiO PC'!E7</f>
        <v>9</v>
      </c>
      <c r="F12" s="136" t="str">
        <f>'AiO PC'!F7</f>
        <v>ks</v>
      </c>
      <c r="G12" s="137">
        <f t="shared" si="0"/>
        <v>180000</v>
      </c>
      <c r="H12" s="137">
        <f t="shared" si="1"/>
        <v>217800</v>
      </c>
      <c r="I12" s="138">
        <f>'AiO PC'!G7</f>
        <v>0</v>
      </c>
      <c r="J12" s="139">
        <f>'AiO PC'!H7</f>
        <v>0</v>
      </c>
      <c r="K12" s="139">
        <f>'AiO PC'!I7</f>
        <v>0</v>
      </c>
      <c r="L12" s="34"/>
      <c r="M12" s="198" t="str">
        <f t="shared" si="2"/>
        <v>V pořádku</v>
      </c>
      <c r="N12" s="198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</row>
    <row r="13" spans="1:60" ht="30" customHeight="1" x14ac:dyDescent="0.25">
      <c r="A13" s="140"/>
      <c r="B13" s="134" t="str">
        <f>'KOMPAKTNÍ PC'!B7</f>
        <v>KOMPAKTNÍ PC</v>
      </c>
      <c r="C13" s="135">
        <f>'KOMPAKTNÍ PC'!C7</f>
        <v>25000</v>
      </c>
      <c r="D13" s="135">
        <f>'KOMPAKTNÍ PC'!D7</f>
        <v>30250</v>
      </c>
      <c r="E13" s="136">
        <f>'KOMPAKTNÍ PC'!E7</f>
        <v>3</v>
      </c>
      <c r="F13" s="136" t="str">
        <f>'KOMPAKTNÍ PC'!F7</f>
        <v>ks</v>
      </c>
      <c r="G13" s="137">
        <f t="shared" si="0"/>
        <v>75000</v>
      </c>
      <c r="H13" s="137">
        <f t="shared" si="1"/>
        <v>90750</v>
      </c>
      <c r="I13" s="138">
        <f>'KOMPAKTNÍ PC'!G7</f>
        <v>0</v>
      </c>
      <c r="J13" s="139">
        <f>'KOMPAKTNÍ PC'!H7</f>
        <v>0</v>
      </c>
      <c r="K13" s="139">
        <f>'KOMPAKTNÍ PC'!I7</f>
        <v>0</v>
      </c>
      <c r="L13" s="34"/>
      <c r="M13" s="198" t="str">
        <f t="shared" si="2"/>
        <v>V pořádku</v>
      </c>
      <c r="N13" s="198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</row>
    <row r="14" spans="1:60" ht="30" customHeight="1" x14ac:dyDescent="0.25">
      <c r="A14" s="140"/>
      <c r="B14" s="134" t="str">
        <f>PROJEKOR!B7</f>
        <v>PROJEKTOR</v>
      </c>
      <c r="C14" s="135">
        <f>PROJEKOR!C7</f>
        <v>33500</v>
      </c>
      <c r="D14" s="135">
        <f>PROJEKOR!D7</f>
        <v>40535</v>
      </c>
      <c r="E14" s="136">
        <f>PROJEKOR!E7</f>
        <v>5</v>
      </c>
      <c r="F14" s="136" t="str">
        <f>PROJEKOR!F7</f>
        <v>ks</v>
      </c>
      <c r="G14" s="137">
        <f t="shared" ref="G14" si="3">C14*E14</f>
        <v>167500</v>
      </c>
      <c r="H14" s="137">
        <f t="shared" ref="H14" si="4">D14*E14</f>
        <v>202675</v>
      </c>
      <c r="I14" s="138">
        <f>PROJEKOR!G7</f>
        <v>0</v>
      </c>
      <c r="J14" s="139">
        <f>PROJEKOR!H7</f>
        <v>0</v>
      </c>
      <c r="K14" s="139">
        <f>PROJEKOR!I7</f>
        <v>0</v>
      </c>
      <c r="L14" s="34"/>
      <c r="M14" s="198" t="str">
        <f t="shared" ref="M14" si="5">IF(J14&lt;=D14,"V pořádku","Přes limit")</f>
        <v>V pořádku</v>
      </c>
      <c r="N14" s="198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</row>
    <row r="15" spans="1:60" s="15" customFormat="1" ht="10.15" customHeight="1" thickBot="1" x14ac:dyDescent="0.3">
      <c r="A15" s="35"/>
      <c r="B15" s="40"/>
      <c r="C15" s="41"/>
      <c r="D15" s="42"/>
      <c r="E15" s="43"/>
      <c r="F15" s="33"/>
      <c r="G15" s="33"/>
      <c r="H15" s="33"/>
      <c r="I15" s="44"/>
      <c r="J15" s="32"/>
      <c r="K15" s="32"/>
      <c r="L15" s="35"/>
      <c r="M15" s="36"/>
      <c r="N15" s="36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</row>
    <row r="16" spans="1:60" s="15" customFormat="1" ht="19.899999999999999" customHeight="1" thickBot="1" x14ac:dyDescent="0.3">
      <c r="A16" s="35"/>
      <c r="B16" s="27"/>
      <c r="C16" s="212" t="s">
        <v>22</v>
      </c>
      <c r="D16" s="213"/>
      <c r="E16" s="213"/>
      <c r="F16" s="214"/>
      <c r="G16" s="220">
        <f>SUM(G8:G14)</f>
        <v>1082500</v>
      </c>
      <c r="H16" s="221"/>
      <c r="I16" s="186" t="s">
        <v>17</v>
      </c>
      <c r="J16" s="187"/>
      <c r="K16" s="28">
        <f>SUM(K8:K14)/1.21</f>
        <v>0</v>
      </c>
      <c r="L16" s="35"/>
      <c r="M16" s="202" t="str">
        <f>IF(K16&lt;=G16,"V pořádku","Přes limit")</f>
        <v>V pořádku</v>
      </c>
      <c r="N16" s="203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</row>
    <row r="17" spans="1:60" s="15" customFormat="1" ht="19.899999999999999" customHeight="1" thickBot="1" x14ac:dyDescent="0.3">
      <c r="A17" s="35"/>
      <c r="B17" s="27"/>
      <c r="C17" s="240" t="s">
        <v>21</v>
      </c>
      <c r="D17" s="241"/>
      <c r="E17" s="241"/>
      <c r="F17" s="242"/>
      <c r="G17" s="220">
        <f>SUM(H8:H14)</f>
        <v>1309825</v>
      </c>
      <c r="H17" s="221"/>
      <c r="I17" s="186" t="s">
        <v>18</v>
      </c>
      <c r="J17" s="187"/>
      <c r="K17" s="28">
        <f>SUM(K8:K14)</f>
        <v>0</v>
      </c>
      <c r="L17" s="35"/>
      <c r="M17" s="204" t="str">
        <f>IF(K17&lt;=G17,"V pořádku","Přes limit")</f>
        <v>V pořádku</v>
      </c>
      <c r="N17" s="20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</row>
    <row r="18" spans="1:60" s="26" customFormat="1" ht="19.899999999999999" customHeight="1" thickBot="1" x14ac:dyDescent="0.3">
      <c r="A18" s="35"/>
      <c r="B18" s="39"/>
      <c r="C18" s="39"/>
      <c r="D18" s="39"/>
      <c r="E18" s="39"/>
      <c r="F18" s="33"/>
      <c r="G18" s="33"/>
      <c r="H18" s="33"/>
      <c r="I18" s="31"/>
      <c r="J18" s="31"/>
      <c r="K18" s="32"/>
      <c r="L18" s="35"/>
      <c r="M18" s="36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</row>
    <row r="19" spans="1:60" s="26" customFormat="1" ht="19.899999999999999" customHeight="1" thickTop="1" thickBot="1" x14ac:dyDescent="0.3">
      <c r="A19" s="35"/>
      <c r="B19" s="228" t="s">
        <v>19</v>
      </c>
      <c r="C19" s="229"/>
      <c r="D19" s="229"/>
      <c r="E19" s="230"/>
      <c r="F19" s="33"/>
      <c r="G19" s="33"/>
      <c r="H19" s="33"/>
      <c r="I19" s="222" t="s">
        <v>13</v>
      </c>
      <c r="J19" s="223"/>
      <c r="K19" s="224"/>
      <c r="L19" s="35"/>
      <c r="M19" s="36"/>
      <c r="N19" s="36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</row>
    <row r="20" spans="1:60" s="1" customFormat="1" ht="30" customHeight="1" thickBot="1" x14ac:dyDescent="0.3">
      <c r="A20" s="34"/>
      <c r="B20" s="231"/>
      <c r="C20" s="232"/>
      <c r="D20" s="232"/>
      <c r="E20" s="233"/>
      <c r="F20" s="34"/>
      <c r="G20" s="34"/>
      <c r="H20" s="34"/>
      <c r="I20" s="225"/>
      <c r="J20" s="226"/>
      <c r="K20" s="227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</row>
    <row r="21" spans="1:60" ht="30" customHeight="1" thickTop="1" x14ac:dyDescent="0.25">
      <c r="A21" s="34"/>
      <c r="B21" s="234"/>
      <c r="C21" s="235"/>
      <c r="D21" s="235"/>
      <c r="E21" s="236"/>
      <c r="F21" s="34"/>
      <c r="G21" s="34"/>
      <c r="H21" s="34"/>
      <c r="I21" s="95"/>
      <c r="J21" s="95"/>
      <c r="K21" s="95"/>
      <c r="L21" s="96"/>
      <c r="M21" s="96"/>
      <c r="N21" s="96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</row>
    <row r="22" spans="1:60" ht="19.899999999999999" customHeight="1" x14ac:dyDescent="0.25">
      <c r="A22" s="34"/>
      <c r="B22" s="234"/>
      <c r="C22" s="235"/>
      <c r="D22" s="235"/>
      <c r="E22" s="236"/>
      <c r="F22" s="34"/>
      <c r="G22" s="34"/>
      <c r="H22" s="34"/>
      <c r="I22" s="97" t="s">
        <v>34</v>
      </c>
      <c r="J22" s="97" t="s">
        <v>35</v>
      </c>
      <c r="K22" s="96"/>
      <c r="L22" s="96"/>
      <c r="M22" s="96"/>
      <c r="N22" s="96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</row>
    <row r="23" spans="1:60" ht="30" customHeight="1" x14ac:dyDescent="0.25">
      <c r="A23" s="34"/>
      <c r="B23" s="234"/>
      <c r="C23" s="235"/>
      <c r="D23" s="235"/>
      <c r="E23" s="236"/>
      <c r="F23" s="34"/>
      <c r="G23" s="34"/>
      <c r="H23" s="34"/>
      <c r="I23" s="98"/>
      <c r="J23" s="98"/>
      <c r="K23" s="99"/>
      <c r="L23" s="100"/>
      <c r="M23" s="100"/>
      <c r="N23" s="100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</row>
    <row r="24" spans="1:60" ht="19.899999999999999" customHeight="1" x14ac:dyDescent="0.25">
      <c r="A24" s="34"/>
      <c r="B24" s="234"/>
      <c r="C24" s="235"/>
      <c r="D24" s="235"/>
      <c r="E24" s="236"/>
      <c r="F24" s="34"/>
      <c r="G24" s="34"/>
      <c r="H24" s="34"/>
      <c r="I24" s="100"/>
      <c r="J24" s="100"/>
      <c r="K24" s="100"/>
      <c r="L24" s="100"/>
      <c r="M24" s="100"/>
      <c r="N24" s="100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</row>
    <row r="25" spans="1:60" ht="19.899999999999999" customHeight="1" thickBot="1" x14ac:dyDescent="0.3">
      <c r="A25" s="34"/>
      <c r="B25" s="237"/>
      <c r="C25" s="238"/>
      <c r="D25" s="238"/>
      <c r="E25" s="239"/>
      <c r="F25" s="34"/>
      <c r="G25" s="34"/>
      <c r="H25" s="34"/>
      <c r="I25" s="101" t="s">
        <v>33</v>
      </c>
      <c r="J25" s="101"/>
      <c r="K25" s="98"/>
      <c r="L25" s="100"/>
      <c r="M25" s="100"/>
      <c r="N25" s="100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</row>
    <row r="26" spans="1:60" x14ac:dyDescent="0.25">
      <c r="A26" s="34"/>
      <c r="B26" s="217"/>
      <c r="C26" s="217"/>
      <c r="D26" s="217"/>
      <c r="E26" s="217"/>
      <c r="F26" s="34"/>
      <c r="G26" s="34"/>
      <c r="H26" s="34"/>
      <c r="I26" s="102"/>
      <c r="J26" s="102"/>
      <c r="K26" s="102"/>
      <c r="L26" s="102"/>
      <c r="M26" s="102"/>
      <c r="N26" s="102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</row>
    <row r="27" spans="1:60" x14ac:dyDescent="0.25">
      <c r="A27" s="34"/>
      <c r="B27" s="217"/>
      <c r="C27" s="217"/>
      <c r="D27" s="217"/>
      <c r="E27" s="217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</row>
    <row r="28" spans="1:60" x14ac:dyDescent="0.25">
      <c r="A28" s="34"/>
      <c r="B28" s="217"/>
      <c r="C28" s="217"/>
      <c r="D28" s="217"/>
      <c r="E28" s="217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</row>
    <row r="29" spans="1:60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</row>
    <row r="30" spans="1:60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</row>
    <row r="31" spans="1:60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</row>
    <row r="32" spans="1:60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</row>
    <row r="33" spans="1:60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</row>
    <row r="34" spans="1:60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</row>
    <row r="35" spans="1:60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</row>
    <row r="36" spans="1:60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</row>
    <row r="37" spans="1:60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</row>
    <row r="38" spans="1:60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</row>
    <row r="39" spans="1:60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</row>
    <row r="40" spans="1:60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</row>
    <row r="41" spans="1:60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</row>
    <row r="42" spans="1:60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</row>
    <row r="43" spans="1:60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</row>
    <row r="44" spans="1:60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</row>
    <row r="45" spans="1:60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</row>
    <row r="46" spans="1:60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</row>
    <row r="47" spans="1:60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</row>
    <row r="48" spans="1:60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</row>
    <row r="49" spans="1:60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</row>
    <row r="50" spans="1:60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</row>
    <row r="51" spans="1:60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</row>
    <row r="52" spans="1:60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</row>
    <row r="53" spans="1:60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</row>
    <row r="54" spans="1:60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</row>
    <row r="55" spans="1:60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</row>
    <row r="56" spans="1:60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</row>
    <row r="57" spans="1:60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</row>
    <row r="58" spans="1:60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</row>
    <row r="59" spans="1:60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</row>
    <row r="60" spans="1:60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</row>
    <row r="61" spans="1:60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</row>
    <row r="62" spans="1:60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</row>
    <row r="63" spans="1:60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</row>
    <row r="64" spans="1:60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</row>
    <row r="65" spans="1:60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</row>
    <row r="66" spans="1:60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</row>
    <row r="67" spans="1:60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</row>
    <row r="68" spans="1:60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</row>
    <row r="69" spans="1:60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</row>
    <row r="70" spans="1:60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</row>
    <row r="71" spans="1:60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</row>
    <row r="72" spans="1:60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</row>
    <row r="73" spans="1:60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</row>
    <row r="74" spans="1:60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</row>
    <row r="75" spans="1:60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</row>
    <row r="76" spans="1:60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</row>
    <row r="77" spans="1:60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</row>
    <row r="78" spans="1:60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</row>
    <row r="79" spans="1:60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</row>
    <row r="80" spans="1:60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</row>
    <row r="81" spans="16:60" x14ac:dyDescent="0.25"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</row>
    <row r="82" spans="16:60" x14ac:dyDescent="0.25"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</row>
  </sheetData>
  <sheetProtection formatCells="0" selectLockedCells="1"/>
  <protectedRanges>
    <protectedRange sqref="I22:N25 B20:E25" name="Oblast1"/>
  </protectedRanges>
  <mergeCells count="29">
    <mergeCell ref="M10:N10"/>
    <mergeCell ref="M14:N14"/>
    <mergeCell ref="M9:N9"/>
    <mergeCell ref="B28:E28"/>
    <mergeCell ref="C3:K3"/>
    <mergeCell ref="G16:H16"/>
    <mergeCell ref="G17:H17"/>
    <mergeCell ref="I19:K20"/>
    <mergeCell ref="B26:E26"/>
    <mergeCell ref="B27:E27"/>
    <mergeCell ref="B19:E19"/>
    <mergeCell ref="B20:E25"/>
    <mergeCell ref="C17:F17"/>
    <mergeCell ref="B2:N2"/>
    <mergeCell ref="M4:N4"/>
    <mergeCell ref="I16:J16"/>
    <mergeCell ref="I17:J17"/>
    <mergeCell ref="I5:K6"/>
    <mergeCell ref="M5:N6"/>
    <mergeCell ref="M8:N8"/>
    <mergeCell ref="B4:K4"/>
    <mergeCell ref="M16:N16"/>
    <mergeCell ref="M17:N17"/>
    <mergeCell ref="B5:H6"/>
    <mergeCell ref="C16:F16"/>
    <mergeCell ref="M7:N7"/>
    <mergeCell ref="M12:N12"/>
    <mergeCell ref="M11:N11"/>
    <mergeCell ref="M13:N13"/>
  </mergeCells>
  <conditionalFormatting sqref="M18:N19 M16:M17 M8:N15">
    <cfRule type="containsText" dxfId="1" priority="1" operator="containsText" text="Přes limit">
      <formula>NOT(ISERROR(SEARCH("Přes limit",M8)))</formula>
    </cfRule>
    <cfRule type="containsText" dxfId="0" priority="2" operator="containsText" text="V pořádku">
      <formula>NOT(ISERROR(SEARCH("V pořádku",M8)))</formula>
    </cfRule>
  </conditionalFormatting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87"/>
  <sheetViews>
    <sheetView zoomScaleNormal="100" workbookViewId="0">
      <selection activeCell="B1" sqref="B1"/>
    </sheetView>
  </sheetViews>
  <sheetFormatPr defaultRowHeight="15" x14ac:dyDescent="0.25"/>
  <cols>
    <col min="1" max="1" width="5.7109375" customWidth="1"/>
    <col min="2" max="2" width="70.7109375" style="12" customWidth="1"/>
    <col min="3" max="3" width="70.7109375" customWidth="1"/>
    <col min="4" max="4" width="20.7109375" customWidth="1"/>
    <col min="7" max="7" width="16.7109375" customWidth="1"/>
    <col min="8" max="8" width="17.140625" bestFit="1" customWidth="1"/>
    <col min="9" max="9" width="19.7109375" customWidth="1"/>
    <col min="14" max="14" width="15.140625" bestFit="1" customWidth="1"/>
  </cols>
  <sheetData>
    <row r="1" spans="2:14" x14ac:dyDescent="0.25">
      <c r="B1" t="s">
        <v>315</v>
      </c>
    </row>
    <row r="2" spans="2:14" ht="15.75" thickBot="1" x14ac:dyDescent="0.3">
      <c r="B2" s="12" t="s">
        <v>8</v>
      </c>
    </row>
    <row r="3" spans="2:14" ht="18.75" thickBot="1" x14ac:dyDescent="0.3">
      <c r="B3" s="249" t="str">
        <f>REKAPITULACE!B4</f>
        <v>Dodávka ICT vybavení</v>
      </c>
      <c r="C3" s="250"/>
      <c r="D3" s="250"/>
      <c r="E3" s="250"/>
      <c r="F3" s="250"/>
      <c r="G3" s="250"/>
      <c r="H3" s="250"/>
      <c r="I3" s="251"/>
    </row>
    <row r="4" spans="2:14" ht="15.75" thickBot="1" x14ac:dyDescent="0.3">
      <c r="E4" s="1"/>
      <c r="F4" s="1"/>
      <c r="G4" s="78" t="s">
        <v>43</v>
      </c>
    </row>
    <row r="5" spans="2:14" ht="15.75" thickBot="1" x14ac:dyDescent="0.3">
      <c r="D5" s="3"/>
      <c r="E5" s="2"/>
      <c r="F5" s="2"/>
      <c r="G5" s="252" t="s">
        <v>5</v>
      </c>
      <c r="H5" s="253"/>
      <c r="I5" s="254"/>
    </row>
    <row r="6" spans="2:14" ht="39" thickBot="1" x14ac:dyDescent="0.3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">
      <c r="B7" s="23" t="s">
        <v>255</v>
      </c>
      <c r="C7" s="24">
        <v>120000</v>
      </c>
      <c r="D7" s="66">
        <f>C7*1.21</f>
        <v>145200</v>
      </c>
      <c r="E7" s="25">
        <v>3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899999999999999" customHeight="1" thickBot="1" x14ac:dyDescent="0.3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25">
      <c r="B9" s="74" t="s">
        <v>36</v>
      </c>
      <c r="C9" s="266" t="s">
        <v>37</v>
      </c>
      <c r="D9" s="267"/>
      <c r="E9" s="75"/>
      <c r="F9" s="75"/>
      <c r="G9" s="268" t="s">
        <v>38</v>
      </c>
      <c r="H9" s="269"/>
      <c r="I9" s="270"/>
    </row>
    <row r="10" spans="2:14" s="1" customFormat="1" ht="20.100000000000001" customHeight="1" x14ac:dyDescent="0.25">
      <c r="B10" s="76" t="s">
        <v>39</v>
      </c>
      <c r="C10" s="271"/>
      <c r="D10" s="272"/>
      <c r="E10" s="75"/>
      <c r="F10" s="75"/>
      <c r="G10" s="273"/>
      <c r="H10" s="274"/>
      <c r="I10" s="275"/>
    </row>
    <row r="11" spans="2:14" s="1" customFormat="1" ht="20.100000000000001" customHeight="1" x14ac:dyDescent="0.25">
      <c r="B11" s="76" t="s">
        <v>40</v>
      </c>
      <c r="C11" s="271"/>
      <c r="D11" s="272"/>
      <c r="E11" s="75"/>
      <c r="F11" s="75"/>
      <c r="G11" s="273"/>
      <c r="H11" s="274"/>
      <c r="I11" s="275"/>
    </row>
    <row r="12" spans="2:14" s="1" customFormat="1" ht="35.1" customHeight="1" thickBot="1" x14ac:dyDescent="0.3">
      <c r="B12" s="77" t="s">
        <v>41</v>
      </c>
      <c r="C12" s="276" t="s">
        <v>42</v>
      </c>
      <c r="D12" s="277"/>
      <c r="E12" s="75"/>
      <c r="F12" s="75"/>
      <c r="G12" s="278"/>
      <c r="H12" s="279"/>
      <c r="I12" s="280"/>
    </row>
    <row r="13" spans="2:14" s="1" customFormat="1" ht="20.100000000000001" customHeight="1" x14ac:dyDescent="0.25">
      <c r="B13" s="82"/>
      <c r="C13" s="83"/>
      <c r="D13" s="84"/>
      <c r="E13" s="85"/>
      <c r="F13" s="85"/>
      <c r="G13" s="255" t="s">
        <v>189</v>
      </c>
      <c r="H13" s="255"/>
      <c r="I13" s="255"/>
    </row>
    <row r="14" spans="2:14" s="1" customFormat="1" ht="20.100000000000001" customHeight="1" thickBot="1" x14ac:dyDescent="0.3">
      <c r="B14" s="82"/>
      <c r="C14" s="83"/>
      <c r="D14" s="84"/>
      <c r="E14" s="85"/>
      <c r="F14" s="85"/>
      <c r="G14" s="256"/>
      <c r="H14" s="256"/>
      <c r="I14" s="256"/>
    </row>
    <row r="15" spans="2:14" s="1" customFormat="1" ht="20.100000000000001" customHeight="1" thickBot="1" x14ac:dyDescent="0.3">
      <c r="B15" s="86" t="s">
        <v>26</v>
      </c>
      <c r="C15" s="87" t="s">
        <v>25</v>
      </c>
      <c r="D15" s="88" t="s">
        <v>14</v>
      </c>
      <c r="E15" s="89"/>
      <c r="F15" s="89"/>
      <c r="G15" s="268" t="s">
        <v>38</v>
      </c>
      <c r="H15" s="269"/>
      <c r="I15" s="270"/>
    </row>
    <row r="16" spans="2:14" ht="20.100000000000001" customHeight="1" x14ac:dyDescent="0.25">
      <c r="B16" s="63" t="s">
        <v>49</v>
      </c>
      <c r="C16" s="107" t="s">
        <v>50</v>
      </c>
      <c r="D16" s="64" t="s">
        <v>140</v>
      </c>
      <c r="E16" s="90"/>
      <c r="F16" s="91"/>
      <c r="G16" s="243"/>
      <c r="H16" s="244"/>
      <c r="I16" s="245"/>
    </row>
    <row r="17" spans="2:9" ht="20.100000000000001" customHeight="1" x14ac:dyDescent="0.25">
      <c r="B17" s="61" t="s">
        <v>51</v>
      </c>
      <c r="C17" s="108" t="s">
        <v>44</v>
      </c>
      <c r="D17" s="51"/>
      <c r="E17" s="90"/>
      <c r="F17" s="91"/>
      <c r="G17" s="243"/>
      <c r="H17" s="244"/>
      <c r="I17" s="245"/>
    </row>
    <row r="18" spans="2:9" ht="20.100000000000001" customHeight="1" x14ac:dyDescent="0.25">
      <c r="B18" s="55" t="s">
        <v>53</v>
      </c>
      <c r="C18" s="57" t="s">
        <v>54</v>
      </c>
      <c r="D18" s="53"/>
      <c r="E18" s="90"/>
      <c r="F18" s="91"/>
      <c r="G18" s="243"/>
      <c r="H18" s="244"/>
      <c r="I18" s="245"/>
    </row>
    <row r="19" spans="2:9" ht="20.100000000000001" customHeight="1" x14ac:dyDescent="0.25">
      <c r="B19" s="52" t="s">
        <v>55</v>
      </c>
      <c r="C19" s="57" t="s">
        <v>56</v>
      </c>
      <c r="D19" s="53"/>
      <c r="E19" s="90"/>
      <c r="F19" s="91"/>
      <c r="G19" s="243"/>
      <c r="H19" s="244"/>
      <c r="I19" s="245"/>
    </row>
    <row r="20" spans="2:9" ht="20.100000000000001" customHeight="1" x14ac:dyDescent="0.25">
      <c r="B20" s="52" t="s">
        <v>57</v>
      </c>
      <c r="C20" s="57" t="s">
        <v>256</v>
      </c>
      <c r="D20" s="53"/>
      <c r="E20" s="90"/>
      <c r="F20" s="91"/>
      <c r="G20" s="243"/>
      <c r="H20" s="244"/>
      <c r="I20" s="245"/>
    </row>
    <row r="21" spans="2:9" ht="20.100000000000001" customHeight="1" x14ac:dyDescent="0.25">
      <c r="B21" s="52" t="s">
        <v>59</v>
      </c>
      <c r="C21" s="57" t="s">
        <v>104</v>
      </c>
      <c r="D21" s="53"/>
      <c r="E21" s="90"/>
      <c r="F21" s="91"/>
      <c r="G21" s="243"/>
      <c r="H21" s="244"/>
      <c r="I21" s="245"/>
    </row>
    <row r="22" spans="2:9" ht="20.100000000000001" customHeight="1" x14ac:dyDescent="0.25">
      <c r="B22" s="52" t="s">
        <v>61</v>
      </c>
      <c r="C22" s="57" t="s">
        <v>257</v>
      </c>
      <c r="D22" s="53"/>
      <c r="E22" s="90"/>
      <c r="F22" s="91"/>
      <c r="G22" s="246"/>
      <c r="H22" s="247"/>
      <c r="I22" s="248"/>
    </row>
    <row r="23" spans="2:9" ht="20.100000000000001" customHeight="1" x14ac:dyDescent="0.25">
      <c r="B23" s="52" t="s">
        <v>63</v>
      </c>
      <c r="C23" s="57" t="s">
        <v>311</v>
      </c>
      <c r="D23" s="53"/>
      <c r="E23" s="90"/>
      <c r="F23" s="91"/>
      <c r="G23" s="243"/>
      <c r="H23" s="244"/>
      <c r="I23" s="245"/>
    </row>
    <row r="24" spans="2:9" ht="20.100000000000001" customHeight="1" x14ac:dyDescent="0.25">
      <c r="B24" s="52" t="s">
        <v>190</v>
      </c>
      <c r="C24" s="57" t="s">
        <v>64</v>
      </c>
      <c r="D24" s="53"/>
      <c r="E24" s="90"/>
      <c r="F24" s="91"/>
      <c r="G24" s="246"/>
      <c r="H24" s="247"/>
      <c r="I24" s="248"/>
    </row>
    <row r="25" spans="2:9" ht="20.100000000000001" customHeight="1" x14ac:dyDescent="0.25">
      <c r="B25" s="52" t="s">
        <v>65</v>
      </c>
      <c r="C25" s="57" t="s">
        <v>66</v>
      </c>
      <c r="D25" s="53"/>
      <c r="E25" s="90"/>
      <c r="F25" s="91"/>
      <c r="G25" s="243"/>
      <c r="H25" s="244"/>
      <c r="I25" s="245"/>
    </row>
    <row r="26" spans="2:9" ht="20.100000000000001" customHeight="1" x14ac:dyDescent="0.25">
      <c r="B26" s="55" t="s">
        <v>67</v>
      </c>
      <c r="C26" s="57" t="s">
        <v>68</v>
      </c>
      <c r="D26" s="53"/>
      <c r="E26" s="90"/>
      <c r="F26" s="91"/>
      <c r="G26" s="243"/>
      <c r="H26" s="244"/>
      <c r="I26" s="245"/>
    </row>
    <row r="27" spans="2:9" ht="60" customHeight="1" x14ac:dyDescent="0.25">
      <c r="B27" s="55" t="s">
        <v>69</v>
      </c>
      <c r="C27" s="58" t="s">
        <v>289</v>
      </c>
      <c r="D27" s="53"/>
      <c r="E27" s="90"/>
      <c r="F27" s="91"/>
      <c r="G27" s="243"/>
      <c r="H27" s="244"/>
      <c r="I27" s="245"/>
    </row>
    <row r="28" spans="2:9" s="1" customFormat="1" ht="20.100000000000001" customHeight="1" x14ac:dyDescent="0.25">
      <c r="B28" s="55" t="s">
        <v>70</v>
      </c>
      <c r="C28" s="57" t="s">
        <v>71</v>
      </c>
      <c r="D28" s="53"/>
      <c r="E28" s="90"/>
      <c r="F28" s="91"/>
      <c r="G28" s="243"/>
      <c r="H28" s="244"/>
      <c r="I28" s="245"/>
    </row>
    <row r="29" spans="2:9" ht="20.100000000000001" customHeight="1" x14ac:dyDescent="0.25">
      <c r="B29" s="55" t="s">
        <v>72</v>
      </c>
      <c r="C29" s="57" t="s">
        <v>73</v>
      </c>
      <c r="D29" s="53"/>
      <c r="E29" s="90"/>
      <c r="F29" s="91"/>
      <c r="G29" s="243"/>
      <c r="H29" s="244"/>
      <c r="I29" s="245"/>
    </row>
    <row r="30" spans="2:9" ht="20.100000000000001" customHeight="1" x14ac:dyDescent="0.25">
      <c r="B30" s="55" t="s">
        <v>74</v>
      </c>
      <c r="C30" s="57" t="s">
        <v>75</v>
      </c>
      <c r="D30" s="53"/>
      <c r="E30" s="90"/>
      <c r="F30" s="91"/>
      <c r="G30" s="246"/>
      <c r="H30" s="247"/>
      <c r="I30" s="248"/>
    </row>
    <row r="31" spans="2:9" ht="39.950000000000003" customHeight="1" x14ac:dyDescent="0.25">
      <c r="B31" s="55" t="s">
        <v>76</v>
      </c>
      <c r="C31" s="58" t="s">
        <v>105</v>
      </c>
      <c r="D31" s="53"/>
      <c r="E31" s="90"/>
      <c r="F31" s="91"/>
      <c r="G31" s="243"/>
      <c r="H31" s="244"/>
      <c r="I31" s="245"/>
    </row>
    <row r="32" spans="2:9" ht="20.100000000000001" customHeight="1" x14ac:dyDescent="0.25">
      <c r="B32" s="55" t="s">
        <v>77</v>
      </c>
      <c r="C32" s="57" t="s">
        <v>78</v>
      </c>
      <c r="D32" s="53"/>
      <c r="E32" s="90"/>
      <c r="F32" s="91"/>
      <c r="G32" s="243"/>
      <c r="H32" s="244"/>
      <c r="I32" s="245"/>
    </row>
    <row r="33" spans="2:9" ht="60" customHeight="1" x14ac:dyDescent="0.25">
      <c r="B33" s="55" t="s">
        <v>258</v>
      </c>
      <c r="C33" s="58" t="s">
        <v>259</v>
      </c>
      <c r="D33" s="160"/>
      <c r="E33" s="90"/>
      <c r="F33" s="91"/>
      <c r="G33" s="246"/>
      <c r="H33" s="247"/>
      <c r="I33" s="248"/>
    </row>
    <row r="34" spans="2:9" ht="20.100000000000001" customHeight="1" x14ac:dyDescent="0.25">
      <c r="B34" s="55" t="s">
        <v>260</v>
      </c>
      <c r="C34" s="58" t="s">
        <v>261</v>
      </c>
      <c r="D34" s="160"/>
      <c r="E34" s="90"/>
      <c r="F34" s="91"/>
      <c r="G34" s="246"/>
      <c r="H34" s="247"/>
      <c r="I34" s="248"/>
    </row>
    <row r="35" spans="2:9" ht="79.900000000000006" customHeight="1" x14ac:dyDescent="0.25">
      <c r="B35" s="55" t="s">
        <v>79</v>
      </c>
      <c r="C35" s="146" t="s">
        <v>303</v>
      </c>
      <c r="D35" s="53"/>
      <c r="E35" s="90"/>
      <c r="F35" s="91"/>
      <c r="G35" s="243"/>
      <c r="H35" s="244"/>
      <c r="I35" s="245"/>
    </row>
    <row r="36" spans="2:9" ht="20.100000000000001" customHeight="1" x14ac:dyDescent="0.25">
      <c r="B36" s="55" t="s">
        <v>80</v>
      </c>
      <c r="C36" s="57" t="s">
        <v>103</v>
      </c>
      <c r="D36" s="53"/>
      <c r="E36" s="90"/>
      <c r="F36" s="91"/>
      <c r="G36" s="243"/>
      <c r="H36" s="244"/>
      <c r="I36" s="245"/>
    </row>
    <row r="37" spans="2:9" ht="20.100000000000001" customHeight="1" x14ac:dyDescent="0.25">
      <c r="B37" s="52" t="s">
        <v>81</v>
      </c>
      <c r="C37" s="56" t="s">
        <v>262</v>
      </c>
      <c r="D37" s="109"/>
      <c r="E37" s="90"/>
      <c r="F37" s="91"/>
      <c r="G37" s="243"/>
      <c r="H37" s="244"/>
      <c r="I37" s="245"/>
    </row>
    <row r="38" spans="2:9" ht="20.100000000000001" customHeight="1" x14ac:dyDescent="0.25">
      <c r="B38" s="52" t="s">
        <v>82</v>
      </c>
      <c r="C38" s="56" t="s">
        <v>83</v>
      </c>
      <c r="D38" s="109"/>
      <c r="E38" s="90"/>
      <c r="F38" s="91"/>
      <c r="G38" s="246"/>
      <c r="H38" s="247"/>
      <c r="I38" s="248"/>
    </row>
    <row r="39" spans="2:9" ht="20.100000000000001" customHeight="1" x14ac:dyDescent="0.25">
      <c r="B39" s="55" t="s">
        <v>84</v>
      </c>
      <c r="C39" s="57" t="s">
        <v>47</v>
      </c>
      <c r="D39" s="53"/>
      <c r="E39" s="90"/>
      <c r="F39" s="91"/>
      <c r="G39" s="104"/>
      <c r="H39" s="105"/>
      <c r="I39" s="106"/>
    </row>
    <row r="40" spans="2:9" ht="20.100000000000001" customHeight="1" x14ac:dyDescent="0.25">
      <c r="B40" s="55" t="s">
        <v>85</v>
      </c>
      <c r="C40" s="57" t="s">
        <v>102</v>
      </c>
      <c r="D40" s="53"/>
      <c r="E40" s="90"/>
      <c r="F40" s="91"/>
      <c r="G40" s="104"/>
      <c r="H40" s="105"/>
      <c r="I40" s="106"/>
    </row>
    <row r="41" spans="2:9" ht="20.100000000000001" customHeight="1" x14ac:dyDescent="0.25">
      <c r="B41" s="55" t="s">
        <v>86</v>
      </c>
      <c r="C41" s="57" t="s">
        <v>27</v>
      </c>
      <c r="D41" s="53"/>
      <c r="E41" s="90"/>
      <c r="F41" s="91"/>
      <c r="G41" s="104"/>
      <c r="H41" s="105"/>
      <c r="I41" s="106"/>
    </row>
    <row r="42" spans="2:9" ht="20.100000000000001" customHeight="1" x14ac:dyDescent="0.25">
      <c r="B42" s="55" t="s">
        <v>99</v>
      </c>
      <c r="C42" s="57" t="s">
        <v>290</v>
      </c>
      <c r="D42" s="53"/>
      <c r="E42" s="90"/>
      <c r="F42" s="91"/>
      <c r="G42" s="104"/>
      <c r="H42" s="105"/>
      <c r="I42" s="106"/>
    </row>
    <row r="43" spans="2:9" ht="20.100000000000001" customHeight="1" thickBot="1" x14ac:dyDescent="0.3">
      <c r="B43" s="148" t="s">
        <v>31</v>
      </c>
      <c r="C43" s="149" t="s">
        <v>25</v>
      </c>
      <c r="D43" s="150" t="s">
        <v>14</v>
      </c>
      <c r="E43" s="90"/>
      <c r="F43" s="91"/>
      <c r="G43" s="284" t="s">
        <v>38</v>
      </c>
      <c r="H43" s="285"/>
      <c r="I43" s="286"/>
    </row>
    <row r="44" spans="2:9" ht="20.100000000000001" customHeight="1" x14ac:dyDescent="0.25">
      <c r="B44" s="151" t="s">
        <v>87</v>
      </c>
      <c r="C44" s="152"/>
      <c r="D44" s="153" t="s">
        <v>140</v>
      </c>
      <c r="E44" s="90"/>
      <c r="F44" s="91"/>
      <c r="G44" s="243"/>
      <c r="H44" s="244"/>
      <c r="I44" s="245"/>
    </row>
    <row r="45" spans="2:9" ht="20.100000000000001" customHeight="1" x14ac:dyDescent="0.25">
      <c r="B45" s="65" t="s">
        <v>88</v>
      </c>
      <c r="C45" s="57"/>
      <c r="D45" s="53" t="s">
        <v>140</v>
      </c>
      <c r="E45" s="90"/>
      <c r="F45" s="91"/>
      <c r="G45" s="243"/>
      <c r="H45" s="244"/>
      <c r="I45" s="245"/>
    </row>
    <row r="46" spans="2:9" ht="20.100000000000001" customHeight="1" x14ac:dyDescent="0.25">
      <c r="B46" s="65" t="s">
        <v>211</v>
      </c>
      <c r="C46" s="57" t="s">
        <v>254</v>
      </c>
      <c r="D46" s="53" t="s">
        <v>140</v>
      </c>
      <c r="E46" s="90"/>
      <c r="F46" s="91"/>
      <c r="G46" s="243"/>
      <c r="H46" s="244"/>
      <c r="I46" s="245"/>
    </row>
    <row r="47" spans="2:9" ht="20.100000000000001" customHeight="1" x14ac:dyDescent="0.25">
      <c r="B47" s="65" t="s">
        <v>89</v>
      </c>
      <c r="C47" s="57"/>
      <c r="D47" s="53" t="s">
        <v>140</v>
      </c>
      <c r="E47" s="90"/>
      <c r="F47" s="91"/>
      <c r="G47" s="243"/>
      <c r="H47" s="244"/>
      <c r="I47" s="245"/>
    </row>
    <row r="48" spans="2:9" ht="20.100000000000001" customHeight="1" x14ac:dyDescent="0.25">
      <c r="B48" s="65" t="s">
        <v>90</v>
      </c>
      <c r="C48" s="57"/>
      <c r="D48" s="53" t="s">
        <v>263</v>
      </c>
      <c r="E48" s="90"/>
      <c r="F48" s="91"/>
      <c r="G48" s="246"/>
      <c r="H48" s="247"/>
      <c r="I48" s="248"/>
    </row>
    <row r="49" spans="2:9" ht="20.100000000000001" customHeight="1" x14ac:dyDescent="0.25">
      <c r="B49" s="65" t="s">
        <v>91</v>
      </c>
      <c r="C49" s="57"/>
      <c r="D49" s="53" t="s">
        <v>263</v>
      </c>
      <c r="E49" s="90"/>
      <c r="F49" s="91"/>
      <c r="G49" s="243"/>
      <c r="H49" s="244"/>
      <c r="I49" s="245"/>
    </row>
    <row r="50" spans="2:9" ht="20.100000000000001" customHeight="1" thickBot="1" x14ac:dyDescent="0.3">
      <c r="B50" s="103" t="s">
        <v>92</v>
      </c>
      <c r="C50" s="158"/>
      <c r="D50" s="117" t="s">
        <v>140</v>
      </c>
      <c r="E50" s="90"/>
      <c r="F50" s="91"/>
      <c r="G50" s="243"/>
      <c r="H50" s="244"/>
      <c r="I50" s="245"/>
    </row>
    <row r="51" spans="2:9" ht="20.100000000000001" customHeight="1" x14ac:dyDescent="0.25">
      <c r="B51" s="287" t="s">
        <v>93</v>
      </c>
      <c r="C51" s="152" t="s">
        <v>94</v>
      </c>
      <c r="D51" s="290" t="s">
        <v>140</v>
      </c>
      <c r="E51" s="90"/>
      <c r="F51" s="91"/>
      <c r="G51" s="243"/>
      <c r="H51" s="244"/>
      <c r="I51" s="245"/>
    </row>
    <row r="52" spans="2:9" ht="19.5" customHeight="1" x14ac:dyDescent="0.25">
      <c r="B52" s="288"/>
      <c r="C52" s="57" t="s">
        <v>95</v>
      </c>
      <c r="D52" s="291"/>
      <c r="E52" s="90"/>
      <c r="F52" s="91"/>
      <c r="G52" s="243"/>
      <c r="H52" s="244"/>
      <c r="I52" s="245"/>
    </row>
    <row r="53" spans="2:9" ht="20.100000000000001" customHeight="1" x14ac:dyDescent="0.25">
      <c r="B53" s="288"/>
      <c r="C53" s="58" t="s">
        <v>264</v>
      </c>
      <c r="D53" s="291"/>
      <c r="E53" s="90"/>
      <c r="F53" s="91"/>
      <c r="G53" s="243"/>
      <c r="H53" s="244"/>
      <c r="I53" s="245"/>
    </row>
    <row r="54" spans="2:9" ht="20.100000000000001" customHeight="1" x14ac:dyDescent="0.25">
      <c r="B54" s="288"/>
      <c r="C54" s="57" t="s">
        <v>96</v>
      </c>
      <c r="D54" s="291"/>
      <c r="E54" s="90"/>
      <c r="F54" s="91"/>
      <c r="G54" s="243"/>
      <c r="H54" s="244"/>
      <c r="I54" s="245"/>
    </row>
    <row r="55" spans="2:9" ht="39.950000000000003" customHeight="1" x14ac:dyDescent="0.25">
      <c r="B55" s="289"/>
      <c r="C55" s="58" t="s">
        <v>97</v>
      </c>
      <c r="D55" s="292"/>
      <c r="E55" s="90"/>
      <c r="F55" s="91"/>
      <c r="G55" s="243"/>
      <c r="H55" s="244"/>
      <c r="I55" s="245"/>
    </row>
    <row r="56" spans="2:9" ht="60" customHeight="1" thickBot="1" x14ac:dyDescent="0.3">
      <c r="B56" s="129" t="s">
        <v>98</v>
      </c>
      <c r="C56" s="147" t="s">
        <v>265</v>
      </c>
      <c r="D56" s="54" t="s">
        <v>268</v>
      </c>
      <c r="E56" s="90"/>
      <c r="F56" s="91"/>
      <c r="G56" s="243"/>
      <c r="H56" s="244"/>
      <c r="I56" s="245"/>
    </row>
    <row r="57" spans="2:9" ht="20.100000000000001" customHeight="1" x14ac:dyDescent="0.25">
      <c r="B57" s="293" t="s">
        <v>125</v>
      </c>
      <c r="C57" s="79" t="s">
        <v>126</v>
      </c>
      <c r="D57" s="290" t="s">
        <v>268</v>
      </c>
      <c r="E57" s="90"/>
      <c r="F57" s="91"/>
      <c r="G57" s="243"/>
      <c r="H57" s="244"/>
      <c r="I57" s="245"/>
    </row>
    <row r="58" spans="2:9" ht="20.100000000000001" customHeight="1" x14ac:dyDescent="0.25">
      <c r="B58" s="294"/>
      <c r="C58" s="116" t="s">
        <v>127</v>
      </c>
      <c r="D58" s="291"/>
      <c r="E58" s="90"/>
      <c r="F58" s="91"/>
      <c r="G58" s="243"/>
      <c r="H58" s="244"/>
      <c r="I58" s="245"/>
    </row>
    <row r="59" spans="2:9" ht="20.100000000000001" customHeight="1" x14ac:dyDescent="0.25">
      <c r="B59" s="294"/>
      <c r="C59" s="116" t="s">
        <v>128</v>
      </c>
      <c r="D59" s="291"/>
      <c r="E59" s="90"/>
      <c r="F59" s="91"/>
      <c r="G59" s="243"/>
      <c r="H59" s="244"/>
      <c r="I59" s="245"/>
    </row>
    <row r="60" spans="2:9" ht="20.100000000000001" customHeight="1" x14ac:dyDescent="0.25">
      <c r="B60" s="294"/>
      <c r="C60" s="116" t="s">
        <v>129</v>
      </c>
      <c r="D60" s="291"/>
      <c r="E60" s="90"/>
      <c r="F60" s="91"/>
      <c r="G60" s="243"/>
      <c r="H60" s="244"/>
      <c r="I60" s="245"/>
    </row>
    <row r="61" spans="2:9" ht="20.100000000000001" customHeight="1" x14ac:dyDescent="0.25">
      <c r="B61" s="294"/>
      <c r="C61" s="116" t="s">
        <v>130</v>
      </c>
      <c r="D61" s="291"/>
      <c r="E61" s="90"/>
      <c r="F61" s="91"/>
      <c r="G61" s="243"/>
      <c r="H61" s="244"/>
      <c r="I61" s="245"/>
    </row>
    <row r="62" spans="2:9" ht="20.100000000000001" customHeight="1" x14ac:dyDescent="0.25">
      <c r="B62" s="294"/>
      <c r="C62" s="116" t="s">
        <v>131</v>
      </c>
      <c r="D62" s="291"/>
      <c r="E62" s="90"/>
      <c r="F62" s="91"/>
      <c r="G62" s="243"/>
      <c r="H62" s="244"/>
      <c r="I62" s="245"/>
    </row>
    <row r="63" spans="2:9" ht="20.100000000000001" customHeight="1" x14ac:dyDescent="0.25">
      <c r="B63" s="294"/>
      <c r="C63" s="116" t="s">
        <v>291</v>
      </c>
      <c r="D63" s="291"/>
      <c r="E63" s="90"/>
      <c r="F63" s="91"/>
      <c r="G63" s="243"/>
      <c r="H63" s="244"/>
      <c r="I63" s="245"/>
    </row>
    <row r="64" spans="2:9" ht="20.100000000000001" customHeight="1" x14ac:dyDescent="0.25">
      <c r="B64" s="294"/>
      <c r="C64" s="116" t="s">
        <v>132</v>
      </c>
      <c r="D64" s="291"/>
      <c r="E64" s="90"/>
      <c r="F64" s="91"/>
      <c r="G64" s="243"/>
      <c r="H64" s="244"/>
      <c r="I64" s="245"/>
    </row>
    <row r="65" spans="2:9" ht="20.100000000000001" customHeight="1" x14ac:dyDescent="0.25">
      <c r="B65" s="294"/>
      <c r="C65" s="116" t="s">
        <v>133</v>
      </c>
      <c r="D65" s="291"/>
      <c r="E65" s="90"/>
      <c r="F65" s="91"/>
      <c r="G65" s="243"/>
      <c r="H65" s="244"/>
      <c r="I65" s="245"/>
    </row>
    <row r="66" spans="2:9" ht="20.100000000000001" customHeight="1" x14ac:dyDescent="0.25">
      <c r="B66" s="294"/>
      <c r="C66" s="116" t="s">
        <v>134</v>
      </c>
      <c r="D66" s="291"/>
      <c r="E66" s="90"/>
      <c r="F66" s="91"/>
      <c r="G66" s="243"/>
      <c r="H66" s="244"/>
      <c r="I66" s="245"/>
    </row>
    <row r="67" spans="2:9" ht="20.100000000000001" customHeight="1" x14ac:dyDescent="0.25">
      <c r="B67" s="294"/>
      <c r="C67" s="116" t="s">
        <v>135</v>
      </c>
      <c r="D67" s="291"/>
      <c r="E67" s="90"/>
      <c r="F67" s="91"/>
      <c r="G67" s="243"/>
      <c r="H67" s="244"/>
      <c r="I67" s="245"/>
    </row>
    <row r="68" spans="2:9" ht="39.950000000000003" customHeight="1" x14ac:dyDescent="0.25">
      <c r="B68" s="294"/>
      <c r="C68" s="112" t="s">
        <v>266</v>
      </c>
      <c r="D68" s="291"/>
      <c r="E68" s="90"/>
      <c r="F68" s="91"/>
      <c r="G68" s="243"/>
      <c r="H68" s="244"/>
      <c r="I68" s="245"/>
    </row>
    <row r="69" spans="2:9" ht="20.100000000000001" customHeight="1" x14ac:dyDescent="0.25">
      <c r="B69" s="294"/>
      <c r="C69" s="168" t="s">
        <v>267</v>
      </c>
      <c r="D69" s="291"/>
      <c r="E69" s="90"/>
      <c r="F69" s="91"/>
      <c r="G69" s="246"/>
      <c r="H69" s="247"/>
      <c r="I69" s="248"/>
    </row>
    <row r="70" spans="2:9" ht="20.100000000000001" customHeight="1" thickBot="1" x14ac:dyDescent="0.3">
      <c r="B70" s="295"/>
      <c r="C70" s="157" t="s">
        <v>212</v>
      </c>
      <c r="D70" s="296"/>
      <c r="E70" s="90"/>
      <c r="F70" s="91"/>
      <c r="G70" s="243"/>
      <c r="H70" s="244"/>
      <c r="I70" s="245"/>
    </row>
    <row r="71" spans="2:9" ht="20.100000000000001" customHeight="1" x14ac:dyDescent="0.25">
      <c r="B71" s="154" t="s">
        <v>30</v>
      </c>
      <c r="C71" s="155" t="s">
        <v>25</v>
      </c>
      <c r="D71" s="156" t="s">
        <v>14</v>
      </c>
      <c r="E71" s="90"/>
      <c r="F71" s="91"/>
      <c r="G71" s="284" t="s">
        <v>38</v>
      </c>
      <c r="H71" s="285"/>
      <c r="I71" s="286"/>
    </row>
    <row r="72" spans="2:9" ht="20.100000000000001" customHeight="1" x14ac:dyDescent="0.25">
      <c r="B72" s="59" t="s">
        <v>29</v>
      </c>
      <c r="C72" s="57" t="s">
        <v>269</v>
      </c>
      <c r="D72" s="53" t="s">
        <v>140</v>
      </c>
      <c r="E72" s="90"/>
      <c r="F72" s="91"/>
      <c r="G72" s="243"/>
      <c r="H72" s="244"/>
      <c r="I72" s="245"/>
    </row>
    <row r="73" spans="2:9" ht="20.100000000000001" customHeight="1" x14ac:dyDescent="0.25">
      <c r="B73" s="59" t="s">
        <v>100</v>
      </c>
      <c r="C73" s="57"/>
      <c r="D73" s="53" t="s">
        <v>140</v>
      </c>
      <c r="E73" s="90"/>
      <c r="F73" s="91"/>
      <c r="G73" s="243"/>
      <c r="H73" s="244"/>
      <c r="I73" s="245"/>
    </row>
    <row r="74" spans="2:9" ht="20.100000000000001" customHeight="1" x14ac:dyDescent="0.25">
      <c r="B74" s="59" t="s">
        <v>32</v>
      </c>
      <c r="C74" s="57"/>
      <c r="D74" s="53" t="s">
        <v>268</v>
      </c>
      <c r="E74" s="90"/>
      <c r="F74" s="91"/>
      <c r="G74" s="243"/>
      <c r="H74" s="244"/>
      <c r="I74" s="245"/>
    </row>
    <row r="75" spans="2:9" ht="20.100000000000001" customHeight="1" thickBot="1" x14ac:dyDescent="0.3">
      <c r="B75" s="60" t="s">
        <v>101</v>
      </c>
      <c r="C75" s="62"/>
      <c r="D75" s="54" t="s">
        <v>140</v>
      </c>
      <c r="E75" s="90"/>
      <c r="F75" s="91"/>
      <c r="G75" s="281"/>
      <c r="H75" s="282"/>
      <c r="I75" s="283"/>
    </row>
    <row r="76" spans="2:9" ht="15.75" thickBot="1" x14ac:dyDescent="0.3">
      <c r="B76" s="14"/>
    </row>
    <row r="77" spans="2:9" ht="14.45" customHeight="1" x14ac:dyDescent="0.25">
      <c r="B77" s="257" t="s">
        <v>11</v>
      </c>
      <c r="C77" s="258"/>
      <c r="D77" s="259"/>
    </row>
    <row r="78" spans="2:9" x14ac:dyDescent="0.25">
      <c r="B78" s="260"/>
      <c r="C78" s="261"/>
      <c r="D78" s="262"/>
    </row>
    <row r="79" spans="2:9" x14ac:dyDescent="0.25">
      <c r="B79" s="260"/>
      <c r="C79" s="261"/>
      <c r="D79" s="262"/>
    </row>
    <row r="80" spans="2:9" x14ac:dyDescent="0.25">
      <c r="B80" s="260"/>
      <c r="C80" s="261"/>
      <c r="D80" s="262"/>
    </row>
    <row r="81" spans="2:4" x14ac:dyDescent="0.25">
      <c r="B81" s="260"/>
      <c r="C81" s="261"/>
      <c r="D81" s="262"/>
    </row>
    <row r="82" spans="2:4" ht="15.75" thickBot="1" x14ac:dyDescent="0.3">
      <c r="B82" s="263"/>
      <c r="C82" s="264"/>
      <c r="D82" s="265"/>
    </row>
    <row r="83" spans="2:4" x14ac:dyDescent="0.25">
      <c r="B83" s="14"/>
    </row>
    <row r="84" spans="2:4" x14ac:dyDescent="0.25">
      <c r="B84" s="14"/>
    </row>
    <row r="85" spans="2:4" x14ac:dyDescent="0.25">
      <c r="B85" s="14"/>
    </row>
    <row r="86" spans="2:4" x14ac:dyDescent="0.25">
      <c r="B86" s="14"/>
    </row>
    <row r="87" spans="2:4" x14ac:dyDescent="0.25">
      <c r="B87" s="14"/>
    </row>
  </sheetData>
  <sheetProtection formatCells="0" formatColumns="0" formatRows="0" selectLockedCells="1"/>
  <mergeCells count="73">
    <mergeCell ref="G37:I37"/>
    <mergeCell ref="G46:I46"/>
    <mergeCell ref="B57:B70"/>
    <mergeCell ref="D57:D70"/>
    <mergeCell ref="G70:I70"/>
    <mergeCell ref="G67:I67"/>
    <mergeCell ref="G68:I68"/>
    <mergeCell ref="G65:I65"/>
    <mergeCell ref="G66:I66"/>
    <mergeCell ref="G57:I57"/>
    <mergeCell ref="G58:I58"/>
    <mergeCell ref="G59:I59"/>
    <mergeCell ref="G60:I60"/>
    <mergeCell ref="G62:I62"/>
    <mergeCell ref="G63:I63"/>
    <mergeCell ref="G64:I64"/>
    <mergeCell ref="B51:B55"/>
    <mergeCell ref="D51:D55"/>
    <mergeCell ref="G74:I74"/>
    <mergeCell ref="G43:I43"/>
    <mergeCell ref="G44:I44"/>
    <mergeCell ref="G52:I52"/>
    <mergeCell ref="G48:I48"/>
    <mergeCell ref="G69:I69"/>
    <mergeCell ref="G61:I61"/>
    <mergeCell ref="G75:I75"/>
    <mergeCell ref="G31:I31"/>
    <mergeCell ref="G45:I45"/>
    <mergeCell ref="G47:I47"/>
    <mergeCell ref="G49:I49"/>
    <mergeCell ref="G50:I50"/>
    <mergeCell ref="G51:I51"/>
    <mergeCell ref="G56:I56"/>
    <mergeCell ref="G71:I71"/>
    <mergeCell ref="G72:I72"/>
    <mergeCell ref="G73:I73"/>
    <mergeCell ref="G53:I53"/>
    <mergeCell ref="G54:I54"/>
    <mergeCell ref="G38:I38"/>
    <mergeCell ref="G55:I55"/>
    <mergeCell ref="G32:I32"/>
    <mergeCell ref="B77:D82"/>
    <mergeCell ref="C9:D9"/>
    <mergeCell ref="G9:I9"/>
    <mergeCell ref="C10:D10"/>
    <mergeCell ref="G10:I10"/>
    <mergeCell ref="C11:D11"/>
    <mergeCell ref="G11:I11"/>
    <mergeCell ref="C12:D12"/>
    <mergeCell ref="G12:I12"/>
    <mergeCell ref="G15:I15"/>
    <mergeCell ref="G16:I16"/>
    <mergeCell ref="G17:I17"/>
    <mergeCell ref="G26:I26"/>
    <mergeCell ref="G18:I18"/>
    <mergeCell ref="G19:I19"/>
    <mergeCell ref="G20:I20"/>
    <mergeCell ref="G21:I21"/>
    <mergeCell ref="B3:I3"/>
    <mergeCell ref="G5:I5"/>
    <mergeCell ref="G25:I25"/>
    <mergeCell ref="G23:I23"/>
    <mergeCell ref="G24:I24"/>
    <mergeCell ref="G22:I22"/>
    <mergeCell ref="G13:I14"/>
    <mergeCell ref="G27:I27"/>
    <mergeCell ref="G29:I29"/>
    <mergeCell ref="G30:I30"/>
    <mergeCell ref="G35:I35"/>
    <mergeCell ref="G36:I36"/>
    <mergeCell ref="G33:I33"/>
    <mergeCell ref="G34:I34"/>
    <mergeCell ref="G28:I28"/>
  </mergeCells>
  <pageMargins left="0.7" right="0.7" top="0.78740157499999996" bottom="0.78740157499999996" header="0.3" footer="0.3"/>
  <pageSetup paperSize="9"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F726-6654-42E2-97F0-B8694AF0E08F}">
  <sheetPr>
    <tabColor rgb="FFFFFF00"/>
    <pageSetUpPr fitToPage="1"/>
  </sheetPr>
  <dimension ref="B1:N87"/>
  <sheetViews>
    <sheetView zoomScale="115" zoomScaleNormal="115" workbookViewId="0">
      <selection activeCell="B1" sqref="B1"/>
    </sheetView>
  </sheetViews>
  <sheetFormatPr defaultRowHeight="15" x14ac:dyDescent="0.25"/>
  <cols>
    <col min="1" max="1" width="5.7109375" customWidth="1"/>
    <col min="2" max="2" width="70.7109375" style="12" customWidth="1"/>
    <col min="3" max="3" width="70.7109375" customWidth="1"/>
    <col min="4" max="4" width="20.7109375" customWidth="1"/>
    <col min="7" max="7" width="16.7109375" customWidth="1"/>
    <col min="8" max="8" width="17.140625" bestFit="1" customWidth="1"/>
    <col min="9" max="9" width="19.7109375" customWidth="1"/>
    <col min="14" max="14" width="15.140625" bestFit="1" customWidth="1"/>
  </cols>
  <sheetData>
    <row r="1" spans="2:14" x14ac:dyDescent="0.25">
      <c r="B1" t="s">
        <v>315</v>
      </c>
    </row>
    <row r="2" spans="2:14" ht="15.75" thickBot="1" x14ac:dyDescent="0.3">
      <c r="B2" s="12" t="s">
        <v>8</v>
      </c>
    </row>
    <row r="3" spans="2:14" ht="18.75" thickBot="1" x14ac:dyDescent="0.3">
      <c r="B3" s="249" t="str">
        <f>REKAPITULACE!B4</f>
        <v>Dodávka ICT vybavení</v>
      </c>
      <c r="C3" s="250"/>
      <c r="D3" s="250"/>
      <c r="E3" s="250"/>
      <c r="F3" s="250"/>
      <c r="G3" s="250"/>
      <c r="H3" s="250"/>
      <c r="I3" s="251"/>
    </row>
    <row r="4" spans="2:14" ht="15.75" thickBot="1" x14ac:dyDescent="0.3">
      <c r="E4" s="1"/>
      <c r="F4" s="1"/>
      <c r="G4" s="78" t="s">
        <v>43</v>
      </c>
    </row>
    <row r="5" spans="2:14" ht="15.75" thickBot="1" x14ac:dyDescent="0.3">
      <c r="D5" s="3"/>
      <c r="E5" s="2"/>
      <c r="F5" s="2"/>
      <c r="G5" s="252" t="s">
        <v>5</v>
      </c>
      <c r="H5" s="253"/>
      <c r="I5" s="254"/>
    </row>
    <row r="6" spans="2:14" ht="39" thickBot="1" x14ac:dyDescent="0.3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">
      <c r="B7" s="23" t="s">
        <v>273</v>
      </c>
      <c r="C7" s="24">
        <v>120000</v>
      </c>
      <c r="D7" s="66">
        <f>C7*1.21</f>
        <v>145200</v>
      </c>
      <c r="E7" s="25">
        <v>1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899999999999999" customHeight="1" thickBot="1" x14ac:dyDescent="0.3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25">
      <c r="B9" s="74" t="s">
        <v>36</v>
      </c>
      <c r="C9" s="266" t="s">
        <v>37</v>
      </c>
      <c r="D9" s="267"/>
      <c r="E9" s="75"/>
      <c r="F9" s="75"/>
      <c r="G9" s="268" t="s">
        <v>38</v>
      </c>
      <c r="H9" s="269"/>
      <c r="I9" s="270"/>
    </row>
    <row r="10" spans="2:14" s="1" customFormat="1" ht="20.100000000000001" customHeight="1" x14ac:dyDescent="0.25">
      <c r="B10" s="76" t="s">
        <v>39</v>
      </c>
      <c r="C10" s="271"/>
      <c r="D10" s="272"/>
      <c r="E10" s="75"/>
      <c r="F10" s="75"/>
      <c r="G10" s="273"/>
      <c r="H10" s="274"/>
      <c r="I10" s="275"/>
    </row>
    <row r="11" spans="2:14" s="1" customFormat="1" ht="20.100000000000001" customHeight="1" x14ac:dyDescent="0.25">
      <c r="B11" s="76" t="s">
        <v>40</v>
      </c>
      <c r="C11" s="271"/>
      <c r="D11" s="272"/>
      <c r="E11" s="75"/>
      <c r="F11" s="75"/>
      <c r="G11" s="273"/>
      <c r="H11" s="274"/>
      <c r="I11" s="275"/>
    </row>
    <row r="12" spans="2:14" s="1" customFormat="1" ht="35.1" customHeight="1" thickBot="1" x14ac:dyDescent="0.3">
      <c r="B12" s="77" t="s">
        <v>41</v>
      </c>
      <c r="C12" s="276" t="s">
        <v>42</v>
      </c>
      <c r="D12" s="277"/>
      <c r="E12" s="75"/>
      <c r="F12" s="75"/>
      <c r="G12" s="278"/>
      <c r="H12" s="279"/>
      <c r="I12" s="280"/>
    </row>
    <row r="13" spans="2:14" s="1" customFormat="1" ht="20.100000000000001" customHeight="1" x14ac:dyDescent="0.25">
      <c r="B13" s="82"/>
      <c r="C13" s="83"/>
      <c r="D13" s="84"/>
      <c r="E13" s="85"/>
      <c r="F13" s="85"/>
      <c r="G13" s="255" t="s">
        <v>189</v>
      </c>
      <c r="H13" s="255"/>
      <c r="I13" s="255"/>
    </row>
    <row r="14" spans="2:14" s="1" customFormat="1" ht="20.100000000000001" customHeight="1" thickBot="1" x14ac:dyDescent="0.3">
      <c r="B14" s="82"/>
      <c r="C14" s="83"/>
      <c r="D14" s="84"/>
      <c r="E14" s="85"/>
      <c r="F14" s="85"/>
      <c r="G14" s="256"/>
      <c r="H14" s="256"/>
      <c r="I14" s="256"/>
    </row>
    <row r="15" spans="2:14" s="1" customFormat="1" ht="20.100000000000001" customHeight="1" thickBot="1" x14ac:dyDescent="0.3">
      <c r="B15" s="86" t="s">
        <v>26</v>
      </c>
      <c r="C15" s="87" t="s">
        <v>25</v>
      </c>
      <c r="D15" s="88" t="s">
        <v>14</v>
      </c>
      <c r="E15" s="89"/>
      <c r="F15" s="89"/>
      <c r="G15" s="268" t="s">
        <v>38</v>
      </c>
      <c r="H15" s="269"/>
      <c r="I15" s="270"/>
    </row>
    <row r="16" spans="2:14" ht="20.100000000000001" customHeight="1" x14ac:dyDescent="0.25">
      <c r="B16" s="161" t="s">
        <v>49</v>
      </c>
      <c r="C16" s="107" t="s">
        <v>50</v>
      </c>
      <c r="D16" s="64" t="s">
        <v>45</v>
      </c>
      <c r="E16" s="90"/>
      <c r="F16" s="91"/>
      <c r="G16" s="243"/>
      <c r="H16" s="244"/>
      <c r="I16" s="245"/>
    </row>
    <row r="17" spans="2:9" ht="20.100000000000001" customHeight="1" x14ac:dyDescent="0.25">
      <c r="B17" s="61" t="s">
        <v>51</v>
      </c>
      <c r="C17" s="108" t="s">
        <v>44</v>
      </c>
      <c r="D17" s="51"/>
      <c r="E17" s="90"/>
      <c r="F17" s="91"/>
      <c r="G17" s="243"/>
      <c r="H17" s="244"/>
      <c r="I17" s="245"/>
    </row>
    <row r="18" spans="2:9" ht="20.100000000000001" customHeight="1" x14ac:dyDescent="0.25">
      <c r="B18" s="55" t="s">
        <v>53</v>
      </c>
      <c r="C18" s="57" t="s">
        <v>54</v>
      </c>
      <c r="D18" s="160"/>
      <c r="E18" s="90"/>
      <c r="F18" s="91"/>
      <c r="G18" s="243"/>
      <c r="H18" s="244"/>
      <c r="I18" s="245"/>
    </row>
    <row r="19" spans="2:9" ht="20.100000000000001" customHeight="1" x14ac:dyDescent="0.25">
      <c r="B19" s="52" t="s">
        <v>55</v>
      </c>
      <c r="C19" s="57" t="s">
        <v>56</v>
      </c>
      <c r="D19" s="160"/>
      <c r="E19" s="90"/>
      <c r="F19" s="91"/>
      <c r="G19" s="243"/>
      <c r="H19" s="244"/>
      <c r="I19" s="245"/>
    </row>
    <row r="20" spans="2:9" ht="20.100000000000001" customHeight="1" x14ac:dyDescent="0.25">
      <c r="B20" s="52" t="s">
        <v>57</v>
      </c>
      <c r="C20" s="57" t="s">
        <v>256</v>
      </c>
      <c r="D20" s="160"/>
      <c r="E20" s="90"/>
      <c r="F20" s="91"/>
      <c r="G20" s="243"/>
      <c r="H20" s="244"/>
      <c r="I20" s="245"/>
    </row>
    <row r="21" spans="2:9" ht="20.100000000000001" customHeight="1" x14ac:dyDescent="0.25">
      <c r="B21" s="52" t="s">
        <v>59</v>
      </c>
      <c r="C21" s="57" t="s">
        <v>104</v>
      </c>
      <c r="D21" s="160"/>
      <c r="E21" s="90"/>
      <c r="F21" s="91"/>
      <c r="G21" s="243"/>
      <c r="H21" s="244"/>
      <c r="I21" s="245"/>
    </row>
    <row r="22" spans="2:9" ht="20.100000000000001" customHeight="1" x14ac:dyDescent="0.25">
      <c r="B22" s="52" t="s">
        <v>61</v>
      </c>
      <c r="C22" s="57" t="s">
        <v>257</v>
      </c>
      <c r="D22" s="160"/>
      <c r="E22" s="90"/>
      <c r="F22" s="91"/>
      <c r="G22" s="246"/>
      <c r="H22" s="247"/>
      <c r="I22" s="248"/>
    </row>
    <row r="23" spans="2:9" ht="20.100000000000001" customHeight="1" x14ac:dyDescent="0.25">
      <c r="B23" s="52" t="s">
        <v>63</v>
      </c>
      <c r="C23" s="57" t="s">
        <v>311</v>
      </c>
      <c r="D23" s="160"/>
      <c r="E23" s="90"/>
      <c r="F23" s="91"/>
      <c r="G23" s="243"/>
      <c r="H23" s="244"/>
      <c r="I23" s="245"/>
    </row>
    <row r="24" spans="2:9" ht="20.100000000000001" customHeight="1" x14ac:dyDescent="0.25">
      <c r="B24" s="52" t="s">
        <v>190</v>
      </c>
      <c r="C24" s="57" t="s">
        <v>64</v>
      </c>
      <c r="D24" s="160"/>
      <c r="E24" s="90"/>
      <c r="F24" s="91"/>
      <c r="G24" s="246"/>
      <c r="H24" s="247"/>
      <c r="I24" s="248"/>
    </row>
    <row r="25" spans="2:9" ht="20.100000000000001" customHeight="1" x14ac:dyDescent="0.25">
      <c r="B25" s="52" t="s">
        <v>65</v>
      </c>
      <c r="C25" s="57" t="s">
        <v>66</v>
      </c>
      <c r="D25" s="160"/>
      <c r="E25" s="90"/>
      <c r="F25" s="91"/>
      <c r="G25" s="243"/>
      <c r="H25" s="244"/>
      <c r="I25" s="245"/>
    </row>
    <row r="26" spans="2:9" ht="20.100000000000001" customHeight="1" x14ac:dyDescent="0.25">
      <c r="B26" s="55" t="s">
        <v>67</v>
      </c>
      <c r="C26" s="57" t="s">
        <v>68</v>
      </c>
      <c r="D26" s="160"/>
      <c r="E26" s="90"/>
      <c r="F26" s="91"/>
      <c r="G26" s="243"/>
      <c r="H26" s="244"/>
      <c r="I26" s="245"/>
    </row>
    <row r="27" spans="2:9" ht="60" customHeight="1" x14ac:dyDescent="0.25">
      <c r="B27" s="55" t="s">
        <v>69</v>
      </c>
      <c r="C27" s="58" t="s">
        <v>289</v>
      </c>
      <c r="D27" s="160"/>
      <c r="E27" s="90"/>
      <c r="F27" s="91"/>
      <c r="G27" s="243"/>
      <c r="H27" s="244"/>
      <c r="I27" s="245"/>
    </row>
    <row r="28" spans="2:9" s="1" customFormat="1" ht="20.100000000000001" customHeight="1" x14ac:dyDescent="0.25">
      <c r="B28" s="55" t="s">
        <v>70</v>
      </c>
      <c r="C28" s="57" t="s">
        <v>71</v>
      </c>
      <c r="D28" s="160"/>
      <c r="E28" s="90"/>
      <c r="F28" s="91"/>
      <c r="G28" s="243"/>
      <c r="H28" s="244"/>
      <c r="I28" s="245"/>
    </row>
    <row r="29" spans="2:9" ht="20.100000000000001" customHeight="1" x14ac:dyDescent="0.25">
      <c r="B29" s="55" t="s">
        <v>72</v>
      </c>
      <c r="C29" s="57" t="s">
        <v>73</v>
      </c>
      <c r="D29" s="160"/>
      <c r="E29" s="90"/>
      <c r="F29" s="91"/>
      <c r="G29" s="243"/>
      <c r="H29" s="244"/>
      <c r="I29" s="245"/>
    </row>
    <row r="30" spans="2:9" ht="20.100000000000001" customHeight="1" x14ac:dyDescent="0.25">
      <c r="B30" s="55" t="s">
        <v>74</v>
      </c>
      <c r="C30" s="57" t="s">
        <v>75</v>
      </c>
      <c r="D30" s="160"/>
      <c r="E30" s="90"/>
      <c r="F30" s="91"/>
      <c r="G30" s="246"/>
      <c r="H30" s="247"/>
      <c r="I30" s="248"/>
    </row>
    <row r="31" spans="2:9" ht="39.950000000000003" customHeight="1" x14ac:dyDescent="0.25">
      <c r="B31" s="55" t="s">
        <v>76</v>
      </c>
      <c r="C31" s="58" t="s">
        <v>105</v>
      </c>
      <c r="D31" s="160"/>
      <c r="E31" s="90"/>
      <c r="F31" s="91"/>
      <c r="G31" s="243"/>
      <c r="H31" s="244"/>
      <c r="I31" s="245"/>
    </row>
    <row r="32" spans="2:9" ht="20.100000000000001" customHeight="1" x14ac:dyDescent="0.25">
      <c r="B32" s="55" t="s">
        <v>77</v>
      </c>
      <c r="C32" s="57" t="s">
        <v>78</v>
      </c>
      <c r="D32" s="160"/>
      <c r="E32" s="90"/>
      <c r="F32" s="91"/>
      <c r="G32" s="243"/>
      <c r="H32" s="244"/>
      <c r="I32" s="245"/>
    </row>
    <row r="33" spans="2:9" ht="60" customHeight="1" x14ac:dyDescent="0.25">
      <c r="B33" s="55" t="s">
        <v>258</v>
      </c>
      <c r="C33" s="58" t="s">
        <v>259</v>
      </c>
      <c r="D33" s="160"/>
      <c r="E33" s="90"/>
      <c r="F33" s="91"/>
      <c r="G33" s="246"/>
      <c r="H33" s="247"/>
      <c r="I33" s="248"/>
    </row>
    <row r="34" spans="2:9" ht="20.100000000000001" customHeight="1" x14ac:dyDescent="0.25">
      <c r="B34" s="55" t="s">
        <v>260</v>
      </c>
      <c r="C34" s="58" t="s">
        <v>261</v>
      </c>
      <c r="D34" s="160"/>
      <c r="E34" s="90"/>
      <c r="F34" s="91"/>
      <c r="G34" s="246"/>
      <c r="H34" s="247"/>
      <c r="I34" s="248"/>
    </row>
    <row r="35" spans="2:9" ht="79.900000000000006" customHeight="1" x14ac:dyDescent="0.25">
      <c r="B35" s="55" t="s">
        <v>79</v>
      </c>
      <c r="C35" s="146" t="s">
        <v>303</v>
      </c>
      <c r="D35" s="160"/>
      <c r="E35" s="90"/>
      <c r="F35" s="91"/>
      <c r="G35" s="243"/>
      <c r="H35" s="244"/>
      <c r="I35" s="245"/>
    </row>
    <row r="36" spans="2:9" ht="20.100000000000001" customHeight="1" x14ac:dyDescent="0.25">
      <c r="B36" s="55" t="s">
        <v>80</v>
      </c>
      <c r="C36" s="57" t="s">
        <v>103</v>
      </c>
      <c r="D36" s="160"/>
      <c r="E36" s="90"/>
      <c r="F36" s="91"/>
      <c r="G36" s="243"/>
      <c r="H36" s="244"/>
      <c r="I36" s="245"/>
    </row>
    <row r="37" spans="2:9" ht="20.100000000000001" customHeight="1" x14ac:dyDescent="0.25">
      <c r="B37" s="52" t="s">
        <v>81</v>
      </c>
      <c r="C37" s="56" t="s">
        <v>262</v>
      </c>
      <c r="D37" s="109"/>
      <c r="E37" s="90"/>
      <c r="F37" s="91"/>
      <c r="G37" s="243"/>
      <c r="H37" s="244"/>
      <c r="I37" s="245"/>
    </row>
    <row r="38" spans="2:9" ht="20.100000000000001" customHeight="1" x14ac:dyDescent="0.25">
      <c r="B38" s="52" t="s">
        <v>82</v>
      </c>
      <c r="C38" s="56" t="s">
        <v>83</v>
      </c>
      <c r="D38" s="109"/>
      <c r="E38" s="90"/>
      <c r="F38" s="91"/>
      <c r="G38" s="246"/>
      <c r="H38" s="247"/>
      <c r="I38" s="248"/>
    </row>
    <row r="39" spans="2:9" ht="20.100000000000001" customHeight="1" x14ac:dyDescent="0.25">
      <c r="B39" s="55" t="s">
        <v>84</v>
      </c>
      <c r="C39" s="57" t="s">
        <v>47</v>
      </c>
      <c r="D39" s="160"/>
      <c r="E39" s="90"/>
      <c r="F39" s="91"/>
      <c r="G39" s="163"/>
      <c r="H39" s="164"/>
      <c r="I39" s="165"/>
    </row>
    <row r="40" spans="2:9" ht="20.100000000000001" customHeight="1" x14ac:dyDescent="0.25">
      <c r="B40" s="55" t="s">
        <v>85</v>
      </c>
      <c r="C40" s="57" t="s">
        <v>102</v>
      </c>
      <c r="D40" s="160"/>
      <c r="E40" s="90"/>
      <c r="F40" s="91"/>
      <c r="G40" s="163"/>
      <c r="H40" s="164"/>
      <c r="I40" s="165"/>
    </row>
    <row r="41" spans="2:9" ht="20.100000000000001" customHeight="1" x14ac:dyDescent="0.25">
      <c r="B41" s="55" t="s">
        <v>86</v>
      </c>
      <c r="C41" s="57" t="s">
        <v>27</v>
      </c>
      <c r="D41" s="160"/>
      <c r="E41" s="90"/>
      <c r="F41" s="91"/>
      <c r="G41" s="163"/>
      <c r="H41" s="164"/>
      <c r="I41" s="165"/>
    </row>
    <row r="42" spans="2:9" ht="20.100000000000001" customHeight="1" x14ac:dyDescent="0.25">
      <c r="B42" s="55" t="s">
        <v>99</v>
      </c>
      <c r="C42" s="57" t="s">
        <v>290</v>
      </c>
      <c r="D42" s="160"/>
      <c r="E42" s="90"/>
      <c r="F42" s="91"/>
      <c r="G42" s="163"/>
      <c r="H42" s="164"/>
      <c r="I42" s="165"/>
    </row>
    <row r="43" spans="2:9" ht="20.100000000000001" customHeight="1" thickBot="1" x14ac:dyDescent="0.3">
      <c r="B43" s="148" t="s">
        <v>31</v>
      </c>
      <c r="C43" s="149" t="s">
        <v>25</v>
      </c>
      <c r="D43" s="150" t="s">
        <v>14</v>
      </c>
      <c r="E43" s="90"/>
      <c r="F43" s="91"/>
      <c r="G43" s="284" t="s">
        <v>38</v>
      </c>
      <c r="H43" s="285"/>
      <c r="I43" s="286"/>
    </row>
    <row r="44" spans="2:9" ht="20.100000000000001" customHeight="1" x14ac:dyDescent="0.25">
      <c r="B44" s="151" t="s">
        <v>87</v>
      </c>
      <c r="C44" s="152"/>
      <c r="D44" s="159" t="s">
        <v>45</v>
      </c>
      <c r="E44" s="90"/>
      <c r="F44" s="91"/>
      <c r="G44" s="243"/>
      <c r="H44" s="244"/>
      <c r="I44" s="245"/>
    </row>
    <row r="45" spans="2:9" ht="20.100000000000001" customHeight="1" x14ac:dyDescent="0.25">
      <c r="B45" s="65" t="s">
        <v>88</v>
      </c>
      <c r="C45" s="57"/>
      <c r="D45" s="160" t="s">
        <v>45</v>
      </c>
      <c r="E45" s="90"/>
      <c r="F45" s="91"/>
      <c r="G45" s="243"/>
      <c r="H45" s="244"/>
      <c r="I45" s="245"/>
    </row>
    <row r="46" spans="2:9" ht="20.100000000000001" customHeight="1" x14ac:dyDescent="0.25">
      <c r="B46" s="65" t="s">
        <v>211</v>
      </c>
      <c r="C46" s="57" t="s">
        <v>254</v>
      </c>
      <c r="D46" s="160" t="s">
        <v>45</v>
      </c>
      <c r="E46" s="90"/>
      <c r="F46" s="91"/>
      <c r="G46" s="243"/>
      <c r="H46" s="244"/>
      <c r="I46" s="245"/>
    </row>
    <row r="47" spans="2:9" ht="20.100000000000001" customHeight="1" x14ac:dyDescent="0.25">
      <c r="B47" s="65" t="s">
        <v>89</v>
      </c>
      <c r="C47" s="57"/>
      <c r="D47" s="160" t="s">
        <v>45</v>
      </c>
      <c r="E47" s="90"/>
      <c r="F47" s="91"/>
      <c r="G47" s="243"/>
      <c r="H47" s="244"/>
      <c r="I47" s="245"/>
    </row>
    <row r="48" spans="2:9" ht="20.100000000000001" customHeight="1" x14ac:dyDescent="0.25">
      <c r="B48" s="65" t="s">
        <v>90</v>
      </c>
      <c r="C48" s="57"/>
      <c r="D48" s="160" t="s">
        <v>272</v>
      </c>
      <c r="E48" s="90"/>
      <c r="F48" s="91"/>
      <c r="G48" s="246"/>
      <c r="H48" s="247"/>
      <c r="I48" s="248"/>
    </row>
    <row r="49" spans="2:9" ht="20.100000000000001" customHeight="1" x14ac:dyDescent="0.25">
      <c r="B49" s="65" t="s">
        <v>91</v>
      </c>
      <c r="C49" s="57"/>
      <c r="D49" s="160" t="s">
        <v>272</v>
      </c>
      <c r="E49" s="90"/>
      <c r="F49" s="91"/>
      <c r="G49" s="243"/>
      <c r="H49" s="244"/>
      <c r="I49" s="245"/>
    </row>
    <row r="50" spans="2:9" ht="20.100000000000001" customHeight="1" thickBot="1" x14ac:dyDescent="0.3">
      <c r="B50" s="103" t="s">
        <v>92</v>
      </c>
      <c r="C50" s="158"/>
      <c r="D50" s="117" t="s">
        <v>45</v>
      </c>
      <c r="E50" s="90"/>
      <c r="F50" s="91"/>
      <c r="G50" s="243"/>
      <c r="H50" s="244"/>
      <c r="I50" s="245"/>
    </row>
    <row r="51" spans="2:9" ht="20.100000000000001" customHeight="1" x14ac:dyDescent="0.25">
      <c r="B51" s="287" t="s">
        <v>270</v>
      </c>
      <c r="C51" s="152" t="s">
        <v>94</v>
      </c>
      <c r="D51" s="290" t="s">
        <v>45</v>
      </c>
      <c r="E51" s="90"/>
      <c r="F51" s="91"/>
      <c r="G51" s="243"/>
      <c r="H51" s="244"/>
      <c r="I51" s="245"/>
    </row>
    <row r="52" spans="2:9" ht="19.5" customHeight="1" x14ac:dyDescent="0.25">
      <c r="B52" s="288"/>
      <c r="C52" s="57" t="s">
        <v>95</v>
      </c>
      <c r="D52" s="291"/>
      <c r="E52" s="90"/>
      <c r="F52" s="91"/>
      <c r="G52" s="243"/>
      <c r="H52" s="244"/>
      <c r="I52" s="245"/>
    </row>
    <row r="53" spans="2:9" ht="20.100000000000001" customHeight="1" x14ac:dyDescent="0.25">
      <c r="B53" s="288"/>
      <c r="C53" s="58" t="s">
        <v>292</v>
      </c>
      <c r="D53" s="291"/>
      <c r="E53" s="90"/>
      <c r="F53" s="91"/>
      <c r="G53" s="243"/>
      <c r="H53" s="244"/>
      <c r="I53" s="245"/>
    </row>
    <row r="54" spans="2:9" ht="20.100000000000001" customHeight="1" x14ac:dyDescent="0.25">
      <c r="B54" s="288"/>
      <c r="C54" s="57" t="s">
        <v>96</v>
      </c>
      <c r="D54" s="291"/>
      <c r="E54" s="90"/>
      <c r="F54" s="91"/>
      <c r="G54" s="243"/>
      <c r="H54" s="244"/>
      <c r="I54" s="245"/>
    </row>
    <row r="55" spans="2:9" ht="39.950000000000003" customHeight="1" x14ac:dyDescent="0.25">
      <c r="B55" s="289"/>
      <c r="C55" s="58" t="s">
        <v>97</v>
      </c>
      <c r="D55" s="292"/>
      <c r="E55" s="90"/>
      <c r="F55" s="91"/>
      <c r="G55" s="243"/>
      <c r="H55" s="244"/>
      <c r="I55" s="245"/>
    </row>
    <row r="56" spans="2:9" ht="60" customHeight="1" thickBot="1" x14ac:dyDescent="0.3">
      <c r="B56" s="129" t="s">
        <v>98</v>
      </c>
      <c r="C56" s="147" t="s">
        <v>271</v>
      </c>
      <c r="D56" s="54" t="s">
        <v>208</v>
      </c>
      <c r="E56" s="90"/>
      <c r="F56" s="91"/>
      <c r="G56" s="243"/>
      <c r="H56" s="244"/>
      <c r="I56" s="245"/>
    </row>
    <row r="57" spans="2:9" ht="20.100000000000001" customHeight="1" x14ac:dyDescent="0.25">
      <c r="B57" s="293" t="s">
        <v>125</v>
      </c>
      <c r="C57" s="79" t="s">
        <v>126</v>
      </c>
      <c r="D57" s="290" t="s">
        <v>208</v>
      </c>
      <c r="E57" s="90"/>
      <c r="F57" s="91"/>
      <c r="G57" s="243"/>
      <c r="H57" s="244"/>
      <c r="I57" s="245"/>
    </row>
    <row r="58" spans="2:9" ht="20.100000000000001" customHeight="1" x14ac:dyDescent="0.25">
      <c r="B58" s="294"/>
      <c r="C58" s="116" t="s">
        <v>127</v>
      </c>
      <c r="D58" s="291"/>
      <c r="E58" s="90"/>
      <c r="F58" s="91"/>
      <c r="G58" s="243"/>
      <c r="H58" s="244"/>
      <c r="I58" s="245"/>
    </row>
    <row r="59" spans="2:9" ht="20.100000000000001" customHeight="1" x14ac:dyDescent="0.25">
      <c r="B59" s="294"/>
      <c r="C59" s="116" t="s">
        <v>128</v>
      </c>
      <c r="D59" s="291"/>
      <c r="E59" s="90"/>
      <c r="F59" s="91"/>
      <c r="G59" s="243"/>
      <c r="H59" s="244"/>
      <c r="I59" s="245"/>
    </row>
    <row r="60" spans="2:9" ht="20.100000000000001" customHeight="1" x14ac:dyDescent="0.25">
      <c r="B60" s="294"/>
      <c r="C60" s="116" t="s">
        <v>129</v>
      </c>
      <c r="D60" s="291"/>
      <c r="E60" s="90"/>
      <c r="F60" s="91"/>
      <c r="G60" s="243"/>
      <c r="H60" s="244"/>
      <c r="I60" s="245"/>
    </row>
    <row r="61" spans="2:9" ht="20.100000000000001" customHeight="1" x14ac:dyDescent="0.25">
      <c r="B61" s="294"/>
      <c r="C61" s="116" t="s">
        <v>130</v>
      </c>
      <c r="D61" s="291"/>
      <c r="E61" s="90"/>
      <c r="F61" s="91"/>
      <c r="G61" s="243"/>
      <c r="H61" s="244"/>
      <c r="I61" s="245"/>
    </row>
    <row r="62" spans="2:9" ht="20.100000000000001" customHeight="1" x14ac:dyDescent="0.25">
      <c r="B62" s="294"/>
      <c r="C62" s="116" t="s">
        <v>131</v>
      </c>
      <c r="D62" s="291"/>
      <c r="E62" s="90"/>
      <c r="F62" s="91"/>
      <c r="G62" s="243"/>
      <c r="H62" s="244"/>
      <c r="I62" s="245"/>
    </row>
    <row r="63" spans="2:9" ht="20.100000000000001" customHeight="1" x14ac:dyDescent="0.25">
      <c r="B63" s="294"/>
      <c r="C63" s="116" t="s">
        <v>291</v>
      </c>
      <c r="D63" s="291"/>
      <c r="E63" s="90"/>
      <c r="F63" s="91"/>
      <c r="G63" s="243"/>
      <c r="H63" s="244"/>
      <c r="I63" s="245"/>
    </row>
    <row r="64" spans="2:9" ht="20.100000000000001" customHeight="1" x14ac:dyDescent="0.25">
      <c r="B64" s="294"/>
      <c r="C64" s="116" t="s">
        <v>132</v>
      </c>
      <c r="D64" s="291"/>
      <c r="E64" s="90"/>
      <c r="F64" s="91"/>
      <c r="G64" s="243"/>
      <c r="H64" s="244"/>
      <c r="I64" s="245"/>
    </row>
    <row r="65" spans="2:9" ht="20.100000000000001" customHeight="1" x14ac:dyDescent="0.25">
      <c r="B65" s="294"/>
      <c r="C65" s="116" t="s">
        <v>133</v>
      </c>
      <c r="D65" s="291"/>
      <c r="E65" s="90"/>
      <c r="F65" s="91"/>
      <c r="G65" s="243"/>
      <c r="H65" s="244"/>
      <c r="I65" s="245"/>
    </row>
    <row r="66" spans="2:9" ht="20.100000000000001" customHeight="1" x14ac:dyDescent="0.25">
      <c r="B66" s="294"/>
      <c r="C66" s="116" t="s">
        <v>134</v>
      </c>
      <c r="D66" s="291"/>
      <c r="E66" s="90"/>
      <c r="F66" s="91"/>
      <c r="G66" s="243"/>
      <c r="H66" s="244"/>
      <c r="I66" s="245"/>
    </row>
    <row r="67" spans="2:9" ht="20.100000000000001" customHeight="1" x14ac:dyDescent="0.25">
      <c r="B67" s="294"/>
      <c r="C67" s="116" t="s">
        <v>135</v>
      </c>
      <c r="D67" s="291"/>
      <c r="E67" s="90"/>
      <c r="F67" s="91"/>
      <c r="G67" s="243"/>
      <c r="H67" s="244"/>
      <c r="I67" s="245"/>
    </row>
    <row r="68" spans="2:9" ht="39.950000000000003" customHeight="1" x14ac:dyDescent="0.25">
      <c r="B68" s="294"/>
      <c r="C68" s="112" t="s">
        <v>266</v>
      </c>
      <c r="D68" s="291"/>
      <c r="E68" s="90"/>
      <c r="F68" s="91"/>
      <c r="G68" s="243"/>
      <c r="H68" s="244"/>
      <c r="I68" s="245"/>
    </row>
    <row r="69" spans="2:9" ht="20.100000000000001" customHeight="1" x14ac:dyDescent="0.25">
      <c r="B69" s="294"/>
      <c r="C69" s="168" t="s">
        <v>267</v>
      </c>
      <c r="D69" s="291"/>
      <c r="E69" s="90"/>
      <c r="F69" s="91"/>
      <c r="G69" s="246"/>
      <c r="H69" s="247"/>
      <c r="I69" s="248"/>
    </row>
    <row r="70" spans="2:9" ht="20.100000000000001" customHeight="1" thickBot="1" x14ac:dyDescent="0.3">
      <c r="B70" s="295"/>
      <c r="C70" s="157" t="s">
        <v>212</v>
      </c>
      <c r="D70" s="296"/>
      <c r="E70" s="90"/>
      <c r="F70" s="91"/>
      <c r="G70" s="243"/>
      <c r="H70" s="244"/>
      <c r="I70" s="245"/>
    </row>
    <row r="71" spans="2:9" ht="20.100000000000001" customHeight="1" x14ac:dyDescent="0.25">
      <c r="B71" s="154" t="s">
        <v>30</v>
      </c>
      <c r="C71" s="155" t="s">
        <v>25</v>
      </c>
      <c r="D71" s="156" t="s">
        <v>14</v>
      </c>
      <c r="E71" s="90"/>
      <c r="F71" s="91"/>
      <c r="G71" s="284" t="s">
        <v>38</v>
      </c>
      <c r="H71" s="285"/>
      <c r="I71" s="286"/>
    </row>
    <row r="72" spans="2:9" ht="20.100000000000001" customHeight="1" x14ac:dyDescent="0.25">
      <c r="B72" s="59" t="s">
        <v>29</v>
      </c>
      <c r="C72" s="57" t="s">
        <v>269</v>
      </c>
      <c r="D72" s="160" t="s">
        <v>45</v>
      </c>
      <c r="E72" s="90"/>
      <c r="F72" s="91"/>
      <c r="G72" s="243"/>
      <c r="H72" s="244"/>
      <c r="I72" s="245"/>
    </row>
    <row r="73" spans="2:9" ht="20.100000000000001" customHeight="1" x14ac:dyDescent="0.25">
      <c r="B73" s="59" t="s">
        <v>100</v>
      </c>
      <c r="C73" s="57" t="s">
        <v>269</v>
      </c>
      <c r="D73" s="160" t="s">
        <v>45</v>
      </c>
      <c r="E73" s="90"/>
      <c r="F73" s="91"/>
      <c r="G73" s="243"/>
      <c r="H73" s="244"/>
      <c r="I73" s="245"/>
    </row>
    <row r="74" spans="2:9" ht="20.100000000000001" customHeight="1" x14ac:dyDescent="0.25">
      <c r="B74" s="59" t="s">
        <v>32</v>
      </c>
      <c r="C74" s="57" t="s">
        <v>269</v>
      </c>
      <c r="D74" s="160" t="s">
        <v>208</v>
      </c>
      <c r="E74" s="90"/>
      <c r="F74" s="91"/>
      <c r="G74" s="243"/>
      <c r="H74" s="244"/>
      <c r="I74" s="245"/>
    </row>
    <row r="75" spans="2:9" ht="20.100000000000001" customHeight="1" thickBot="1" x14ac:dyDescent="0.3">
      <c r="B75" s="60" t="s">
        <v>101</v>
      </c>
      <c r="C75" s="62" t="s">
        <v>269</v>
      </c>
      <c r="D75" s="54" t="s">
        <v>45</v>
      </c>
      <c r="E75" s="90"/>
      <c r="F75" s="91"/>
      <c r="G75" s="281"/>
      <c r="H75" s="282"/>
      <c r="I75" s="283"/>
    </row>
    <row r="76" spans="2:9" ht="15.75" thickBot="1" x14ac:dyDescent="0.3">
      <c r="B76" s="14"/>
    </row>
    <row r="77" spans="2:9" ht="14.45" customHeight="1" x14ac:dyDescent="0.25">
      <c r="B77" s="257" t="s">
        <v>11</v>
      </c>
      <c r="C77" s="258"/>
      <c r="D77" s="259"/>
    </row>
    <row r="78" spans="2:9" x14ac:dyDescent="0.25">
      <c r="B78" s="260"/>
      <c r="C78" s="261"/>
      <c r="D78" s="262"/>
    </row>
    <row r="79" spans="2:9" x14ac:dyDescent="0.25">
      <c r="B79" s="260"/>
      <c r="C79" s="261"/>
      <c r="D79" s="262"/>
    </row>
    <row r="80" spans="2:9" x14ac:dyDescent="0.25">
      <c r="B80" s="260"/>
      <c r="C80" s="261"/>
      <c r="D80" s="262"/>
    </row>
    <row r="81" spans="2:4" x14ac:dyDescent="0.25">
      <c r="B81" s="260"/>
      <c r="C81" s="261"/>
      <c r="D81" s="262"/>
    </row>
    <row r="82" spans="2:4" ht="15.75" thickBot="1" x14ac:dyDescent="0.3">
      <c r="B82" s="263"/>
      <c r="C82" s="264"/>
      <c r="D82" s="265"/>
    </row>
    <row r="83" spans="2:4" x14ac:dyDescent="0.25">
      <c r="B83" s="14"/>
    </row>
    <row r="84" spans="2:4" x14ac:dyDescent="0.25">
      <c r="B84" s="14"/>
    </row>
    <row r="85" spans="2:4" x14ac:dyDescent="0.25">
      <c r="B85" s="14"/>
    </row>
    <row r="86" spans="2:4" x14ac:dyDescent="0.25">
      <c r="B86" s="14"/>
    </row>
    <row r="87" spans="2:4" x14ac:dyDescent="0.25">
      <c r="B87" s="14"/>
    </row>
  </sheetData>
  <sheetProtection formatCells="0" formatColumns="0" formatRows="0" selectLockedCells="1"/>
  <mergeCells count="73">
    <mergeCell ref="G75:I75"/>
    <mergeCell ref="B77:D82"/>
    <mergeCell ref="G70:I70"/>
    <mergeCell ref="G71:I71"/>
    <mergeCell ref="G72:I72"/>
    <mergeCell ref="G73:I73"/>
    <mergeCell ref="G74:I74"/>
    <mergeCell ref="G69:I69"/>
    <mergeCell ref="G56:I56"/>
    <mergeCell ref="B57:B70"/>
    <mergeCell ref="D57:D70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50:I50"/>
    <mergeCell ref="B51:B55"/>
    <mergeCell ref="D51:D55"/>
    <mergeCell ref="G51:I51"/>
    <mergeCell ref="G52:I52"/>
    <mergeCell ref="G53:I53"/>
    <mergeCell ref="G54:I54"/>
    <mergeCell ref="G55:I55"/>
    <mergeCell ref="G49:I49"/>
    <mergeCell ref="G34:I34"/>
    <mergeCell ref="G35:I35"/>
    <mergeCell ref="G36:I36"/>
    <mergeCell ref="G37:I37"/>
    <mergeCell ref="G38:I38"/>
    <mergeCell ref="G43:I43"/>
    <mergeCell ref="G44:I44"/>
    <mergeCell ref="G45:I45"/>
    <mergeCell ref="G46:I46"/>
    <mergeCell ref="G47:I47"/>
    <mergeCell ref="G48:I48"/>
    <mergeCell ref="G33:I33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21:I21"/>
    <mergeCell ref="C11:D11"/>
    <mergeCell ref="G11:I11"/>
    <mergeCell ref="C12:D12"/>
    <mergeCell ref="G12:I12"/>
    <mergeCell ref="G13:I14"/>
    <mergeCell ref="G15:I15"/>
    <mergeCell ref="G16:I16"/>
    <mergeCell ref="G17:I17"/>
    <mergeCell ref="G18:I18"/>
    <mergeCell ref="G19:I19"/>
    <mergeCell ref="G20:I20"/>
    <mergeCell ref="B3:I3"/>
    <mergeCell ref="G5:I5"/>
    <mergeCell ref="C9:D9"/>
    <mergeCell ref="G9:I9"/>
    <mergeCell ref="C10:D10"/>
    <mergeCell ref="G10:I10"/>
  </mergeCells>
  <pageMargins left="0.7" right="0.7" top="0.78740157499999996" bottom="0.78740157499999996" header="0.3" footer="0.3"/>
  <pageSetup paperSize="9" scale="2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EA71-2922-4AC7-AA31-814701D63A3C}">
  <sheetPr>
    <tabColor rgb="FFFFFF00"/>
    <pageSetUpPr fitToPage="1"/>
  </sheetPr>
  <dimension ref="B1:N71"/>
  <sheetViews>
    <sheetView zoomScale="85" zoomScaleNormal="85" workbookViewId="0">
      <selection activeCell="B1" sqref="B1"/>
    </sheetView>
  </sheetViews>
  <sheetFormatPr defaultRowHeight="15" x14ac:dyDescent="0.25"/>
  <cols>
    <col min="1" max="1" width="5.7109375" customWidth="1"/>
    <col min="2" max="2" width="70.7109375" style="12" customWidth="1"/>
    <col min="3" max="3" width="70.7109375" customWidth="1"/>
    <col min="4" max="4" width="20.7109375" customWidth="1"/>
    <col min="7" max="7" width="16.7109375" customWidth="1"/>
    <col min="8" max="8" width="16" bestFit="1" customWidth="1"/>
    <col min="9" max="9" width="19.7109375" customWidth="1"/>
    <col min="14" max="14" width="15.140625" bestFit="1" customWidth="1"/>
  </cols>
  <sheetData>
    <row r="1" spans="2:14" x14ac:dyDescent="0.25">
      <c r="B1" t="s">
        <v>315</v>
      </c>
    </row>
    <row r="2" spans="2:14" ht="15.75" thickBot="1" x14ac:dyDescent="0.3">
      <c r="B2" s="12" t="s">
        <v>8</v>
      </c>
    </row>
    <row r="3" spans="2:14" ht="18.75" thickBot="1" x14ac:dyDescent="0.3">
      <c r="B3" s="249" t="str">
        <f>REKAPITULACE!B4</f>
        <v>Dodávka ICT vybavení</v>
      </c>
      <c r="C3" s="250"/>
      <c r="D3" s="250"/>
      <c r="E3" s="250"/>
      <c r="F3" s="250"/>
      <c r="G3" s="250"/>
      <c r="H3" s="250"/>
      <c r="I3" s="251"/>
    </row>
    <row r="4" spans="2:14" ht="15.75" thickBot="1" x14ac:dyDescent="0.3">
      <c r="E4" s="1"/>
      <c r="F4" s="1"/>
      <c r="G4" s="78" t="s">
        <v>43</v>
      </c>
    </row>
    <row r="5" spans="2:14" ht="15.75" thickBot="1" x14ac:dyDescent="0.3">
      <c r="D5" s="3"/>
      <c r="E5" s="2"/>
      <c r="F5" s="2"/>
      <c r="G5" s="252" t="s">
        <v>5</v>
      </c>
      <c r="H5" s="253"/>
      <c r="I5" s="254"/>
    </row>
    <row r="6" spans="2:14" ht="39" thickBot="1" x14ac:dyDescent="0.3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">
      <c r="B7" s="23" t="s">
        <v>206</v>
      </c>
      <c r="C7" s="24">
        <v>55000</v>
      </c>
      <c r="D7" s="66">
        <f>C7*1.21</f>
        <v>66550</v>
      </c>
      <c r="E7" s="25">
        <v>3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899999999999999" customHeight="1" thickBot="1" x14ac:dyDescent="0.3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25">
      <c r="B9" s="74" t="s">
        <v>36</v>
      </c>
      <c r="C9" s="266" t="s">
        <v>37</v>
      </c>
      <c r="D9" s="267"/>
      <c r="E9" s="75"/>
      <c r="F9" s="75"/>
      <c r="G9" s="268" t="s">
        <v>38</v>
      </c>
      <c r="H9" s="269"/>
      <c r="I9" s="270"/>
    </row>
    <row r="10" spans="2:14" s="1" customFormat="1" ht="20.100000000000001" customHeight="1" x14ac:dyDescent="0.25">
      <c r="B10" s="76" t="s">
        <v>39</v>
      </c>
      <c r="C10" s="271"/>
      <c r="D10" s="272"/>
      <c r="E10" s="75"/>
      <c r="F10" s="75"/>
      <c r="G10" s="273"/>
      <c r="H10" s="274"/>
      <c r="I10" s="275"/>
    </row>
    <row r="11" spans="2:14" s="1" customFormat="1" ht="20.100000000000001" customHeight="1" x14ac:dyDescent="0.25">
      <c r="B11" s="76" t="s">
        <v>40</v>
      </c>
      <c r="C11" s="271"/>
      <c r="D11" s="272"/>
      <c r="E11" s="75"/>
      <c r="F11" s="75"/>
      <c r="G11" s="273"/>
      <c r="H11" s="274"/>
      <c r="I11" s="275"/>
    </row>
    <row r="12" spans="2:14" s="1" customFormat="1" ht="35.1" customHeight="1" thickBot="1" x14ac:dyDescent="0.3">
      <c r="B12" s="77" t="s">
        <v>41</v>
      </c>
      <c r="C12" s="276" t="s">
        <v>42</v>
      </c>
      <c r="D12" s="277"/>
      <c r="E12" s="75"/>
      <c r="F12" s="75"/>
      <c r="G12" s="278"/>
      <c r="H12" s="279"/>
      <c r="I12" s="280"/>
    </row>
    <row r="13" spans="2:14" s="1" customFormat="1" ht="20.100000000000001" customHeight="1" x14ac:dyDescent="0.25">
      <c r="B13" s="82"/>
      <c r="C13" s="83"/>
      <c r="D13" s="84"/>
      <c r="E13" s="85"/>
      <c r="F13" s="85"/>
      <c r="G13" s="255" t="s">
        <v>189</v>
      </c>
      <c r="H13" s="255"/>
      <c r="I13" s="255"/>
    </row>
    <row r="14" spans="2:14" s="1" customFormat="1" ht="20.100000000000001" customHeight="1" thickBot="1" x14ac:dyDescent="0.3">
      <c r="B14" s="82"/>
      <c r="C14" s="83"/>
      <c r="D14" s="84"/>
      <c r="E14" s="85"/>
      <c r="F14" s="85"/>
      <c r="G14" s="256"/>
      <c r="H14" s="256"/>
      <c r="I14" s="256"/>
    </row>
    <row r="15" spans="2:14" s="1" customFormat="1" ht="20.100000000000001" customHeight="1" thickBot="1" x14ac:dyDescent="0.3">
      <c r="B15" s="86" t="s">
        <v>26</v>
      </c>
      <c r="C15" s="87" t="s">
        <v>25</v>
      </c>
      <c r="D15" s="88" t="s">
        <v>14</v>
      </c>
      <c r="E15" s="89"/>
      <c r="F15" s="89"/>
      <c r="G15" s="268" t="s">
        <v>38</v>
      </c>
      <c r="H15" s="269"/>
      <c r="I15" s="270"/>
    </row>
    <row r="16" spans="2:14" ht="20.100000000000001" customHeight="1" x14ac:dyDescent="0.25">
      <c r="B16" s="63" t="s">
        <v>49</v>
      </c>
      <c r="C16" s="107" t="s">
        <v>50</v>
      </c>
      <c r="D16" s="110" t="s">
        <v>140</v>
      </c>
      <c r="E16" s="90"/>
      <c r="F16" s="91"/>
      <c r="G16" s="243"/>
      <c r="H16" s="244"/>
      <c r="I16" s="245"/>
    </row>
    <row r="17" spans="2:9" ht="20.100000000000001" customHeight="1" x14ac:dyDescent="0.25">
      <c r="B17" s="61" t="s">
        <v>51</v>
      </c>
      <c r="C17" s="108" t="s">
        <v>44</v>
      </c>
      <c r="D17" s="110"/>
      <c r="E17" s="90"/>
      <c r="F17" s="91"/>
      <c r="G17" s="243"/>
      <c r="H17" s="244"/>
      <c r="I17" s="245"/>
    </row>
    <row r="18" spans="2:9" ht="39.950000000000003" customHeight="1" x14ac:dyDescent="0.25">
      <c r="B18" s="52" t="s">
        <v>53</v>
      </c>
      <c r="C18" s="56" t="s">
        <v>54</v>
      </c>
      <c r="D18" s="113"/>
      <c r="E18" s="90"/>
      <c r="F18" s="91"/>
      <c r="G18" s="243"/>
      <c r="H18" s="244"/>
      <c r="I18" s="245"/>
    </row>
    <row r="19" spans="2:9" ht="20.100000000000001" customHeight="1" x14ac:dyDescent="0.25">
      <c r="B19" s="52" t="s">
        <v>55</v>
      </c>
      <c r="C19" s="56" t="s">
        <v>56</v>
      </c>
      <c r="D19" s="113"/>
      <c r="E19" s="90"/>
      <c r="F19" s="91"/>
      <c r="G19" s="243"/>
      <c r="H19" s="244"/>
      <c r="I19" s="245"/>
    </row>
    <row r="20" spans="2:9" ht="20.100000000000001" customHeight="1" x14ac:dyDescent="0.25">
      <c r="B20" s="52" t="s">
        <v>57</v>
      </c>
      <c r="C20" s="56" t="s">
        <v>256</v>
      </c>
      <c r="D20" s="113"/>
      <c r="E20" s="90"/>
      <c r="F20" s="91"/>
      <c r="G20" s="243"/>
      <c r="H20" s="244"/>
      <c r="I20" s="245"/>
    </row>
    <row r="21" spans="2:9" ht="20.100000000000001" customHeight="1" x14ac:dyDescent="0.25">
      <c r="B21" s="52" t="s">
        <v>59</v>
      </c>
      <c r="C21" s="56" t="s">
        <v>293</v>
      </c>
      <c r="D21" s="113"/>
      <c r="E21" s="90"/>
      <c r="F21" s="91"/>
      <c r="G21" s="243"/>
      <c r="H21" s="244"/>
      <c r="I21" s="245"/>
    </row>
    <row r="22" spans="2:9" ht="20.100000000000001" customHeight="1" x14ac:dyDescent="0.25">
      <c r="B22" s="52" t="s">
        <v>61</v>
      </c>
      <c r="C22" s="56" t="s">
        <v>62</v>
      </c>
      <c r="D22" s="113"/>
      <c r="E22" s="90"/>
      <c r="F22" s="91"/>
      <c r="G22" s="246"/>
      <c r="H22" s="247"/>
      <c r="I22" s="248"/>
    </row>
    <row r="23" spans="2:9" ht="20.100000000000001" customHeight="1" x14ac:dyDescent="0.25">
      <c r="B23" s="52" t="s">
        <v>63</v>
      </c>
      <c r="C23" s="56" t="s">
        <v>311</v>
      </c>
      <c r="D23" s="113"/>
      <c r="E23" s="90"/>
      <c r="F23" s="91"/>
      <c r="G23" s="243"/>
      <c r="H23" s="244"/>
      <c r="I23" s="245"/>
    </row>
    <row r="24" spans="2:9" ht="39.950000000000003" customHeight="1" x14ac:dyDescent="0.25">
      <c r="B24" s="52" t="s">
        <v>190</v>
      </c>
      <c r="C24" s="56" t="s">
        <v>198</v>
      </c>
      <c r="D24" s="113"/>
      <c r="E24" s="90"/>
      <c r="F24" s="91"/>
      <c r="G24" s="246"/>
      <c r="H24" s="247"/>
      <c r="I24" s="248"/>
    </row>
    <row r="25" spans="2:9" ht="20.100000000000001" customHeight="1" x14ac:dyDescent="0.25">
      <c r="B25" s="52" t="s">
        <v>65</v>
      </c>
      <c r="C25" s="56" t="s">
        <v>66</v>
      </c>
      <c r="D25" s="113"/>
      <c r="E25" s="90"/>
      <c r="F25" s="91"/>
      <c r="G25" s="243"/>
      <c r="H25" s="244"/>
      <c r="I25" s="245"/>
    </row>
    <row r="26" spans="2:9" ht="20.100000000000001" customHeight="1" x14ac:dyDescent="0.25">
      <c r="B26" s="52" t="s">
        <v>67</v>
      </c>
      <c r="C26" s="56" t="s">
        <v>68</v>
      </c>
      <c r="D26" s="113"/>
      <c r="E26" s="90"/>
      <c r="F26" s="91"/>
      <c r="G26" s="243"/>
      <c r="H26" s="244"/>
      <c r="I26" s="245"/>
    </row>
    <row r="27" spans="2:9" ht="20.100000000000001" customHeight="1" x14ac:dyDescent="0.25">
      <c r="B27" s="52" t="s">
        <v>69</v>
      </c>
      <c r="C27" s="56" t="s">
        <v>313</v>
      </c>
      <c r="D27" s="113"/>
      <c r="E27" s="90"/>
      <c r="F27" s="91"/>
      <c r="G27" s="243"/>
      <c r="H27" s="244"/>
      <c r="I27" s="245"/>
    </row>
    <row r="28" spans="2:9" s="1" customFormat="1" ht="20.100000000000001" customHeight="1" x14ac:dyDescent="0.25">
      <c r="B28" s="52" t="s">
        <v>70</v>
      </c>
      <c r="C28" s="56" t="s">
        <v>71</v>
      </c>
      <c r="D28" s="113"/>
      <c r="E28" s="90"/>
      <c r="F28" s="91"/>
      <c r="G28" s="243"/>
      <c r="H28" s="244"/>
      <c r="I28" s="245"/>
    </row>
    <row r="29" spans="2:9" ht="20.100000000000001" customHeight="1" x14ac:dyDescent="0.25">
      <c r="B29" s="52" t="s">
        <v>72</v>
      </c>
      <c r="C29" s="56" t="s">
        <v>73</v>
      </c>
      <c r="D29" s="113"/>
      <c r="E29" s="90"/>
      <c r="F29" s="91"/>
      <c r="G29" s="243"/>
      <c r="H29" s="244"/>
      <c r="I29" s="245"/>
    </row>
    <row r="30" spans="2:9" ht="20.100000000000001" customHeight="1" x14ac:dyDescent="0.25">
      <c r="B30" s="52" t="s">
        <v>74</v>
      </c>
      <c r="C30" s="56" t="s">
        <v>310</v>
      </c>
      <c r="D30" s="109"/>
      <c r="E30" s="90"/>
      <c r="F30" s="91"/>
      <c r="G30" s="246"/>
      <c r="H30" s="247"/>
      <c r="I30" s="248"/>
    </row>
    <row r="31" spans="2:9" ht="50.1" customHeight="1" x14ac:dyDescent="0.25">
      <c r="B31" s="52" t="s">
        <v>192</v>
      </c>
      <c r="C31" s="146" t="s">
        <v>199</v>
      </c>
      <c r="D31" s="109"/>
      <c r="E31" s="90"/>
      <c r="F31" s="91"/>
      <c r="G31" s="104"/>
      <c r="H31" s="105"/>
      <c r="I31" s="106"/>
    </row>
    <row r="32" spans="2:9" ht="20.100000000000001" customHeight="1" x14ac:dyDescent="0.25">
      <c r="B32" s="52" t="s">
        <v>77</v>
      </c>
      <c r="C32" s="56" t="s">
        <v>200</v>
      </c>
      <c r="D32" s="109"/>
      <c r="E32" s="90"/>
      <c r="F32" s="91"/>
      <c r="G32" s="104"/>
      <c r="H32" s="105"/>
      <c r="I32" s="106"/>
    </row>
    <row r="33" spans="2:9" ht="45" x14ac:dyDescent="0.25">
      <c r="B33" s="55" t="s">
        <v>258</v>
      </c>
      <c r="C33" s="58" t="s">
        <v>314</v>
      </c>
      <c r="D33" s="109"/>
      <c r="E33" s="90"/>
      <c r="F33" s="91"/>
      <c r="G33" s="178"/>
      <c r="H33" s="179"/>
      <c r="I33" s="180"/>
    </row>
    <row r="34" spans="2:9" ht="79.900000000000006" customHeight="1" x14ac:dyDescent="0.25">
      <c r="B34" s="52" t="s">
        <v>79</v>
      </c>
      <c r="C34" s="146" t="s">
        <v>303</v>
      </c>
      <c r="D34" s="109"/>
      <c r="E34" s="90"/>
      <c r="F34" s="91"/>
      <c r="G34" s="104"/>
      <c r="H34" s="105"/>
      <c r="I34" s="106"/>
    </row>
    <row r="35" spans="2:9" ht="40.15" customHeight="1" x14ac:dyDescent="0.25">
      <c r="B35" s="52" t="s">
        <v>80</v>
      </c>
      <c r="C35" s="146" t="s">
        <v>304</v>
      </c>
      <c r="D35" s="109"/>
      <c r="E35" s="90"/>
      <c r="F35" s="91"/>
      <c r="G35" s="104"/>
      <c r="H35" s="105"/>
      <c r="I35" s="106"/>
    </row>
    <row r="36" spans="2:9" ht="39.950000000000003" customHeight="1" x14ac:dyDescent="0.25">
      <c r="B36" s="52" t="s">
        <v>81</v>
      </c>
      <c r="C36" s="146" t="s">
        <v>305</v>
      </c>
      <c r="D36" s="109"/>
      <c r="E36" s="90"/>
      <c r="F36" s="91"/>
      <c r="G36" s="243"/>
      <c r="H36" s="244"/>
      <c r="I36" s="245"/>
    </row>
    <row r="37" spans="2:9" ht="20.100000000000001" customHeight="1" x14ac:dyDescent="0.25">
      <c r="B37" s="52" t="s">
        <v>82</v>
      </c>
      <c r="C37" s="56" t="s">
        <v>83</v>
      </c>
      <c r="D37" s="109"/>
      <c r="E37" s="90"/>
      <c r="F37" s="91"/>
      <c r="G37" s="243"/>
      <c r="H37" s="244"/>
      <c r="I37" s="245"/>
    </row>
    <row r="38" spans="2:9" ht="20.100000000000001" customHeight="1" x14ac:dyDescent="0.25">
      <c r="B38" s="52" t="s">
        <v>84</v>
      </c>
      <c r="C38" s="56" t="s">
        <v>47</v>
      </c>
      <c r="D38" s="109"/>
      <c r="E38" s="90"/>
      <c r="F38" s="91"/>
      <c r="G38" s="243"/>
      <c r="H38" s="244"/>
      <c r="I38" s="245"/>
    </row>
    <row r="39" spans="2:9" ht="20.100000000000001" customHeight="1" x14ac:dyDescent="0.25">
      <c r="B39" s="52" t="s">
        <v>85</v>
      </c>
      <c r="C39" s="56" t="s">
        <v>102</v>
      </c>
      <c r="D39" s="109"/>
      <c r="E39" s="90"/>
      <c r="F39" s="91"/>
      <c r="G39" s="243"/>
      <c r="H39" s="244"/>
      <c r="I39" s="245"/>
    </row>
    <row r="40" spans="2:9" ht="20.100000000000001" customHeight="1" x14ac:dyDescent="0.25">
      <c r="B40" s="52" t="s">
        <v>86</v>
      </c>
      <c r="C40" s="56" t="s">
        <v>27</v>
      </c>
      <c r="D40" s="109"/>
      <c r="E40" s="90"/>
      <c r="F40" s="91"/>
      <c r="G40" s="243"/>
      <c r="H40" s="244"/>
      <c r="I40" s="245"/>
    </row>
    <row r="41" spans="2:9" ht="20.100000000000001" customHeight="1" x14ac:dyDescent="0.25">
      <c r="B41" s="52" t="s">
        <v>201</v>
      </c>
      <c r="C41" s="56" t="s">
        <v>27</v>
      </c>
      <c r="D41" s="109"/>
      <c r="E41" s="90"/>
      <c r="F41" s="91"/>
      <c r="G41" s="246"/>
      <c r="H41" s="247"/>
      <c r="I41" s="248"/>
    </row>
    <row r="42" spans="2:9" ht="20.100000000000001" customHeight="1" x14ac:dyDescent="0.25">
      <c r="B42" s="52" t="s">
        <v>160</v>
      </c>
      <c r="C42" s="56" t="s">
        <v>27</v>
      </c>
      <c r="D42" s="109"/>
      <c r="E42" s="90"/>
      <c r="F42" s="91"/>
      <c r="G42" s="104"/>
      <c r="H42" s="105"/>
      <c r="I42" s="106"/>
    </row>
    <row r="43" spans="2:9" ht="20.100000000000001" customHeight="1" x14ac:dyDescent="0.25">
      <c r="B43" s="70" t="s">
        <v>31</v>
      </c>
      <c r="C43" s="71" t="s">
        <v>25</v>
      </c>
      <c r="D43" s="72" t="s">
        <v>14</v>
      </c>
      <c r="E43" s="90"/>
      <c r="F43" s="91"/>
      <c r="G43" s="284" t="s">
        <v>38</v>
      </c>
      <c r="H43" s="285"/>
      <c r="I43" s="286"/>
    </row>
    <row r="44" spans="2:9" ht="20.100000000000001" customHeight="1" x14ac:dyDescent="0.25">
      <c r="B44" s="65" t="s">
        <v>87</v>
      </c>
      <c r="C44" s="57" t="s">
        <v>312</v>
      </c>
      <c r="D44" s="53" t="s">
        <v>140</v>
      </c>
      <c r="E44" s="90"/>
      <c r="F44" s="91"/>
      <c r="G44" s="243"/>
      <c r="H44" s="244"/>
      <c r="I44" s="245"/>
    </row>
    <row r="45" spans="2:9" ht="20.100000000000001" customHeight="1" x14ac:dyDescent="0.25">
      <c r="B45" s="65" t="s">
        <v>88</v>
      </c>
      <c r="C45" s="57" t="s">
        <v>312</v>
      </c>
      <c r="D45" s="53" t="s">
        <v>140</v>
      </c>
      <c r="E45" s="90"/>
      <c r="F45" s="91"/>
      <c r="G45" s="243"/>
      <c r="H45" s="244"/>
      <c r="I45" s="245"/>
    </row>
    <row r="46" spans="2:9" ht="20.100000000000001" customHeight="1" x14ac:dyDescent="0.25">
      <c r="B46" s="65" t="s">
        <v>211</v>
      </c>
      <c r="C46" s="57" t="s">
        <v>209</v>
      </c>
      <c r="D46" s="53" t="s">
        <v>140</v>
      </c>
      <c r="E46" s="90"/>
      <c r="F46" s="91"/>
      <c r="G46" s="243"/>
      <c r="H46" s="244"/>
      <c r="I46" s="245"/>
    </row>
    <row r="47" spans="2:9" ht="20.100000000000001" customHeight="1" x14ac:dyDescent="0.25">
      <c r="B47" s="65" t="s">
        <v>89</v>
      </c>
      <c r="C47" s="57"/>
      <c r="D47" s="53" t="s">
        <v>140</v>
      </c>
      <c r="E47" s="90"/>
      <c r="F47" s="91"/>
      <c r="G47" s="243"/>
      <c r="H47" s="244"/>
      <c r="I47" s="245"/>
    </row>
    <row r="48" spans="2:9" ht="20.100000000000001" customHeight="1" x14ac:dyDescent="0.25">
      <c r="B48" s="65" t="s">
        <v>90</v>
      </c>
      <c r="C48" s="57"/>
      <c r="D48" s="53" t="s">
        <v>263</v>
      </c>
      <c r="E48" s="90"/>
      <c r="F48" s="91"/>
      <c r="G48" s="246"/>
      <c r="H48" s="247"/>
      <c r="I48" s="248"/>
    </row>
    <row r="49" spans="2:9" ht="20.100000000000001" customHeight="1" x14ac:dyDescent="0.25">
      <c r="B49" s="65" t="s">
        <v>91</v>
      </c>
      <c r="C49" s="57"/>
      <c r="D49" s="53" t="s">
        <v>308</v>
      </c>
      <c r="E49" s="90"/>
      <c r="F49" s="91"/>
      <c r="G49" s="243"/>
      <c r="H49" s="244"/>
      <c r="I49" s="245"/>
    </row>
    <row r="50" spans="2:9" ht="20.100000000000001" customHeight="1" x14ac:dyDescent="0.25">
      <c r="B50" s="65" t="s">
        <v>92</v>
      </c>
      <c r="C50" s="57" t="s">
        <v>202</v>
      </c>
      <c r="D50" s="53" t="s">
        <v>140</v>
      </c>
      <c r="E50" s="90"/>
      <c r="F50" s="91"/>
      <c r="G50" s="243"/>
      <c r="H50" s="244"/>
      <c r="I50" s="245"/>
    </row>
    <row r="51" spans="2:9" ht="20.100000000000001" customHeight="1" x14ac:dyDescent="0.25">
      <c r="B51" s="297" t="s">
        <v>203</v>
      </c>
      <c r="C51" s="57" t="s">
        <v>94</v>
      </c>
      <c r="D51" s="298" t="s">
        <v>140</v>
      </c>
      <c r="E51" s="90"/>
      <c r="F51" s="91"/>
      <c r="G51" s="243"/>
      <c r="H51" s="244"/>
      <c r="I51" s="245"/>
    </row>
    <row r="52" spans="2:9" ht="20.100000000000001" customHeight="1" x14ac:dyDescent="0.25">
      <c r="B52" s="297"/>
      <c r="C52" s="57" t="s">
        <v>95</v>
      </c>
      <c r="D52" s="298"/>
      <c r="E52" s="90"/>
      <c r="F52" s="91"/>
      <c r="G52" s="243"/>
      <c r="H52" s="244"/>
      <c r="I52" s="245"/>
    </row>
    <row r="53" spans="2:9" ht="39.950000000000003" customHeight="1" x14ac:dyDescent="0.25">
      <c r="B53" s="59" t="s">
        <v>98</v>
      </c>
      <c r="C53" s="58" t="s">
        <v>204</v>
      </c>
      <c r="D53" s="53" t="s">
        <v>268</v>
      </c>
      <c r="E53" s="90"/>
      <c r="F53" s="91"/>
      <c r="G53" s="243"/>
      <c r="H53" s="244"/>
      <c r="I53" s="245"/>
    </row>
    <row r="54" spans="2:9" ht="20.100000000000001" customHeight="1" x14ac:dyDescent="0.25">
      <c r="B54" s="73" t="s">
        <v>30</v>
      </c>
      <c r="C54" s="71" t="s">
        <v>25</v>
      </c>
      <c r="D54" s="72" t="s">
        <v>14</v>
      </c>
      <c r="E54" s="90"/>
      <c r="F54" s="91"/>
      <c r="G54" s="284" t="s">
        <v>38</v>
      </c>
      <c r="H54" s="285"/>
      <c r="I54" s="286"/>
    </row>
    <row r="55" spans="2:9" ht="20.100000000000001" customHeight="1" x14ac:dyDescent="0.25">
      <c r="B55" s="59" t="s">
        <v>99</v>
      </c>
      <c r="C55" s="57" t="s">
        <v>28</v>
      </c>
      <c r="D55" s="53"/>
      <c r="E55" s="90"/>
      <c r="F55" s="91"/>
      <c r="G55" s="243"/>
      <c r="H55" s="244"/>
      <c r="I55" s="245"/>
    </row>
    <row r="56" spans="2:9" ht="20.100000000000001" customHeight="1" x14ac:dyDescent="0.25">
      <c r="B56" s="59" t="s">
        <v>29</v>
      </c>
      <c r="C56" s="57" t="s">
        <v>269</v>
      </c>
      <c r="D56" s="167" t="s">
        <v>140</v>
      </c>
      <c r="E56" s="90"/>
      <c r="F56" s="91"/>
      <c r="G56" s="243"/>
      <c r="H56" s="244"/>
      <c r="I56" s="245"/>
    </row>
    <row r="57" spans="2:9" ht="20.100000000000001" customHeight="1" x14ac:dyDescent="0.25">
      <c r="B57" s="59" t="s">
        <v>205</v>
      </c>
      <c r="C57" s="57"/>
      <c r="D57" s="53" t="s">
        <v>140</v>
      </c>
      <c r="E57" s="90"/>
      <c r="F57" s="91"/>
      <c r="G57" s="243"/>
      <c r="H57" s="244"/>
      <c r="I57" s="245"/>
    </row>
    <row r="58" spans="2:9" ht="20.100000000000001" customHeight="1" x14ac:dyDescent="0.25">
      <c r="B58" s="59" t="s">
        <v>32</v>
      </c>
      <c r="C58" s="57"/>
      <c r="D58" s="53" t="s">
        <v>268</v>
      </c>
      <c r="E58" s="90"/>
      <c r="F58" s="91"/>
      <c r="G58" s="243"/>
      <c r="H58" s="244"/>
      <c r="I58" s="245"/>
    </row>
    <row r="59" spans="2:9" ht="20.100000000000001" customHeight="1" thickBot="1" x14ac:dyDescent="0.3">
      <c r="B59" s="60" t="s">
        <v>101</v>
      </c>
      <c r="C59" s="62"/>
      <c r="D59" s="54" t="s">
        <v>140</v>
      </c>
      <c r="E59" s="90"/>
      <c r="F59" s="91"/>
      <c r="G59" s="243"/>
      <c r="H59" s="244"/>
      <c r="I59" s="245"/>
    </row>
    <row r="60" spans="2:9" ht="15.75" thickBot="1" x14ac:dyDescent="0.3">
      <c r="B60" s="14"/>
    </row>
    <row r="61" spans="2:9" ht="14.45" customHeight="1" x14ac:dyDescent="0.25">
      <c r="B61" s="257" t="s">
        <v>11</v>
      </c>
      <c r="C61" s="258"/>
      <c r="D61" s="259"/>
    </row>
    <row r="62" spans="2:9" x14ac:dyDescent="0.25">
      <c r="B62" s="260"/>
      <c r="C62" s="261"/>
      <c r="D62" s="262"/>
    </row>
    <row r="63" spans="2:9" x14ac:dyDescent="0.25">
      <c r="B63" s="260"/>
      <c r="C63" s="261"/>
      <c r="D63" s="262"/>
    </row>
    <row r="64" spans="2:9" x14ac:dyDescent="0.25">
      <c r="B64" s="260"/>
      <c r="C64" s="261"/>
      <c r="D64" s="262"/>
    </row>
    <row r="65" spans="2:4" x14ac:dyDescent="0.25">
      <c r="B65" s="260"/>
      <c r="C65" s="261"/>
      <c r="D65" s="262"/>
    </row>
    <row r="66" spans="2:4" ht="15.75" thickBot="1" x14ac:dyDescent="0.3">
      <c r="B66" s="263"/>
      <c r="C66" s="264"/>
      <c r="D66" s="265"/>
    </row>
    <row r="67" spans="2:4" x14ac:dyDescent="0.25">
      <c r="B67" s="14"/>
    </row>
    <row r="68" spans="2:4" x14ac:dyDescent="0.25">
      <c r="B68" s="14"/>
    </row>
    <row r="69" spans="2:4" x14ac:dyDescent="0.25">
      <c r="B69" s="14"/>
    </row>
    <row r="70" spans="2:4" x14ac:dyDescent="0.25">
      <c r="B70" s="14"/>
    </row>
    <row r="71" spans="2:4" x14ac:dyDescent="0.25">
      <c r="B71" s="14"/>
    </row>
  </sheetData>
  <sheetProtection formatCells="0" formatColumns="0" formatRows="0" selectLockedCells="1"/>
  <mergeCells count="53">
    <mergeCell ref="G58:I58"/>
    <mergeCell ref="G59:I59"/>
    <mergeCell ref="G54:I54"/>
    <mergeCell ref="G55:I55"/>
    <mergeCell ref="G56:I56"/>
    <mergeCell ref="B61:D66"/>
    <mergeCell ref="G13:I14"/>
    <mergeCell ref="B51:B52"/>
    <mergeCell ref="D51:D52"/>
    <mergeCell ref="G46:I46"/>
    <mergeCell ref="G57:I57"/>
    <mergeCell ref="G50:I50"/>
    <mergeCell ref="G51:I51"/>
    <mergeCell ref="G52:I52"/>
    <mergeCell ref="G53:I53"/>
    <mergeCell ref="G40:I40"/>
    <mergeCell ref="G41:I41"/>
    <mergeCell ref="G43:I43"/>
    <mergeCell ref="G44:I44"/>
    <mergeCell ref="G45:I45"/>
    <mergeCell ref="G47:I47"/>
    <mergeCell ref="G48:I48"/>
    <mergeCell ref="G49:I49"/>
    <mergeCell ref="G29:I29"/>
    <mergeCell ref="G30:I30"/>
    <mergeCell ref="G36:I36"/>
    <mergeCell ref="G37:I37"/>
    <mergeCell ref="G38:I38"/>
    <mergeCell ref="G39:I39"/>
    <mergeCell ref="G28:I28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16:I16"/>
    <mergeCell ref="B3:I3"/>
    <mergeCell ref="G5:I5"/>
    <mergeCell ref="C9:D9"/>
    <mergeCell ref="G9:I9"/>
    <mergeCell ref="C10:D10"/>
    <mergeCell ref="G10:I10"/>
    <mergeCell ref="C11:D11"/>
    <mergeCell ref="G11:I11"/>
    <mergeCell ref="C12:D12"/>
    <mergeCell ref="G12:I12"/>
    <mergeCell ref="G15:I15"/>
  </mergeCells>
  <pageMargins left="0.7" right="0.7" top="0.78740157499999996" bottom="0.78740157499999996" header="0.3" footer="0.3"/>
  <pageSetup paperSize="9"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DA47-5A44-47A9-BC8F-1B0191C59201}">
  <sheetPr>
    <tabColor rgb="FFFFFF00"/>
    <pageSetUpPr fitToPage="1"/>
  </sheetPr>
  <dimension ref="B1:N68"/>
  <sheetViews>
    <sheetView zoomScale="85" zoomScaleNormal="85" workbookViewId="0">
      <selection activeCell="B1" sqref="B1"/>
    </sheetView>
  </sheetViews>
  <sheetFormatPr defaultRowHeight="15" x14ac:dyDescent="0.25"/>
  <cols>
    <col min="1" max="1" width="5.7109375" customWidth="1"/>
    <col min="2" max="2" width="70.7109375" style="12" customWidth="1"/>
    <col min="3" max="3" width="70.7109375" customWidth="1"/>
    <col min="4" max="4" width="20.7109375" customWidth="1"/>
    <col min="7" max="7" width="16.7109375" customWidth="1"/>
    <col min="8" max="8" width="16" bestFit="1" customWidth="1"/>
    <col min="9" max="9" width="19.7109375" customWidth="1"/>
    <col min="14" max="14" width="15.140625" bestFit="1" customWidth="1"/>
  </cols>
  <sheetData>
    <row r="1" spans="2:14" x14ac:dyDescent="0.25">
      <c r="B1" t="s">
        <v>315</v>
      </c>
    </row>
    <row r="2" spans="2:14" ht="15.75" thickBot="1" x14ac:dyDescent="0.3">
      <c r="B2" s="12" t="s">
        <v>8</v>
      </c>
    </row>
    <row r="3" spans="2:14" ht="18.75" thickBot="1" x14ac:dyDescent="0.3">
      <c r="B3" s="249" t="str">
        <f>REKAPITULACE!B4</f>
        <v>Dodávka ICT vybavení</v>
      </c>
      <c r="C3" s="250"/>
      <c r="D3" s="250"/>
      <c r="E3" s="250"/>
      <c r="F3" s="250"/>
      <c r="G3" s="250"/>
      <c r="H3" s="250"/>
      <c r="I3" s="251"/>
    </row>
    <row r="4" spans="2:14" ht="15.75" thickBot="1" x14ac:dyDescent="0.3">
      <c r="E4" s="1"/>
      <c r="F4" s="1"/>
      <c r="G4" s="78" t="s">
        <v>43</v>
      </c>
    </row>
    <row r="5" spans="2:14" ht="15.75" thickBot="1" x14ac:dyDescent="0.3">
      <c r="D5" s="3"/>
      <c r="E5" s="2"/>
      <c r="F5" s="2"/>
      <c r="G5" s="252" t="s">
        <v>5</v>
      </c>
      <c r="H5" s="253"/>
      <c r="I5" s="254"/>
    </row>
    <row r="6" spans="2:14" ht="39" thickBot="1" x14ac:dyDescent="0.3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">
      <c r="B7" s="23" t="s">
        <v>141</v>
      </c>
      <c r="C7" s="24">
        <v>5000</v>
      </c>
      <c r="D7" s="66">
        <f>C7*1.21</f>
        <v>6050</v>
      </c>
      <c r="E7" s="25">
        <v>3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899999999999999" customHeight="1" thickBot="1" x14ac:dyDescent="0.3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25">
      <c r="B9" s="74" t="s">
        <v>36</v>
      </c>
      <c r="C9" s="266" t="s">
        <v>37</v>
      </c>
      <c r="D9" s="267"/>
      <c r="E9" s="75"/>
      <c r="F9" s="75"/>
      <c r="G9" s="268" t="s">
        <v>38</v>
      </c>
      <c r="H9" s="269"/>
      <c r="I9" s="270"/>
    </row>
    <row r="10" spans="2:14" s="1" customFormat="1" ht="20.100000000000001" customHeight="1" x14ac:dyDescent="0.25">
      <c r="B10" s="76" t="s">
        <v>39</v>
      </c>
      <c r="C10" s="271"/>
      <c r="D10" s="272"/>
      <c r="E10" s="75"/>
      <c r="F10" s="75"/>
      <c r="G10" s="273"/>
      <c r="H10" s="274"/>
      <c r="I10" s="275"/>
    </row>
    <row r="11" spans="2:14" s="1" customFormat="1" ht="20.100000000000001" customHeight="1" x14ac:dyDescent="0.25">
      <c r="B11" s="76" t="s">
        <v>40</v>
      </c>
      <c r="C11" s="271"/>
      <c r="D11" s="272"/>
      <c r="E11" s="75"/>
      <c r="F11" s="75"/>
      <c r="G11" s="273"/>
      <c r="H11" s="274"/>
      <c r="I11" s="275"/>
    </row>
    <row r="12" spans="2:14" s="1" customFormat="1" ht="35.1" customHeight="1" thickBot="1" x14ac:dyDescent="0.3">
      <c r="B12" s="77" t="s">
        <v>41</v>
      </c>
      <c r="C12" s="276" t="s">
        <v>42</v>
      </c>
      <c r="D12" s="277"/>
      <c r="E12" s="75"/>
      <c r="F12" s="75"/>
      <c r="G12" s="278"/>
      <c r="H12" s="279"/>
      <c r="I12" s="280"/>
    </row>
    <row r="13" spans="2:14" s="1" customFormat="1" ht="20.100000000000001" customHeight="1" x14ac:dyDescent="0.25">
      <c r="B13" s="82"/>
      <c r="C13" s="83"/>
      <c r="D13" s="84"/>
      <c r="E13" s="85"/>
      <c r="F13" s="85"/>
      <c r="G13" s="255" t="s">
        <v>189</v>
      </c>
      <c r="H13" s="255"/>
      <c r="I13" s="255"/>
    </row>
    <row r="14" spans="2:14" s="1" customFormat="1" ht="20.100000000000001" customHeight="1" thickBot="1" x14ac:dyDescent="0.3">
      <c r="B14" s="82"/>
      <c r="C14" s="83"/>
      <c r="D14" s="84"/>
      <c r="E14" s="85"/>
      <c r="F14" s="85"/>
      <c r="G14" s="256"/>
      <c r="H14" s="256"/>
      <c r="I14" s="256"/>
    </row>
    <row r="15" spans="2:14" s="1" customFormat="1" ht="20.100000000000001" customHeight="1" thickBot="1" x14ac:dyDescent="0.3">
      <c r="B15" s="86" t="s">
        <v>26</v>
      </c>
      <c r="C15" s="87" t="s">
        <v>25</v>
      </c>
      <c r="D15" s="88" t="s">
        <v>14</v>
      </c>
      <c r="E15" s="89"/>
      <c r="F15" s="89"/>
      <c r="G15" s="268" t="s">
        <v>38</v>
      </c>
      <c r="H15" s="269"/>
      <c r="I15" s="270"/>
    </row>
    <row r="16" spans="2:14" ht="20.100000000000001" customHeight="1" x14ac:dyDescent="0.25">
      <c r="B16" s="126" t="s">
        <v>49</v>
      </c>
      <c r="C16" s="132" t="s">
        <v>141</v>
      </c>
      <c r="D16" s="127"/>
      <c r="E16" s="90"/>
      <c r="F16" s="91"/>
      <c r="G16" s="243"/>
      <c r="H16" s="244"/>
      <c r="I16" s="245"/>
    </row>
    <row r="17" spans="2:9" ht="20.100000000000001" customHeight="1" x14ac:dyDescent="0.25">
      <c r="B17" s="111" t="s">
        <v>51</v>
      </c>
      <c r="C17" s="116" t="s">
        <v>44</v>
      </c>
      <c r="D17" s="113"/>
      <c r="E17" s="90"/>
      <c r="F17" s="91"/>
      <c r="G17" s="243"/>
      <c r="H17" s="244"/>
      <c r="I17" s="245"/>
    </row>
    <row r="18" spans="2:9" ht="39.950000000000003" customHeight="1" x14ac:dyDescent="0.25">
      <c r="B18" s="111" t="s">
        <v>142</v>
      </c>
      <c r="C18" s="116" t="s">
        <v>143</v>
      </c>
      <c r="D18" s="113"/>
      <c r="E18" s="90"/>
      <c r="F18" s="91"/>
      <c r="G18" s="243"/>
      <c r="H18" s="244"/>
      <c r="I18" s="245"/>
    </row>
    <row r="19" spans="2:9" ht="20.100000000000001" customHeight="1" x14ac:dyDescent="0.25">
      <c r="B19" s="111" t="s">
        <v>144</v>
      </c>
      <c r="C19" s="116" t="s">
        <v>145</v>
      </c>
      <c r="D19" s="113"/>
      <c r="E19" s="90"/>
      <c r="F19" s="91"/>
      <c r="G19" s="243"/>
      <c r="H19" s="244"/>
      <c r="I19" s="245"/>
    </row>
    <row r="20" spans="2:9" ht="20.100000000000001" customHeight="1" x14ac:dyDescent="0.25">
      <c r="B20" s="111" t="s">
        <v>53</v>
      </c>
      <c r="C20" s="116" t="s">
        <v>146</v>
      </c>
      <c r="D20" s="113"/>
      <c r="E20" s="90"/>
      <c r="F20" s="91"/>
      <c r="G20" s="243"/>
      <c r="H20" s="244"/>
      <c r="I20" s="245"/>
    </row>
    <row r="21" spans="2:9" ht="20.100000000000001" customHeight="1" x14ac:dyDescent="0.25">
      <c r="B21" s="52" t="s">
        <v>55</v>
      </c>
      <c r="C21" s="116" t="s">
        <v>147</v>
      </c>
      <c r="D21" s="113"/>
      <c r="E21" s="90"/>
      <c r="F21" s="91"/>
      <c r="G21" s="243"/>
      <c r="H21" s="244"/>
      <c r="I21" s="245"/>
    </row>
    <row r="22" spans="2:9" ht="20.100000000000001" customHeight="1" x14ac:dyDescent="0.25">
      <c r="B22" s="111" t="s">
        <v>148</v>
      </c>
      <c r="C22" s="116" t="s">
        <v>149</v>
      </c>
      <c r="D22" s="113"/>
      <c r="E22" s="90"/>
      <c r="F22" s="91"/>
      <c r="G22" s="246"/>
      <c r="H22" s="247"/>
      <c r="I22" s="248"/>
    </row>
    <row r="23" spans="2:9" ht="20.100000000000001" customHeight="1" x14ac:dyDescent="0.25">
      <c r="B23" s="111" t="s">
        <v>150</v>
      </c>
      <c r="C23" s="116" t="s">
        <v>151</v>
      </c>
      <c r="D23" s="113"/>
      <c r="E23" s="90"/>
      <c r="F23" s="91"/>
      <c r="G23" s="243"/>
      <c r="H23" s="244"/>
      <c r="I23" s="245"/>
    </row>
    <row r="24" spans="2:9" ht="39.950000000000003" customHeight="1" x14ac:dyDescent="0.25">
      <c r="B24" s="111" t="s">
        <v>152</v>
      </c>
      <c r="C24" s="116" t="s">
        <v>153</v>
      </c>
      <c r="D24" s="113"/>
      <c r="E24" s="90"/>
      <c r="F24" s="91"/>
      <c r="G24" s="246"/>
      <c r="H24" s="247"/>
      <c r="I24" s="248"/>
    </row>
    <row r="25" spans="2:9" ht="20.100000000000001" customHeight="1" x14ac:dyDescent="0.25">
      <c r="B25" s="111" t="s">
        <v>154</v>
      </c>
      <c r="C25" s="133" t="s">
        <v>155</v>
      </c>
      <c r="D25" s="113"/>
      <c r="E25" s="90"/>
      <c r="F25" s="91"/>
      <c r="G25" s="243"/>
      <c r="H25" s="244"/>
      <c r="I25" s="245"/>
    </row>
    <row r="26" spans="2:9" ht="20.100000000000001" customHeight="1" x14ac:dyDescent="0.25">
      <c r="B26" s="111" t="s">
        <v>156</v>
      </c>
      <c r="C26" s="116" t="s">
        <v>157</v>
      </c>
      <c r="D26" s="113"/>
      <c r="E26" s="90"/>
      <c r="F26" s="91"/>
      <c r="G26" s="243"/>
      <c r="H26" s="244"/>
      <c r="I26" s="245"/>
    </row>
    <row r="27" spans="2:9" ht="20.100000000000001" customHeight="1" x14ac:dyDescent="0.25">
      <c r="B27" s="111" t="s">
        <v>158</v>
      </c>
      <c r="C27" s="116" t="s">
        <v>159</v>
      </c>
      <c r="D27" s="113"/>
      <c r="E27" s="90"/>
      <c r="F27" s="91"/>
      <c r="G27" s="243"/>
      <c r="H27" s="244"/>
      <c r="I27" s="245"/>
    </row>
    <row r="28" spans="2:9" s="1" customFormat="1" ht="20.100000000000001" customHeight="1" x14ac:dyDescent="0.25">
      <c r="B28" s="111" t="s">
        <v>160</v>
      </c>
      <c r="C28" s="116" t="s">
        <v>27</v>
      </c>
      <c r="D28" s="118"/>
      <c r="E28" s="90"/>
      <c r="F28" s="91"/>
      <c r="G28" s="243"/>
      <c r="H28" s="244"/>
      <c r="I28" s="245"/>
    </row>
    <row r="29" spans="2:9" s="1" customFormat="1" ht="20.100000000000001" customHeight="1" x14ac:dyDescent="0.25">
      <c r="B29" s="111" t="s">
        <v>161</v>
      </c>
      <c r="C29" s="116" t="s">
        <v>27</v>
      </c>
      <c r="D29" s="118"/>
      <c r="E29" s="90"/>
      <c r="F29" s="91"/>
      <c r="G29" s="243"/>
      <c r="H29" s="244"/>
      <c r="I29" s="245"/>
    </row>
    <row r="30" spans="2:9" s="1" customFormat="1" ht="20.100000000000001" customHeight="1" x14ac:dyDescent="0.25">
      <c r="B30" s="111" t="s">
        <v>57</v>
      </c>
      <c r="C30" s="116" t="s">
        <v>58</v>
      </c>
      <c r="D30" s="118"/>
      <c r="E30" s="90"/>
      <c r="F30" s="91"/>
      <c r="G30" s="243"/>
      <c r="H30" s="244"/>
      <c r="I30" s="245"/>
    </row>
    <row r="31" spans="2:9" s="1" customFormat="1" ht="20.100000000000001" customHeight="1" x14ac:dyDescent="0.25">
      <c r="B31" s="111" t="s">
        <v>162</v>
      </c>
      <c r="C31" s="112" t="s">
        <v>60</v>
      </c>
      <c r="D31" s="118"/>
      <c r="E31" s="90"/>
      <c r="F31" s="91"/>
      <c r="G31" s="243"/>
      <c r="H31" s="244"/>
      <c r="I31" s="245"/>
    </row>
    <row r="32" spans="2:9" s="1" customFormat="1" ht="20.100000000000001" customHeight="1" x14ac:dyDescent="0.25">
      <c r="B32" s="111" t="s">
        <v>61</v>
      </c>
      <c r="C32" s="116" t="s">
        <v>163</v>
      </c>
      <c r="D32" s="118"/>
      <c r="E32" s="90"/>
      <c r="F32" s="91"/>
      <c r="G32" s="243"/>
      <c r="H32" s="244"/>
      <c r="I32" s="245"/>
    </row>
    <row r="33" spans="2:9" s="1" customFormat="1" ht="20.100000000000001" customHeight="1" x14ac:dyDescent="0.25">
      <c r="B33" s="111" t="s">
        <v>164</v>
      </c>
      <c r="C33" s="116" t="s">
        <v>165</v>
      </c>
      <c r="D33" s="118"/>
      <c r="E33" s="90"/>
      <c r="F33" s="91"/>
      <c r="G33" s="243"/>
      <c r="H33" s="244"/>
      <c r="I33" s="245"/>
    </row>
    <row r="34" spans="2:9" s="1" customFormat="1" ht="20.100000000000001" customHeight="1" x14ac:dyDescent="0.25">
      <c r="B34" s="111" t="s">
        <v>166</v>
      </c>
      <c r="C34" s="116" t="s">
        <v>167</v>
      </c>
      <c r="D34" s="113"/>
      <c r="E34" s="90"/>
      <c r="F34" s="91"/>
      <c r="G34" s="243"/>
      <c r="H34" s="244"/>
      <c r="I34" s="245"/>
    </row>
    <row r="35" spans="2:9" s="1" customFormat="1" ht="20.100000000000001" customHeight="1" x14ac:dyDescent="0.25">
      <c r="B35" s="55" t="s">
        <v>69</v>
      </c>
      <c r="C35" s="116" t="s">
        <v>168</v>
      </c>
      <c r="D35" s="118"/>
      <c r="E35" s="90"/>
      <c r="F35" s="91"/>
      <c r="G35" s="243"/>
      <c r="H35" s="244"/>
      <c r="I35" s="245"/>
    </row>
    <row r="36" spans="2:9" s="1" customFormat="1" ht="20.100000000000001" customHeight="1" x14ac:dyDescent="0.25">
      <c r="B36" s="111" t="s">
        <v>169</v>
      </c>
      <c r="C36" s="116" t="s">
        <v>170</v>
      </c>
      <c r="D36" s="113"/>
      <c r="E36" s="90"/>
      <c r="F36" s="91"/>
      <c r="G36" s="243"/>
      <c r="H36" s="244"/>
      <c r="I36" s="245"/>
    </row>
    <row r="37" spans="2:9" s="1" customFormat="1" ht="20.100000000000001" customHeight="1" x14ac:dyDescent="0.25">
      <c r="B37" s="111" t="s">
        <v>74</v>
      </c>
      <c r="C37" s="116" t="s">
        <v>171</v>
      </c>
      <c r="D37" s="113"/>
      <c r="E37" s="90"/>
      <c r="F37" s="91"/>
      <c r="G37" s="243"/>
      <c r="H37" s="244"/>
      <c r="I37" s="245"/>
    </row>
    <row r="38" spans="2:9" s="1" customFormat="1" ht="20.100000000000001" customHeight="1" x14ac:dyDescent="0.25">
      <c r="B38" s="111" t="s">
        <v>76</v>
      </c>
      <c r="C38" s="116" t="s">
        <v>172</v>
      </c>
      <c r="D38" s="113"/>
      <c r="E38" s="90"/>
      <c r="F38" s="91"/>
      <c r="G38" s="243"/>
      <c r="H38" s="244"/>
      <c r="I38" s="245"/>
    </row>
    <row r="39" spans="2:9" s="1" customFormat="1" ht="20.100000000000001" customHeight="1" x14ac:dyDescent="0.25">
      <c r="B39" s="111" t="s">
        <v>173</v>
      </c>
      <c r="C39" s="116" t="s">
        <v>27</v>
      </c>
      <c r="D39" s="113"/>
      <c r="E39" s="90"/>
      <c r="F39" s="91"/>
      <c r="G39" s="243"/>
      <c r="H39" s="244"/>
      <c r="I39" s="245"/>
    </row>
    <row r="40" spans="2:9" ht="39.950000000000003" customHeight="1" x14ac:dyDescent="0.25">
      <c r="B40" s="111" t="s">
        <v>174</v>
      </c>
      <c r="C40" s="116" t="s">
        <v>175</v>
      </c>
      <c r="D40" s="113"/>
      <c r="E40" s="90"/>
      <c r="F40" s="91"/>
      <c r="G40" s="243"/>
      <c r="H40" s="244"/>
      <c r="I40" s="245"/>
    </row>
    <row r="41" spans="2:9" ht="20.100000000000001" customHeight="1" x14ac:dyDescent="0.25">
      <c r="B41" s="111" t="s">
        <v>84</v>
      </c>
      <c r="C41" s="116" t="s">
        <v>176</v>
      </c>
      <c r="D41" s="113"/>
      <c r="E41" s="90"/>
      <c r="F41" s="91"/>
      <c r="G41" s="243"/>
      <c r="H41" s="244"/>
      <c r="I41" s="245"/>
    </row>
    <row r="42" spans="2:9" ht="20.100000000000001" customHeight="1" x14ac:dyDescent="0.25">
      <c r="B42" s="128" t="s">
        <v>85</v>
      </c>
      <c r="C42" s="116" t="s">
        <v>177</v>
      </c>
      <c r="D42" s="118"/>
      <c r="E42" s="90"/>
      <c r="F42" s="91"/>
      <c r="G42" s="243"/>
      <c r="H42" s="244"/>
      <c r="I42" s="245"/>
    </row>
    <row r="43" spans="2:9" ht="20.100000000000001" customHeight="1" x14ac:dyDescent="0.25">
      <c r="B43" s="128" t="s">
        <v>178</v>
      </c>
      <c r="C43" s="116" t="s">
        <v>179</v>
      </c>
      <c r="D43" s="118"/>
      <c r="E43" s="90"/>
      <c r="F43" s="91"/>
      <c r="G43" s="243"/>
      <c r="H43" s="244"/>
      <c r="I43" s="245"/>
    </row>
    <row r="44" spans="2:9" ht="20.100000000000001" customHeight="1" x14ac:dyDescent="0.25">
      <c r="B44" s="128" t="s">
        <v>180</v>
      </c>
      <c r="C44" s="116" t="s">
        <v>185</v>
      </c>
      <c r="D44" s="118"/>
      <c r="E44" s="90"/>
      <c r="F44" s="91"/>
      <c r="G44" s="246"/>
      <c r="H44" s="247"/>
      <c r="I44" s="248"/>
    </row>
    <row r="45" spans="2:9" ht="20.100000000000001" customHeight="1" x14ac:dyDescent="0.25">
      <c r="B45" s="128" t="s">
        <v>181</v>
      </c>
      <c r="C45" s="116" t="s">
        <v>182</v>
      </c>
      <c r="D45" s="118"/>
      <c r="E45" s="90"/>
      <c r="F45" s="91"/>
      <c r="G45" s="246"/>
      <c r="H45" s="247"/>
      <c r="I45" s="248"/>
    </row>
    <row r="46" spans="2:9" ht="20.100000000000001" customHeight="1" x14ac:dyDescent="0.25">
      <c r="B46" s="128" t="s">
        <v>183</v>
      </c>
      <c r="C46" s="116" t="s">
        <v>119</v>
      </c>
      <c r="D46" s="118"/>
      <c r="E46" s="90"/>
      <c r="F46" s="91"/>
      <c r="G46" s="104"/>
      <c r="H46" s="105"/>
      <c r="I46" s="106"/>
    </row>
    <row r="47" spans="2:9" ht="20.100000000000001" customHeight="1" x14ac:dyDescent="0.25">
      <c r="B47" s="128" t="s">
        <v>190</v>
      </c>
      <c r="C47" s="116" t="s">
        <v>207</v>
      </c>
      <c r="D47" s="118"/>
      <c r="E47" s="90"/>
      <c r="F47" s="91"/>
      <c r="G47" s="104"/>
      <c r="H47" s="105"/>
      <c r="I47" s="106"/>
    </row>
    <row r="48" spans="2:9" ht="20.100000000000001" customHeight="1" x14ac:dyDescent="0.25">
      <c r="B48" s="70" t="s">
        <v>31</v>
      </c>
      <c r="C48" s="71" t="s">
        <v>25</v>
      </c>
      <c r="D48" s="72" t="s">
        <v>14</v>
      </c>
      <c r="E48" s="90"/>
      <c r="F48" s="91"/>
      <c r="G48" s="284" t="s">
        <v>38</v>
      </c>
      <c r="H48" s="285"/>
      <c r="I48" s="286"/>
    </row>
    <row r="49" spans="2:9" ht="20.100000000000001" customHeight="1" x14ac:dyDescent="0.25">
      <c r="B49" s="128" t="s">
        <v>87</v>
      </c>
      <c r="C49" s="114"/>
      <c r="D49" s="113" t="s">
        <v>140</v>
      </c>
      <c r="E49" s="90"/>
      <c r="F49" s="91"/>
      <c r="G49" s="243"/>
      <c r="H49" s="244"/>
      <c r="I49" s="245"/>
    </row>
    <row r="50" spans="2:9" ht="20.100000000000001" customHeight="1" x14ac:dyDescent="0.25">
      <c r="B50" s="128" t="s">
        <v>211</v>
      </c>
      <c r="C50" s="114" t="s">
        <v>186</v>
      </c>
      <c r="D50" s="113" t="s">
        <v>140</v>
      </c>
      <c r="E50" s="90"/>
      <c r="F50" s="91"/>
      <c r="G50" s="243"/>
      <c r="H50" s="244"/>
      <c r="I50" s="245"/>
    </row>
    <row r="51" spans="2:9" ht="20.100000000000001" customHeight="1" x14ac:dyDescent="0.25">
      <c r="B51" s="128" t="s">
        <v>188</v>
      </c>
      <c r="C51" s="114"/>
      <c r="D51" s="113" t="s">
        <v>140</v>
      </c>
      <c r="E51" s="90"/>
      <c r="F51" s="91"/>
      <c r="G51" s="243"/>
      <c r="H51" s="244"/>
      <c r="I51" s="245"/>
    </row>
    <row r="52" spans="2:9" ht="20.100000000000001" customHeight="1" x14ac:dyDescent="0.25">
      <c r="B52" s="128" t="s">
        <v>187</v>
      </c>
      <c r="C52" s="114"/>
      <c r="D52" s="113" t="s">
        <v>140</v>
      </c>
      <c r="E52" s="90"/>
      <c r="F52" s="91"/>
      <c r="G52" s="243"/>
      <c r="H52" s="244"/>
      <c r="I52" s="245"/>
    </row>
    <row r="53" spans="2:9" ht="20.100000000000001" customHeight="1" x14ac:dyDescent="0.25">
      <c r="B53" s="73" t="s">
        <v>30</v>
      </c>
      <c r="C53" s="71" t="s">
        <v>25</v>
      </c>
      <c r="D53" s="72" t="s">
        <v>14</v>
      </c>
      <c r="E53" s="90"/>
      <c r="F53" s="91"/>
      <c r="G53" s="284" t="s">
        <v>38</v>
      </c>
      <c r="H53" s="285"/>
      <c r="I53" s="286"/>
    </row>
    <row r="54" spans="2:9" ht="20.100000000000001" customHeight="1" x14ac:dyDescent="0.25">
      <c r="B54" s="111" t="s">
        <v>99</v>
      </c>
      <c r="C54" s="125" t="s">
        <v>218</v>
      </c>
      <c r="D54" s="113" t="s">
        <v>140</v>
      </c>
      <c r="E54" s="90"/>
      <c r="F54" s="91"/>
      <c r="G54" s="243"/>
      <c r="H54" s="244"/>
      <c r="I54" s="245"/>
    </row>
    <row r="55" spans="2:9" ht="20.100000000000001" customHeight="1" x14ac:dyDescent="0.25">
      <c r="B55" s="111" t="s">
        <v>29</v>
      </c>
      <c r="C55" s="125" t="s">
        <v>269</v>
      </c>
      <c r="D55" s="113" t="s">
        <v>140</v>
      </c>
      <c r="E55" s="90"/>
      <c r="F55" s="91"/>
      <c r="G55" s="243"/>
      <c r="H55" s="244"/>
      <c r="I55" s="245"/>
    </row>
    <row r="56" spans="2:9" ht="20.100000000000001" customHeight="1" thickBot="1" x14ac:dyDescent="0.3">
      <c r="B56" s="129" t="s">
        <v>32</v>
      </c>
      <c r="C56" s="130"/>
      <c r="D56" s="131"/>
      <c r="E56" s="90"/>
      <c r="F56" s="91"/>
      <c r="G56" s="243"/>
      <c r="H56" s="244"/>
      <c r="I56" s="245"/>
    </row>
    <row r="57" spans="2:9" ht="15.75" thickBot="1" x14ac:dyDescent="0.3">
      <c r="B57" s="14"/>
    </row>
    <row r="58" spans="2:9" ht="14.45" customHeight="1" x14ac:dyDescent="0.25">
      <c r="B58" s="257" t="s">
        <v>11</v>
      </c>
      <c r="C58" s="258"/>
      <c r="D58" s="259"/>
    </row>
    <row r="59" spans="2:9" x14ac:dyDescent="0.25">
      <c r="B59" s="260"/>
      <c r="C59" s="261"/>
      <c r="D59" s="262"/>
    </row>
    <row r="60" spans="2:9" x14ac:dyDescent="0.25">
      <c r="B60" s="260"/>
      <c r="C60" s="261"/>
      <c r="D60" s="262"/>
    </row>
    <row r="61" spans="2:9" x14ac:dyDescent="0.25">
      <c r="B61" s="260"/>
      <c r="C61" s="261"/>
      <c r="D61" s="262"/>
    </row>
    <row r="62" spans="2:9" x14ac:dyDescent="0.25">
      <c r="B62" s="260"/>
      <c r="C62" s="261"/>
      <c r="D62" s="262"/>
    </row>
    <row r="63" spans="2:9" ht="15.75" thickBot="1" x14ac:dyDescent="0.3">
      <c r="B63" s="263"/>
      <c r="C63" s="264"/>
      <c r="D63" s="265"/>
    </row>
    <row r="64" spans="2:9" x14ac:dyDescent="0.25">
      <c r="B64" s="14"/>
    </row>
    <row r="65" spans="2:2" x14ac:dyDescent="0.25">
      <c r="B65" s="14"/>
    </row>
    <row r="66" spans="2:2" x14ac:dyDescent="0.25">
      <c r="B66" s="14"/>
    </row>
    <row r="67" spans="2:2" x14ac:dyDescent="0.25">
      <c r="B67" s="14"/>
    </row>
    <row r="68" spans="2:2" x14ac:dyDescent="0.25">
      <c r="B68" s="14"/>
    </row>
  </sheetData>
  <sheetProtection formatCells="0" formatColumns="0" formatRows="0" selectLockedCells="1"/>
  <mergeCells count="52">
    <mergeCell ref="G52:I52"/>
    <mergeCell ref="G56:I56"/>
    <mergeCell ref="G34:I34"/>
    <mergeCell ref="G35:I35"/>
    <mergeCell ref="G36:I36"/>
    <mergeCell ref="G37:I37"/>
    <mergeCell ref="G38:I38"/>
    <mergeCell ref="G39:I39"/>
    <mergeCell ref="G53:I53"/>
    <mergeCell ref="G54:I54"/>
    <mergeCell ref="G55:I55"/>
    <mergeCell ref="B58:D63"/>
    <mergeCell ref="G29:I29"/>
    <mergeCell ref="G30:I30"/>
    <mergeCell ref="G31:I31"/>
    <mergeCell ref="G32:I32"/>
    <mergeCell ref="G33:I33"/>
    <mergeCell ref="G44:I44"/>
    <mergeCell ref="G45:I45"/>
    <mergeCell ref="G48:I48"/>
    <mergeCell ref="G49:I49"/>
    <mergeCell ref="G50:I50"/>
    <mergeCell ref="G40:I40"/>
    <mergeCell ref="G41:I41"/>
    <mergeCell ref="G42:I42"/>
    <mergeCell ref="G43:I43"/>
    <mergeCell ref="G51:I51"/>
    <mergeCell ref="G26:I26"/>
    <mergeCell ref="G27:I27"/>
    <mergeCell ref="G28:I28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16:I16"/>
    <mergeCell ref="B3:I3"/>
    <mergeCell ref="G5:I5"/>
    <mergeCell ref="C9:D9"/>
    <mergeCell ref="G9:I9"/>
    <mergeCell ref="C10:D10"/>
    <mergeCell ref="G10:I10"/>
    <mergeCell ref="C11:D11"/>
    <mergeCell ref="G11:I11"/>
    <mergeCell ref="C12:D12"/>
    <mergeCell ref="G12:I12"/>
    <mergeCell ref="G15:I15"/>
    <mergeCell ref="G13:I14"/>
  </mergeCells>
  <pageMargins left="0.7" right="0.7" top="0.78740157499999996" bottom="0.78740157499999996" header="0.3" footer="0.3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EBF2-6179-4BB0-9BC3-21DB016F95ED}">
  <sheetPr>
    <tabColor rgb="FFFFFF00"/>
    <pageSetUpPr fitToPage="1"/>
  </sheetPr>
  <dimension ref="B1:N55"/>
  <sheetViews>
    <sheetView zoomScaleNormal="100" workbookViewId="0">
      <selection activeCell="B1" sqref="B1"/>
    </sheetView>
  </sheetViews>
  <sheetFormatPr defaultRowHeight="15" x14ac:dyDescent="0.25"/>
  <cols>
    <col min="1" max="1" width="5.7109375" customWidth="1"/>
    <col min="2" max="2" width="70.7109375" style="12" customWidth="1"/>
    <col min="3" max="3" width="70.7109375" customWidth="1"/>
    <col min="4" max="4" width="20.7109375" customWidth="1"/>
    <col min="7" max="7" width="16.7109375" customWidth="1"/>
    <col min="8" max="8" width="16" bestFit="1" customWidth="1"/>
    <col min="9" max="9" width="19.7109375" customWidth="1"/>
    <col min="14" max="14" width="15.140625" bestFit="1" customWidth="1"/>
  </cols>
  <sheetData>
    <row r="1" spans="2:14" x14ac:dyDescent="0.25">
      <c r="B1" t="s">
        <v>315</v>
      </c>
    </row>
    <row r="2" spans="2:14" ht="15.75" thickBot="1" x14ac:dyDescent="0.3">
      <c r="B2" s="12" t="s">
        <v>8</v>
      </c>
    </row>
    <row r="3" spans="2:14" ht="18.75" thickBot="1" x14ac:dyDescent="0.3">
      <c r="B3" s="249" t="str">
        <f>REKAPITULACE!B4</f>
        <v>Dodávka ICT vybavení</v>
      </c>
      <c r="C3" s="250"/>
      <c r="D3" s="250"/>
      <c r="E3" s="250"/>
      <c r="F3" s="250"/>
      <c r="G3" s="250"/>
      <c r="H3" s="250"/>
      <c r="I3" s="251"/>
    </row>
    <row r="4" spans="2:14" ht="15.75" thickBot="1" x14ac:dyDescent="0.3">
      <c r="E4" s="1"/>
      <c r="F4" s="1"/>
      <c r="G4" s="78" t="s">
        <v>43</v>
      </c>
    </row>
    <row r="5" spans="2:14" ht="15.75" thickBot="1" x14ac:dyDescent="0.3">
      <c r="D5" s="3"/>
      <c r="E5" s="2"/>
      <c r="F5" s="2"/>
      <c r="G5" s="252" t="s">
        <v>5</v>
      </c>
      <c r="H5" s="253"/>
      <c r="I5" s="254"/>
    </row>
    <row r="6" spans="2:14" ht="39" thickBot="1" x14ac:dyDescent="0.3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">
      <c r="B7" s="23" t="s">
        <v>288</v>
      </c>
      <c r="C7" s="24">
        <v>20000</v>
      </c>
      <c r="D7" s="66">
        <f>C7*1.21</f>
        <v>24200</v>
      </c>
      <c r="E7" s="25">
        <v>9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899999999999999" customHeight="1" thickBot="1" x14ac:dyDescent="0.3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25">
      <c r="B9" s="74" t="s">
        <v>36</v>
      </c>
      <c r="C9" s="266" t="s">
        <v>37</v>
      </c>
      <c r="D9" s="267"/>
      <c r="E9" s="75"/>
      <c r="F9" s="75"/>
      <c r="G9" s="268" t="s">
        <v>38</v>
      </c>
      <c r="H9" s="269"/>
      <c r="I9" s="270"/>
    </row>
    <row r="10" spans="2:14" s="1" customFormat="1" ht="20.100000000000001" customHeight="1" x14ac:dyDescent="0.25">
      <c r="B10" s="76" t="s">
        <v>39</v>
      </c>
      <c r="C10" s="271"/>
      <c r="D10" s="272"/>
      <c r="E10" s="75"/>
      <c r="F10" s="75"/>
      <c r="G10" s="273"/>
      <c r="H10" s="274"/>
      <c r="I10" s="275"/>
    </row>
    <row r="11" spans="2:14" s="1" customFormat="1" ht="20.100000000000001" customHeight="1" x14ac:dyDescent="0.25">
      <c r="B11" s="76" t="s">
        <v>40</v>
      </c>
      <c r="C11" s="271"/>
      <c r="D11" s="272"/>
      <c r="E11" s="75"/>
      <c r="F11" s="75"/>
      <c r="G11" s="273"/>
      <c r="H11" s="274"/>
      <c r="I11" s="275"/>
    </row>
    <row r="12" spans="2:14" s="1" customFormat="1" ht="35.1" customHeight="1" thickBot="1" x14ac:dyDescent="0.3">
      <c r="B12" s="77" t="s">
        <v>41</v>
      </c>
      <c r="C12" s="276" t="s">
        <v>42</v>
      </c>
      <c r="D12" s="277"/>
      <c r="E12" s="75"/>
      <c r="F12" s="75"/>
      <c r="G12" s="278"/>
      <c r="H12" s="279"/>
      <c r="I12" s="280"/>
    </row>
    <row r="13" spans="2:14" s="1" customFormat="1" ht="20.100000000000001" customHeight="1" x14ac:dyDescent="0.25">
      <c r="B13" s="82"/>
      <c r="C13" s="83"/>
      <c r="D13" s="84"/>
      <c r="E13" s="85"/>
      <c r="F13" s="85"/>
      <c r="G13" s="255" t="s">
        <v>189</v>
      </c>
      <c r="H13" s="255"/>
      <c r="I13" s="255"/>
    </row>
    <row r="14" spans="2:14" s="1" customFormat="1" ht="20.100000000000001" customHeight="1" thickBot="1" x14ac:dyDescent="0.3">
      <c r="B14" s="82"/>
      <c r="C14" s="83"/>
      <c r="D14" s="84"/>
      <c r="E14" s="85"/>
      <c r="F14" s="85"/>
      <c r="G14" s="256"/>
      <c r="H14" s="256"/>
      <c r="I14" s="256"/>
    </row>
    <row r="15" spans="2:14" s="1" customFormat="1" ht="20.100000000000001" customHeight="1" x14ac:dyDescent="0.25">
      <c r="B15" s="173" t="s">
        <v>26</v>
      </c>
      <c r="C15" s="174" t="s">
        <v>25</v>
      </c>
      <c r="D15" s="175" t="s">
        <v>14</v>
      </c>
      <c r="E15" s="89"/>
      <c r="F15" s="89"/>
      <c r="G15" s="268" t="s">
        <v>38</v>
      </c>
      <c r="H15" s="269"/>
      <c r="I15" s="270"/>
    </row>
    <row r="16" spans="2:14" ht="20.100000000000001" customHeight="1" x14ac:dyDescent="0.25">
      <c r="B16" s="170" t="s">
        <v>49</v>
      </c>
      <c r="C16" s="116" t="s">
        <v>278</v>
      </c>
      <c r="D16" s="172" t="s">
        <v>287</v>
      </c>
      <c r="E16" s="90"/>
      <c r="F16" s="91"/>
      <c r="G16" s="243"/>
      <c r="H16" s="244"/>
      <c r="I16" s="245"/>
    </row>
    <row r="17" spans="2:9" ht="20.100000000000001" customHeight="1" x14ac:dyDescent="0.25">
      <c r="B17" s="170" t="s">
        <v>51</v>
      </c>
      <c r="C17" s="116" t="s">
        <v>44</v>
      </c>
      <c r="D17" s="172"/>
      <c r="E17" s="90"/>
      <c r="F17" s="91"/>
      <c r="G17" s="243"/>
      <c r="H17" s="244"/>
      <c r="I17" s="245"/>
    </row>
    <row r="18" spans="2:9" ht="20.100000000000001" customHeight="1" x14ac:dyDescent="0.25">
      <c r="B18" s="171" t="s">
        <v>279</v>
      </c>
      <c r="C18" s="171" t="s">
        <v>280</v>
      </c>
      <c r="D18" s="172"/>
      <c r="E18" s="90"/>
      <c r="F18" s="91"/>
      <c r="G18" s="246"/>
      <c r="H18" s="247"/>
      <c r="I18" s="248"/>
    </row>
    <row r="19" spans="2:9" ht="20.100000000000001" customHeight="1" x14ac:dyDescent="0.25">
      <c r="B19" s="171" t="s">
        <v>281</v>
      </c>
      <c r="C19" s="171" t="s">
        <v>286</v>
      </c>
      <c r="D19" s="172"/>
      <c r="E19" s="90"/>
      <c r="F19" s="91"/>
      <c r="G19" s="246"/>
      <c r="H19" s="247"/>
      <c r="I19" s="248"/>
    </row>
    <row r="20" spans="2:9" ht="20.100000000000001" customHeight="1" x14ac:dyDescent="0.25">
      <c r="B20" s="171" t="s">
        <v>282</v>
      </c>
      <c r="C20" s="171" t="s">
        <v>294</v>
      </c>
      <c r="D20" s="172"/>
      <c r="E20" s="90"/>
      <c r="F20" s="91"/>
      <c r="G20" s="246"/>
      <c r="H20" s="247"/>
      <c r="I20" s="248"/>
    </row>
    <row r="21" spans="2:9" ht="20.100000000000001" customHeight="1" x14ac:dyDescent="0.25">
      <c r="B21" s="171" t="s">
        <v>283</v>
      </c>
      <c r="C21" s="171" t="s">
        <v>284</v>
      </c>
      <c r="D21" s="172"/>
      <c r="E21" s="90"/>
      <c r="F21" s="91"/>
      <c r="G21" s="246"/>
      <c r="H21" s="247"/>
      <c r="I21" s="248"/>
    </row>
    <row r="22" spans="2:9" ht="20.100000000000001" customHeight="1" x14ac:dyDescent="0.25">
      <c r="B22" s="171" t="s">
        <v>154</v>
      </c>
      <c r="C22" s="177">
        <v>0.67291666666666661</v>
      </c>
      <c r="D22" s="172"/>
      <c r="E22" s="90"/>
      <c r="F22" s="91"/>
      <c r="G22" s="246"/>
      <c r="H22" s="247"/>
      <c r="I22" s="248"/>
    </row>
    <row r="23" spans="2:9" ht="20.100000000000001" customHeight="1" x14ac:dyDescent="0.25">
      <c r="B23" s="171" t="s">
        <v>57</v>
      </c>
      <c r="C23" s="171" t="s">
        <v>285</v>
      </c>
      <c r="D23" s="172"/>
      <c r="E23" s="90"/>
      <c r="F23" s="91"/>
      <c r="G23" s="246"/>
      <c r="H23" s="247"/>
      <c r="I23" s="248"/>
    </row>
    <row r="24" spans="2:9" ht="39.950000000000003" customHeight="1" x14ac:dyDescent="0.25">
      <c r="B24" s="170" t="s">
        <v>107</v>
      </c>
      <c r="C24" s="112" t="s">
        <v>306</v>
      </c>
      <c r="D24" s="172"/>
      <c r="E24" s="90"/>
      <c r="F24" s="91"/>
      <c r="G24" s="243"/>
      <c r="H24" s="244"/>
      <c r="I24" s="245"/>
    </row>
    <row r="25" spans="2:9" ht="20.100000000000001" customHeight="1" x14ac:dyDescent="0.25">
      <c r="B25" s="170" t="s">
        <v>108</v>
      </c>
      <c r="C25" s="114" t="s">
        <v>120</v>
      </c>
      <c r="D25" s="172"/>
      <c r="E25" s="90"/>
      <c r="F25" s="91"/>
      <c r="G25" s="243"/>
      <c r="H25" s="244"/>
      <c r="I25" s="245"/>
    </row>
    <row r="26" spans="2:9" ht="60" customHeight="1" x14ac:dyDescent="0.25">
      <c r="B26" s="170" t="s">
        <v>109</v>
      </c>
      <c r="C26" s="81" t="s">
        <v>302</v>
      </c>
      <c r="D26" s="172"/>
      <c r="E26" s="90"/>
      <c r="F26" s="91"/>
      <c r="G26" s="243"/>
      <c r="H26" s="244"/>
      <c r="I26" s="245"/>
    </row>
    <row r="27" spans="2:9" ht="20.100000000000001" customHeight="1" x14ac:dyDescent="0.25">
      <c r="B27" s="176" t="s">
        <v>110</v>
      </c>
      <c r="C27" s="114" t="s">
        <v>295</v>
      </c>
      <c r="D27" s="172"/>
      <c r="E27" s="90"/>
      <c r="F27" s="91"/>
      <c r="G27" s="243"/>
      <c r="H27" s="244"/>
      <c r="I27" s="245"/>
    </row>
    <row r="28" spans="2:9" ht="20.100000000000001" customHeight="1" x14ac:dyDescent="0.25">
      <c r="B28" s="170" t="s">
        <v>111</v>
      </c>
      <c r="C28" s="114" t="s">
        <v>112</v>
      </c>
      <c r="D28" s="172"/>
      <c r="E28" s="90"/>
      <c r="F28" s="91"/>
      <c r="G28" s="246"/>
      <c r="H28" s="247"/>
      <c r="I28" s="248"/>
    </row>
    <row r="29" spans="2:9" ht="39.950000000000003" customHeight="1" x14ac:dyDescent="0.25">
      <c r="B29" s="170" t="s">
        <v>76</v>
      </c>
      <c r="C29" s="81" t="s">
        <v>307</v>
      </c>
      <c r="D29" s="172"/>
      <c r="E29" s="90"/>
      <c r="F29" s="91"/>
      <c r="G29" s="243"/>
      <c r="H29" s="244"/>
      <c r="I29" s="245"/>
    </row>
    <row r="30" spans="2:9" ht="39.950000000000003" customHeight="1" x14ac:dyDescent="0.25">
      <c r="B30" s="170" t="s">
        <v>79</v>
      </c>
      <c r="C30" s="81" t="s">
        <v>113</v>
      </c>
      <c r="D30" s="172"/>
      <c r="E30" s="90"/>
      <c r="F30" s="91"/>
      <c r="G30" s="246"/>
      <c r="H30" s="247"/>
      <c r="I30" s="248"/>
    </row>
    <row r="31" spans="2:9" ht="20.100000000000001" customHeight="1" x14ac:dyDescent="0.25">
      <c r="B31" s="170" t="s">
        <v>114</v>
      </c>
      <c r="C31" s="115" t="s">
        <v>115</v>
      </c>
      <c r="D31" s="172"/>
      <c r="E31" s="90"/>
      <c r="F31" s="91"/>
      <c r="G31" s="243"/>
      <c r="H31" s="244"/>
      <c r="I31" s="245"/>
    </row>
    <row r="32" spans="2:9" ht="20.100000000000001" customHeight="1" x14ac:dyDescent="0.25">
      <c r="B32" s="170" t="s">
        <v>84</v>
      </c>
      <c r="C32" s="116" t="s">
        <v>117</v>
      </c>
      <c r="D32" s="172"/>
      <c r="E32" s="90"/>
      <c r="F32" s="91"/>
      <c r="G32" s="243"/>
      <c r="H32" s="244"/>
      <c r="I32" s="245"/>
    </row>
    <row r="33" spans="2:9" ht="20.100000000000001" customHeight="1" x14ac:dyDescent="0.25">
      <c r="B33" s="70" t="s">
        <v>31</v>
      </c>
      <c r="C33" s="71" t="s">
        <v>25</v>
      </c>
      <c r="D33" s="72" t="s">
        <v>14</v>
      </c>
      <c r="E33" s="90"/>
      <c r="F33" s="91"/>
      <c r="G33" s="284" t="s">
        <v>38</v>
      </c>
      <c r="H33" s="285"/>
      <c r="I33" s="286"/>
    </row>
    <row r="34" spans="2:9" ht="20.100000000000001" customHeight="1" x14ac:dyDescent="0.25">
      <c r="B34" s="111" t="s">
        <v>87</v>
      </c>
      <c r="C34" s="116"/>
      <c r="D34" s="118" t="s">
        <v>287</v>
      </c>
      <c r="E34" s="90"/>
      <c r="F34" s="91"/>
      <c r="G34" s="243"/>
      <c r="H34" s="244"/>
      <c r="I34" s="245"/>
    </row>
    <row r="35" spans="2:9" ht="20.100000000000001" customHeight="1" x14ac:dyDescent="0.25">
      <c r="B35" s="111" t="s">
        <v>121</v>
      </c>
      <c r="C35" s="116" t="s">
        <v>217</v>
      </c>
      <c r="D35" s="113" t="s">
        <v>287</v>
      </c>
      <c r="E35" s="90"/>
      <c r="F35" s="91"/>
      <c r="G35" s="243"/>
      <c r="H35" s="244"/>
      <c r="I35" s="245"/>
    </row>
    <row r="36" spans="2:9" ht="20.100000000000001" customHeight="1" x14ac:dyDescent="0.25">
      <c r="B36" s="299" t="s">
        <v>122</v>
      </c>
      <c r="C36" s="116" t="s">
        <v>123</v>
      </c>
      <c r="D36" s="300" t="s">
        <v>287</v>
      </c>
      <c r="E36" s="90"/>
      <c r="F36" s="91"/>
      <c r="G36" s="243"/>
      <c r="H36" s="244"/>
      <c r="I36" s="245"/>
    </row>
    <row r="37" spans="2:9" ht="39.950000000000003" customHeight="1" x14ac:dyDescent="0.25">
      <c r="B37" s="289"/>
      <c r="C37" s="112" t="s">
        <v>276</v>
      </c>
      <c r="D37" s="301"/>
      <c r="E37" s="90"/>
      <c r="F37" s="91"/>
      <c r="G37" s="243"/>
      <c r="H37" s="244"/>
      <c r="I37" s="245"/>
    </row>
    <row r="38" spans="2:9" ht="39.950000000000003" customHeight="1" x14ac:dyDescent="0.25">
      <c r="B38" s="111" t="s">
        <v>136</v>
      </c>
      <c r="C38" s="143" t="s">
        <v>277</v>
      </c>
      <c r="D38" s="120" t="s">
        <v>287</v>
      </c>
      <c r="E38" s="90"/>
      <c r="F38" s="91"/>
      <c r="G38" s="243"/>
      <c r="H38" s="244"/>
      <c r="I38" s="245"/>
    </row>
    <row r="39" spans="2:9" ht="20.100000000000001" customHeight="1" x14ac:dyDescent="0.25">
      <c r="B39" s="73" t="s">
        <v>30</v>
      </c>
      <c r="C39" s="71" t="s">
        <v>25</v>
      </c>
      <c r="D39" s="72" t="s">
        <v>14</v>
      </c>
      <c r="E39" s="90"/>
      <c r="F39" s="91"/>
      <c r="G39" s="284" t="s">
        <v>38</v>
      </c>
      <c r="H39" s="285"/>
      <c r="I39" s="286"/>
    </row>
    <row r="40" spans="2:9" ht="20.100000000000001" customHeight="1" x14ac:dyDescent="0.25">
      <c r="B40" s="111" t="s">
        <v>99</v>
      </c>
      <c r="C40" s="125" t="s">
        <v>137</v>
      </c>
      <c r="D40" s="113" t="s">
        <v>287</v>
      </c>
      <c r="E40" s="90"/>
      <c r="F40" s="91"/>
      <c r="G40" s="243"/>
      <c r="H40" s="244"/>
      <c r="I40" s="245"/>
    </row>
    <row r="41" spans="2:9" ht="20.100000000000001" customHeight="1" x14ac:dyDescent="0.25">
      <c r="B41" s="111" t="s">
        <v>29</v>
      </c>
      <c r="C41" s="125" t="s">
        <v>269</v>
      </c>
      <c r="D41" s="113" t="s">
        <v>287</v>
      </c>
      <c r="E41" s="90"/>
      <c r="F41" s="91"/>
      <c r="G41" s="243"/>
      <c r="H41" s="244"/>
      <c r="I41" s="245"/>
    </row>
    <row r="42" spans="2:9" ht="20.100000000000001" customHeight="1" x14ac:dyDescent="0.25">
      <c r="B42" s="123" t="s">
        <v>32</v>
      </c>
      <c r="C42" s="124"/>
      <c r="D42" s="113" t="s">
        <v>287</v>
      </c>
      <c r="E42" s="90"/>
      <c r="F42" s="91"/>
      <c r="G42" s="243"/>
      <c r="H42" s="244"/>
      <c r="I42" s="245"/>
    </row>
    <row r="43" spans="2:9" ht="69.95" customHeight="1" thickBot="1" x14ac:dyDescent="0.3">
      <c r="B43" s="121" t="s">
        <v>138</v>
      </c>
      <c r="C43" s="122" t="s">
        <v>139</v>
      </c>
      <c r="D43" s="54" t="s">
        <v>287</v>
      </c>
      <c r="E43" s="90"/>
      <c r="F43" s="91"/>
      <c r="G43" s="243"/>
      <c r="H43" s="244"/>
      <c r="I43" s="245"/>
    </row>
    <row r="44" spans="2:9" ht="15.75" thickBot="1" x14ac:dyDescent="0.3">
      <c r="B44" s="14"/>
    </row>
    <row r="45" spans="2:9" ht="14.45" customHeight="1" x14ac:dyDescent="0.25">
      <c r="B45" s="257" t="s">
        <v>11</v>
      </c>
      <c r="C45" s="258"/>
      <c r="D45" s="259"/>
    </row>
    <row r="46" spans="2:9" x14ac:dyDescent="0.25">
      <c r="B46" s="260"/>
      <c r="C46" s="261"/>
      <c r="D46" s="262"/>
    </row>
    <row r="47" spans="2:9" x14ac:dyDescent="0.25">
      <c r="B47" s="260"/>
      <c r="C47" s="261"/>
      <c r="D47" s="262"/>
    </row>
    <row r="48" spans="2:9" x14ac:dyDescent="0.25">
      <c r="B48" s="260"/>
      <c r="C48" s="261"/>
      <c r="D48" s="262"/>
    </row>
    <row r="49" spans="2:4" x14ac:dyDescent="0.25">
      <c r="B49" s="260"/>
      <c r="C49" s="261"/>
      <c r="D49" s="262"/>
    </row>
    <row r="50" spans="2:4" ht="15.75" thickBot="1" x14ac:dyDescent="0.3">
      <c r="B50" s="263"/>
      <c r="C50" s="264"/>
      <c r="D50" s="265"/>
    </row>
    <row r="51" spans="2:4" x14ac:dyDescent="0.25">
      <c r="B51" s="14"/>
    </row>
    <row r="52" spans="2:4" x14ac:dyDescent="0.25">
      <c r="B52" s="14"/>
    </row>
    <row r="53" spans="2:4" x14ac:dyDescent="0.25">
      <c r="B53" s="14"/>
    </row>
    <row r="54" spans="2:4" x14ac:dyDescent="0.25">
      <c r="B54" s="14"/>
    </row>
    <row r="55" spans="2:4" x14ac:dyDescent="0.25">
      <c r="B55" s="14"/>
    </row>
  </sheetData>
  <sheetProtection formatCells="0" formatColumns="0" formatRows="0" selectLockedCells="1"/>
  <mergeCells count="43">
    <mergeCell ref="G21:I21"/>
    <mergeCell ref="G22:I22"/>
    <mergeCell ref="G23:I23"/>
    <mergeCell ref="B45:D50"/>
    <mergeCell ref="B36:B37"/>
    <mergeCell ref="D36:D37"/>
    <mergeCell ref="G38:I38"/>
    <mergeCell ref="G42:I42"/>
    <mergeCell ref="G39:I39"/>
    <mergeCell ref="G40:I40"/>
    <mergeCell ref="G41:I41"/>
    <mergeCell ref="G43:I43"/>
    <mergeCell ref="G37:I37"/>
    <mergeCell ref="G33:I33"/>
    <mergeCell ref="G34:I34"/>
    <mergeCell ref="G35:I35"/>
    <mergeCell ref="G36:I36"/>
    <mergeCell ref="G29:I29"/>
    <mergeCell ref="G30:I30"/>
    <mergeCell ref="G31:I31"/>
    <mergeCell ref="G32:I32"/>
    <mergeCell ref="G28:I28"/>
    <mergeCell ref="C11:D11"/>
    <mergeCell ref="G11:I11"/>
    <mergeCell ref="C12:D12"/>
    <mergeCell ref="G12:I12"/>
    <mergeCell ref="G15:I15"/>
    <mergeCell ref="G16:I16"/>
    <mergeCell ref="G13:I14"/>
    <mergeCell ref="G17:I17"/>
    <mergeCell ref="G24:I24"/>
    <mergeCell ref="G25:I25"/>
    <mergeCell ref="G26:I26"/>
    <mergeCell ref="G27:I27"/>
    <mergeCell ref="G18:I18"/>
    <mergeCell ref="G19:I19"/>
    <mergeCell ref="G20:I20"/>
    <mergeCell ref="B3:I3"/>
    <mergeCell ref="G5:I5"/>
    <mergeCell ref="C9:D9"/>
    <mergeCell ref="G9:I9"/>
    <mergeCell ref="C10:D10"/>
    <mergeCell ref="G10:I10"/>
  </mergeCells>
  <pageMargins left="0.7" right="0.7" top="0.78740157499999996" bottom="0.78740157499999996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EDA3-DC6B-4B10-94EE-4A904EB9B80A}">
  <sheetPr>
    <tabColor rgb="FFFFFF00"/>
    <pageSetUpPr fitToPage="1"/>
  </sheetPr>
  <dimension ref="B1:N55"/>
  <sheetViews>
    <sheetView zoomScaleNormal="100" workbookViewId="0">
      <selection activeCell="B1" sqref="B1"/>
    </sheetView>
  </sheetViews>
  <sheetFormatPr defaultRowHeight="15" x14ac:dyDescent="0.25"/>
  <cols>
    <col min="1" max="1" width="5.7109375" customWidth="1"/>
    <col min="2" max="2" width="70.7109375" style="12" customWidth="1"/>
    <col min="3" max="3" width="70.7109375" customWidth="1"/>
    <col min="4" max="4" width="20.7109375" customWidth="1"/>
    <col min="7" max="7" width="16.7109375" customWidth="1"/>
    <col min="8" max="8" width="16" bestFit="1" customWidth="1"/>
    <col min="9" max="9" width="19.7109375" customWidth="1"/>
    <col min="14" max="14" width="15.140625" bestFit="1" customWidth="1"/>
  </cols>
  <sheetData>
    <row r="1" spans="2:14" x14ac:dyDescent="0.25">
      <c r="B1" t="s">
        <v>315</v>
      </c>
    </row>
    <row r="2" spans="2:14" ht="15.75" thickBot="1" x14ac:dyDescent="0.3">
      <c r="B2" s="12" t="s">
        <v>8</v>
      </c>
    </row>
    <row r="3" spans="2:14" ht="18.75" thickBot="1" x14ac:dyDescent="0.3">
      <c r="B3" s="249" t="str">
        <f>REKAPITULACE!B4</f>
        <v>Dodávka ICT vybavení</v>
      </c>
      <c r="C3" s="250"/>
      <c r="D3" s="250"/>
      <c r="E3" s="250"/>
      <c r="F3" s="250"/>
      <c r="G3" s="250"/>
      <c r="H3" s="250"/>
      <c r="I3" s="251"/>
    </row>
    <row r="4" spans="2:14" ht="15.75" thickBot="1" x14ac:dyDescent="0.3">
      <c r="E4" s="1"/>
      <c r="F4" s="1"/>
      <c r="G4" s="78" t="s">
        <v>43</v>
      </c>
    </row>
    <row r="5" spans="2:14" ht="15.75" thickBot="1" x14ac:dyDescent="0.3">
      <c r="D5" s="3"/>
      <c r="E5" s="2"/>
      <c r="F5" s="2"/>
      <c r="G5" s="252" t="s">
        <v>5</v>
      </c>
      <c r="H5" s="253"/>
      <c r="I5" s="254"/>
    </row>
    <row r="6" spans="2:14" ht="39" thickBot="1" x14ac:dyDescent="0.3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">
      <c r="B7" s="23" t="s">
        <v>197</v>
      </c>
      <c r="C7" s="24">
        <v>25000</v>
      </c>
      <c r="D7" s="66">
        <f>C7*1.21</f>
        <v>30250</v>
      </c>
      <c r="E7" s="25">
        <v>3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899999999999999" customHeight="1" thickBot="1" x14ac:dyDescent="0.3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25">
      <c r="B9" s="74" t="s">
        <v>36</v>
      </c>
      <c r="C9" s="266" t="s">
        <v>37</v>
      </c>
      <c r="D9" s="267"/>
      <c r="E9" s="75"/>
      <c r="F9" s="75"/>
      <c r="G9" s="268" t="s">
        <v>38</v>
      </c>
      <c r="H9" s="269"/>
      <c r="I9" s="270"/>
    </row>
    <row r="10" spans="2:14" s="1" customFormat="1" ht="20.100000000000001" customHeight="1" x14ac:dyDescent="0.25">
      <c r="B10" s="76" t="s">
        <v>39</v>
      </c>
      <c r="C10" s="271"/>
      <c r="D10" s="272"/>
      <c r="E10" s="75"/>
      <c r="F10" s="75"/>
      <c r="G10" s="273"/>
      <c r="H10" s="274"/>
      <c r="I10" s="275"/>
    </row>
    <row r="11" spans="2:14" s="1" customFormat="1" ht="20.100000000000001" customHeight="1" x14ac:dyDescent="0.25">
      <c r="B11" s="76" t="s">
        <v>40</v>
      </c>
      <c r="C11" s="271"/>
      <c r="D11" s="272"/>
      <c r="E11" s="75"/>
      <c r="F11" s="75"/>
      <c r="G11" s="273"/>
      <c r="H11" s="274"/>
      <c r="I11" s="275"/>
    </row>
    <row r="12" spans="2:14" s="1" customFormat="1" ht="35.1" customHeight="1" thickBot="1" x14ac:dyDescent="0.3">
      <c r="B12" s="77" t="s">
        <v>41</v>
      </c>
      <c r="C12" s="276" t="s">
        <v>42</v>
      </c>
      <c r="D12" s="277"/>
      <c r="E12" s="75"/>
      <c r="F12" s="75"/>
      <c r="G12" s="278"/>
      <c r="H12" s="279"/>
      <c r="I12" s="280"/>
    </row>
    <row r="13" spans="2:14" s="1" customFormat="1" ht="20.100000000000001" customHeight="1" x14ac:dyDescent="0.25">
      <c r="B13" s="82"/>
      <c r="C13" s="83"/>
      <c r="D13" s="84"/>
      <c r="E13" s="85"/>
      <c r="F13" s="85"/>
      <c r="G13" s="255" t="s">
        <v>189</v>
      </c>
      <c r="H13" s="255"/>
      <c r="I13" s="255"/>
    </row>
    <row r="14" spans="2:14" s="1" customFormat="1" ht="20.100000000000001" customHeight="1" thickBot="1" x14ac:dyDescent="0.3">
      <c r="B14" s="82"/>
      <c r="C14" s="83"/>
      <c r="D14" s="84"/>
      <c r="E14" s="85"/>
      <c r="F14" s="85"/>
      <c r="G14" s="256"/>
      <c r="H14" s="256"/>
      <c r="I14" s="256"/>
    </row>
    <row r="15" spans="2:14" s="1" customFormat="1" ht="20.100000000000001" customHeight="1" thickBot="1" x14ac:dyDescent="0.3">
      <c r="B15" s="86" t="s">
        <v>26</v>
      </c>
      <c r="C15" s="87" t="s">
        <v>25</v>
      </c>
      <c r="D15" s="88" t="s">
        <v>14</v>
      </c>
      <c r="E15" s="89"/>
      <c r="F15" s="89"/>
      <c r="G15" s="268" t="s">
        <v>38</v>
      </c>
      <c r="H15" s="269"/>
      <c r="I15" s="270"/>
    </row>
    <row r="16" spans="2:14" ht="20.100000000000001" customHeight="1" x14ac:dyDescent="0.25">
      <c r="B16" s="61" t="s">
        <v>49</v>
      </c>
      <c r="C16" s="141" t="s">
        <v>106</v>
      </c>
      <c r="D16" s="110" t="s">
        <v>140</v>
      </c>
      <c r="E16" s="90"/>
      <c r="F16" s="91"/>
      <c r="G16" s="243"/>
      <c r="H16" s="244"/>
      <c r="I16" s="245"/>
    </row>
    <row r="17" spans="2:9" ht="20.100000000000001" customHeight="1" x14ac:dyDescent="0.25">
      <c r="B17" s="61" t="s">
        <v>51</v>
      </c>
      <c r="C17" s="141" t="s">
        <v>52</v>
      </c>
      <c r="D17" s="110"/>
      <c r="E17" s="90"/>
      <c r="F17" s="91"/>
      <c r="G17" s="243"/>
      <c r="H17" s="244"/>
      <c r="I17" s="245"/>
    </row>
    <row r="18" spans="2:9" ht="39.950000000000003" customHeight="1" x14ac:dyDescent="0.25">
      <c r="B18" s="111" t="s">
        <v>107</v>
      </c>
      <c r="C18" s="142" t="s">
        <v>296</v>
      </c>
      <c r="D18" s="113"/>
      <c r="E18" s="90"/>
      <c r="F18" s="91"/>
      <c r="G18" s="243"/>
      <c r="H18" s="244"/>
      <c r="I18" s="245"/>
    </row>
    <row r="19" spans="2:9" ht="20.100000000000001" customHeight="1" x14ac:dyDescent="0.25">
      <c r="B19" s="111" t="s">
        <v>108</v>
      </c>
      <c r="C19" s="125" t="s">
        <v>297</v>
      </c>
      <c r="D19" s="113"/>
      <c r="E19" s="90"/>
      <c r="F19" s="91"/>
      <c r="G19" s="243"/>
      <c r="H19" s="244"/>
      <c r="I19" s="245"/>
    </row>
    <row r="20" spans="2:9" ht="39.950000000000003" customHeight="1" x14ac:dyDescent="0.25">
      <c r="B20" s="111" t="s">
        <v>109</v>
      </c>
      <c r="C20" s="143" t="s">
        <v>191</v>
      </c>
      <c r="D20" s="113"/>
      <c r="E20" s="90"/>
      <c r="F20" s="91"/>
      <c r="G20" s="243"/>
      <c r="H20" s="244"/>
      <c r="I20" s="245"/>
    </row>
    <row r="21" spans="2:9" ht="20.100000000000001" customHeight="1" x14ac:dyDescent="0.25">
      <c r="B21" s="52" t="s">
        <v>110</v>
      </c>
      <c r="C21" s="125" t="s">
        <v>298</v>
      </c>
      <c r="D21" s="113"/>
      <c r="E21" s="90"/>
      <c r="F21" s="91"/>
      <c r="G21" s="243"/>
      <c r="H21" s="244"/>
      <c r="I21" s="245"/>
    </row>
    <row r="22" spans="2:9" ht="20.100000000000001" customHeight="1" x14ac:dyDescent="0.25">
      <c r="B22" s="111" t="s">
        <v>111</v>
      </c>
      <c r="C22" s="125" t="s">
        <v>112</v>
      </c>
      <c r="D22" s="113"/>
      <c r="E22" s="90"/>
      <c r="F22" s="91"/>
      <c r="G22" s="246"/>
      <c r="H22" s="247"/>
      <c r="I22" s="248"/>
    </row>
    <row r="23" spans="2:9" ht="39.950000000000003" customHeight="1" x14ac:dyDescent="0.25">
      <c r="B23" s="111" t="s">
        <v>192</v>
      </c>
      <c r="C23" s="143" t="s">
        <v>193</v>
      </c>
      <c r="D23" s="113"/>
      <c r="E23" s="90"/>
      <c r="F23" s="91"/>
      <c r="G23" s="243"/>
      <c r="H23" s="244"/>
      <c r="I23" s="245"/>
    </row>
    <row r="24" spans="2:9" ht="39.950000000000003" customHeight="1" x14ac:dyDescent="0.25">
      <c r="B24" s="111" t="s">
        <v>79</v>
      </c>
      <c r="C24" s="143" t="s">
        <v>113</v>
      </c>
      <c r="D24" s="113"/>
      <c r="E24" s="90"/>
      <c r="F24" s="91"/>
      <c r="G24" s="246"/>
      <c r="H24" s="247"/>
      <c r="I24" s="248"/>
    </row>
    <row r="25" spans="2:9" ht="20.100000000000001" customHeight="1" x14ac:dyDescent="0.25">
      <c r="B25" s="111" t="s">
        <v>114</v>
      </c>
      <c r="C25" s="144" t="s">
        <v>194</v>
      </c>
      <c r="D25" s="113"/>
      <c r="E25" s="90"/>
      <c r="F25" s="91"/>
      <c r="G25" s="243"/>
      <c r="H25" s="244"/>
      <c r="I25" s="245"/>
    </row>
    <row r="26" spans="2:9" ht="20.100000000000001" customHeight="1" x14ac:dyDescent="0.25">
      <c r="B26" s="111" t="s">
        <v>116</v>
      </c>
      <c r="C26" s="125" t="s">
        <v>299</v>
      </c>
      <c r="D26" s="113"/>
      <c r="E26" s="90"/>
      <c r="F26" s="91"/>
      <c r="G26" s="243"/>
      <c r="H26" s="244"/>
      <c r="I26" s="245"/>
    </row>
    <row r="27" spans="2:9" ht="20.100000000000001" customHeight="1" x14ac:dyDescent="0.25">
      <c r="B27" s="111" t="s">
        <v>84</v>
      </c>
      <c r="C27" s="145" t="s">
        <v>117</v>
      </c>
      <c r="D27" s="113"/>
      <c r="E27" s="90"/>
      <c r="F27" s="91"/>
      <c r="G27" s="243"/>
      <c r="H27" s="244"/>
      <c r="I27" s="245"/>
    </row>
    <row r="28" spans="2:9" s="1" customFormat="1" ht="20.100000000000001" customHeight="1" x14ac:dyDescent="0.25">
      <c r="B28" s="111" t="s">
        <v>118</v>
      </c>
      <c r="C28" s="145" t="s">
        <v>119</v>
      </c>
      <c r="D28" s="113"/>
      <c r="E28" s="90"/>
      <c r="F28" s="91"/>
      <c r="G28" s="243"/>
      <c r="H28" s="244"/>
      <c r="I28" s="245"/>
    </row>
    <row r="29" spans="2:9" ht="20.100000000000001" customHeight="1" x14ac:dyDescent="0.25">
      <c r="B29" s="111" t="s">
        <v>195</v>
      </c>
      <c r="C29" s="145" t="s">
        <v>196</v>
      </c>
      <c r="D29" s="113"/>
      <c r="E29" s="90"/>
      <c r="F29" s="91"/>
      <c r="G29" s="243"/>
      <c r="H29" s="244"/>
      <c r="I29" s="245"/>
    </row>
    <row r="30" spans="2:9" ht="20.100000000000001" customHeight="1" x14ac:dyDescent="0.25">
      <c r="B30" s="70" t="s">
        <v>31</v>
      </c>
      <c r="C30" s="71" t="s">
        <v>25</v>
      </c>
      <c r="D30" s="72" t="s">
        <v>14</v>
      </c>
      <c r="E30" s="90"/>
      <c r="F30" s="91"/>
      <c r="G30" s="284" t="s">
        <v>38</v>
      </c>
      <c r="H30" s="285"/>
      <c r="I30" s="286"/>
    </row>
    <row r="31" spans="2:9" ht="20.100000000000001" customHeight="1" x14ac:dyDescent="0.25">
      <c r="B31" s="111" t="s">
        <v>46</v>
      </c>
      <c r="C31" s="116"/>
      <c r="D31" s="118" t="s">
        <v>140</v>
      </c>
      <c r="E31" s="90"/>
      <c r="F31" s="91"/>
      <c r="G31" s="243"/>
      <c r="H31" s="244"/>
      <c r="I31" s="245"/>
    </row>
    <row r="32" spans="2:9" ht="20.100000000000001" customHeight="1" x14ac:dyDescent="0.25">
      <c r="B32" s="111" t="s">
        <v>121</v>
      </c>
      <c r="C32" s="116" t="s">
        <v>274</v>
      </c>
      <c r="D32" s="118" t="s">
        <v>140</v>
      </c>
      <c r="E32" s="90"/>
      <c r="F32" s="91"/>
      <c r="G32" s="243"/>
      <c r="H32" s="244"/>
      <c r="I32" s="245"/>
    </row>
    <row r="33" spans="2:9" ht="20.100000000000001" customHeight="1" x14ac:dyDescent="0.25">
      <c r="B33" s="299" t="s">
        <v>122</v>
      </c>
      <c r="C33" s="116" t="s">
        <v>275</v>
      </c>
      <c r="D33" s="118" t="s">
        <v>140</v>
      </c>
      <c r="E33" s="90"/>
      <c r="F33" s="91"/>
      <c r="G33" s="243"/>
      <c r="H33" s="244"/>
      <c r="I33" s="245"/>
    </row>
    <row r="34" spans="2:9" ht="39.950000000000003" customHeight="1" x14ac:dyDescent="0.25">
      <c r="B34" s="288"/>
      <c r="C34" s="112" t="s">
        <v>276</v>
      </c>
      <c r="D34" s="118" t="s">
        <v>140</v>
      </c>
      <c r="E34" s="90"/>
      <c r="F34" s="91"/>
      <c r="G34" s="243"/>
      <c r="H34" s="244"/>
      <c r="I34" s="245"/>
    </row>
    <row r="35" spans="2:9" ht="20.100000000000001" customHeight="1" x14ac:dyDescent="0.25">
      <c r="B35" s="289"/>
      <c r="C35" s="116" t="s">
        <v>124</v>
      </c>
      <c r="D35" s="118" t="s">
        <v>140</v>
      </c>
      <c r="E35" s="90"/>
      <c r="F35" s="91"/>
      <c r="G35" s="243"/>
      <c r="H35" s="244"/>
      <c r="I35" s="245"/>
    </row>
    <row r="36" spans="2:9" ht="20.100000000000001" customHeight="1" x14ac:dyDescent="0.25">
      <c r="B36" s="119" t="s">
        <v>215</v>
      </c>
      <c r="C36" s="145" t="s">
        <v>216</v>
      </c>
      <c r="D36" s="118" t="s">
        <v>140</v>
      </c>
      <c r="E36" s="90"/>
      <c r="F36" s="91"/>
      <c r="G36" s="243"/>
      <c r="H36" s="244"/>
      <c r="I36" s="245"/>
    </row>
    <row r="37" spans="2:9" ht="39.950000000000003" customHeight="1" x14ac:dyDescent="0.25">
      <c r="B37" s="111" t="s">
        <v>136</v>
      </c>
      <c r="C37" s="143" t="s">
        <v>277</v>
      </c>
      <c r="D37" s="118" t="s">
        <v>140</v>
      </c>
      <c r="E37" s="90"/>
      <c r="F37" s="91"/>
      <c r="G37" s="243"/>
      <c r="H37" s="244"/>
      <c r="I37" s="245"/>
    </row>
    <row r="38" spans="2:9" ht="20.100000000000001" customHeight="1" x14ac:dyDescent="0.25">
      <c r="B38" s="73" t="s">
        <v>30</v>
      </c>
      <c r="C38" s="71" t="s">
        <v>25</v>
      </c>
      <c r="D38" s="72" t="s">
        <v>14</v>
      </c>
      <c r="E38" s="90"/>
      <c r="F38" s="91"/>
      <c r="G38" s="284" t="s">
        <v>38</v>
      </c>
      <c r="H38" s="285"/>
      <c r="I38" s="286"/>
    </row>
    <row r="39" spans="2:9" ht="20.100000000000001" customHeight="1" x14ac:dyDescent="0.25">
      <c r="B39" s="111" t="s">
        <v>99</v>
      </c>
      <c r="C39" s="125" t="s">
        <v>137</v>
      </c>
      <c r="D39" s="118" t="s">
        <v>140</v>
      </c>
      <c r="E39" s="90"/>
      <c r="F39" s="91"/>
      <c r="G39" s="243"/>
      <c r="H39" s="244"/>
      <c r="I39" s="245"/>
    </row>
    <row r="40" spans="2:9" ht="20.100000000000001" customHeight="1" x14ac:dyDescent="0.25">
      <c r="B40" s="111" t="s">
        <v>29</v>
      </c>
      <c r="C40" s="125" t="s">
        <v>269</v>
      </c>
      <c r="D40" s="118" t="s">
        <v>140</v>
      </c>
      <c r="E40" s="90"/>
      <c r="F40" s="91"/>
      <c r="G40" s="243"/>
      <c r="H40" s="244"/>
      <c r="I40" s="245"/>
    </row>
    <row r="41" spans="2:9" ht="20.100000000000001" customHeight="1" x14ac:dyDescent="0.25">
      <c r="B41" s="59" t="s">
        <v>213</v>
      </c>
      <c r="C41" s="124" t="s">
        <v>214</v>
      </c>
      <c r="D41" s="118" t="s">
        <v>140</v>
      </c>
      <c r="E41" s="90"/>
      <c r="F41" s="91"/>
      <c r="G41" s="243"/>
      <c r="H41" s="244"/>
      <c r="I41" s="245"/>
    </row>
    <row r="42" spans="2:9" ht="20.100000000000001" customHeight="1" x14ac:dyDescent="0.25">
      <c r="B42" s="123" t="s">
        <v>32</v>
      </c>
      <c r="C42" s="124"/>
      <c r="D42" s="118" t="s">
        <v>140</v>
      </c>
      <c r="E42" s="90"/>
      <c r="F42" s="91"/>
      <c r="G42" s="243"/>
      <c r="H42" s="244"/>
      <c r="I42" s="245"/>
    </row>
    <row r="43" spans="2:9" ht="69.95" customHeight="1" thickBot="1" x14ac:dyDescent="0.3">
      <c r="B43" s="121" t="s">
        <v>138</v>
      </c>
      <c r="C43" s="122" t="s">
        <v>139</v>
      </c>
      <c r="D43" s="118" t="s">
        <v>140</v>
      </c>
      <c r="E43" s="90"/>
      <c r="F43" s="91"/>
      <c r="G43" s="243"/>
      <c r="H43" s="244"/>
      <c r="I43" s="245"/>
    </row>
    <row r="44" spans="2:9" ht="15.75" thickBot="1" x14ac:dyDescent="0.3">
      <c r="B44" s="14"/>
    </row>
    <row r="45" spans="2:9" ht="14.45" customHeight="1" x14ac:dyDescent="0.25">
      <c r="B45" s="257" t="s">
        <v>11</v>
      </c>
      <c r="C45" s="258"/>
      <c r="D45" s="259"/>
    </row>
    <row r="46" spans="2:9" x14ac:dyDescent="0.25">
      <c r="B46" s="260"/>
      <c r="C46" s="261"/>
      <c r="D46" s="262"/>
    </row>
    <row r="47" spans="2:9" x14ac:dyDescent="0.25">
      <c r="B47" s="260"/>
      <c r="C47" s="261"/>
      <c r="D47" s="262"/>
    </row>
    <row r="48" spans="2:9" x14ac:dyDescent="0.25">
      <c r="B48" s="260"/>
      <c r="C48" s="261"/>
      <c r="D48" s="262"/>
    </row>
    <row r="49" spans="2:4" x14ac:dyDescent="0.25">
      <c r="B49" s="260"/>
      <c r="C49" s="261"/>
      <c r="D49" s="262"/>
    </row>
    <row r="50" spans="2:4" ht="15.75" thickBot="1" x14ac:dyDescent="0.3">
      <c r="B50" s="263"/>
      <c r="C50" s="264"/>
      <c r="D50" s="265"/>
    </row>
    <row r="51" spans="2:4" x14ac:dyDescent="0.25">
      <c r="B51" s="14"/>
    </row>
    <row r="52" spans="2:4" x14ac:dyDescent="0.25">
      <c r="B52" s="14"/>
    </row>
    <row r="53" spans="2:4" x14ac:dyDescent="0.25">
      <c r="B53" s="14"/>
    </row>
    <row r="54" spans="2:4" x14ac:dyDescent="0.25">
      <c r="B54" s="14"/>
    </row>
    <row r="55" spans="2:4" x14ac:dyDescent="0.25">
      <c r="B55" s="14"/>
    </row>
  </sheetData>
  <sheetProtection formatCells="0" formatColumns="0" formatRows="0" selectLockedCells="1"/>
  <mergeCells count="42">
    <mergeCell ref="G43:I43"/>
    <mergeCell ref="B45:D50"/>
    <mergeCell ref="B33:B35"/>
    <mergeCell ref="G33:I33"/>
    <mergeCell ref="G29:I29"/>
    <mergeCell ref="G35:I35"/>
    <mergeCell ref="G36:I36"/>
    <mergeCell ref="G37:I37"/>
    <mergeCell ref="G41:I41"/>
    <mergeCell ref="G42:I42"/>
    <mergeCell ref="G38:I38"/>
    <mergeCell ref="G39:I39"/>
    <mergeCell ref="G40:I40"/>
    <mergeCell ref="G23:I23"/>
    <mergeCell ref="G24:I24"/>
    <mergeCell ref="G25:I25"/>
    <mergeCell ref="G26:I26"/>
    <mergeCell ref="G27:I27"/>
    <mergeCell ref="G28:I28"/>
    <mergeCell ref="G30:I30"/>
    <mergeCell ref="G31:I31"/>
    <mergeCell ref="G32:I32"/>
    <mergeCell ref="G34:I34"/>
    <mergeCell ref="G22:I22"/>
    <mergeCell ref="C11:D11"/>
    <mergeCell ref="G11:I11"/>
    <mergeCell ref="C12:D12"/>
    <mergeCell ref="G12:I12"/>
    <mergeCell ref="G15:I15"/>
    <mergeCell ref="G16:I16"/>
    <mergeCell ref="G13:I14"/>
    <mergeCell ref="G17:I17"/>
    <mergeCell ref="G18:I18"/>
    <mergeCell ref="G19:I19"/>
    <mergeCell ref="G20:I20"/>
    <mergeCell ref="G21:I21"/>
    <mergeCell ref="B3:I3"/>
    <mergeCell ref="G5:I5"/>
    <mergeCell ref="C9:D9"/>
    <mergeCell ref="G9:I9"/>
    <mergeCell ref="C10:D10"/>
    <mergeCell ref="G10:I10"/>
  </mergeCells>
  <pageMargins left="0.7" right="0.7" top="0.78740157499999996" bottom="0.78740157499999996" header="0.3" footer="0.3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11065-F074-4686-B6E6-67A660C4E51D}">
  <sheetPr>
    <tabColor rgb="FFFFFF00"/>
    <pageSetUpPr fitToPage="1"/>
  </sheetPr>
  <dimension ref="B1:N59"/>
  <sheetViews>
    <sheetView tabSelected="1" zoomScaleNormal="100" workbookViewId="0">
      <selection activeCell="M12" sqref="M12"/>
    </sheetView>
  </sheetViews>
  <sheetFormatPr defaultRowHeight="15" x14ac:dyDescent="0.25"/>
  <cols>
    <col min="1" max="1" width="5.7109375" customWidth="1"/>
    <col min="2" max="2" width="70.7109375" style="12" customWidth="1"/>
    <col min="3" max="3" width="70.7109375" customWidth="1"/>
    <col min="4" max="4" width="20.7109375" customWidth="1"/>
    <col min="7" max="7" width="16.7109375" customWidth="1"/>
    <col min="8" max="8" width="16" bestFit="1" customWidth="1"/>
    <col min="9" max="9" width="19.7109375" customWidth="1"/>
    <col min="14" max="14" width="15.140625" bestFit="1" customWidth="1"/>
  </cols>
  <sheetData>
    <row r="1" spans="2:14" x14ac:dyDescent="0.25">
      <c r="B1" t="s">
        <v>315</v>
      </c>
    </row>
    <row r="2" spans="2:14" ht="15.75" thickBot="1" x14ac:dyDescent="0.3">
      <c r="B2" s="12" t="s">
        <v>8</v>
      </c>
    </row>
    <row r="3" spans="2:14" ht="18.75" thickBot="1" x14ac:dyDescent="0.3">
      <c r="B3" s="249" t="str">
        <f>REKAPITULACE!B4</f>
        <v>Dodávka ICT vybavení</v>
      </c>
      <c r="C3" s="250"/>
      <c r="D3" s="250"/>
      <c r="E3" s="250"/>
      <c r="F3" s="250"/>
      <c r="G3" s="250"/>
      <c r="H3" s="250"/>
      <c r="I3" s="251"/>
    </row>
    <row r="4" spans="2:14" ht="15.75" thickBot="1" x14ac:dyDescent="0.3">
      <c r="E4" s="1"/>
      <c r="F4" s="1"/>
      <c r="G4" s="78" t="s">
        <v>43</v>
      </c>
    </row>
    <row r="5" spans="2:14" ht="15.75" thickBot="1" x14ac:dyDescent="0.3">
      <c r="D5" s="3"/>
      <c r="E5" s="2"/>
      <c r="F5" s="2"/>
      <c r="G5" s="252" t="s">
        <v>5</v>
      </c>
      <c r="H5" s="253"/>
      <c r="I5" s="254"/>
    </row>
    <row r="6" spans="2:14" ht="39" thickBot="1" x14ac:dyDescent="0.3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">
      <c r="B7" s="23" t="s">
        <v>210</v>
      </c>
      <c r="C7" s="24">
        <v>33500</v>
      </c>
      <c r="D7" s="66">
        <f>C7*1.21</f>
        <v>40535</v>
      </c>
      <c r="E7" s="25">
        <v>5</v>
      </c>
      <c r="F7" s="50" t="s">
        <v>6</v>
      </c>
      <c r="G7" s="92">
        <v>0</v>
      </c>
      <c r="H7" s="93">
        <f>G7*1.21</f>
        <v>0</v>
      </c>
      <c r="I7" s="94">
        <f>H7*E7</f>
        <v>0</v>
      </c>
      <c r="N7" s="11"/>
    </row>
    <row r="8" spans="2:14" s="1" customFormat="1" ht="19.899999999999999" customHeight="1" thickBot="1" x14ac:dyDescent="0.3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25">
      <c r="B9" s="74" t="s">
        <v>36</v>
      </c>
      <c r="C9" s="266" t="s">
        <v>37</v>
      </c>
      <c r="D9" s="267"/>
      <c r="E9" s="75"/>
      <c r="F9" s="75"/>
      <c r="G9" s="268" t="s">
        <v>38</v>
      </c>
      <c r="H9" s="269"/>
      <c r="I9" s="270"/>
    </row>
    <row r="10" spans="2:14" s="1" customFormat="1" ht="20.100000000000001" customHeight="1" x14ac:dyDescent="0.25">
      <c r="B10" s="76" t="s">
        <v>39</v>
      </c>
      <c r="C10" s="271"/>
      <c r="D10" s="272"/>
      <c r="E10" s="75"/>
      <c r="F10" s="75"/>
      <c r="G10" s="273"/>
      <c r="H10" s="274"/>
      <c r="I10" s="275"/>
    </row>
    <row r="11" spans="2:14" s="1" customFormat="1" ht="20.100000000000001" customHeight="1" x14ac:dyDescent="0.25">
      <c r="B11" s="76" t="s">
        <v>40</v>
      </c>
      <c r="C11" s="271"/>
      <c r="D11" s="272"/>
      <c r="E11" s="75"/>
      <c r="F11" s="75"/>
      <c r="G11" s="273"/>
      <c r="H11" s="274"/>
      <c r="I11" s="275"/>
    </row>
    <row r="12" spans="2:14" s="1" customFormat="1" ht="35.1" customHeight="1" thickBot="1" x14ac:dyDescent="0.3">
      <c r="B12" s="77" t="s">
        <v>41</v>
      </c>
      <c r="C12" s="276" t="s">
        <v>42</v>
      </c>
      <c r="D12" s="277"/>
      <c r="E12" s="75"/>
      <c r="F12" s="75"/>
      <c r="G12" s="278"/>
      <c r="H12" s="279"/>
      <c r="I12" s="280"/>
    </row>
    <row r="13" spans="2:14" s="1" customFormat="1" ht="20.100000000000001" customHeight="1" x14ac:dyDescent="0.25">
      <c r="B13" s="82"/>
      <c r="C13" s="83"/>
      <c r="D13" s="84"/>
      <c r="E13" s="85"/>
      <c r="F13" s="85"/>
      <c r="G13" s="255" t="s">
        <v>189</v>
      </c>
      <c r="H13" s="255"/>
      <c r="I13" s="255"/>
    </row>
    <row r="14" spans="2:14" s="1" customFormat="1" ht="20.100000000000001" customHeight="1" thickBot="1" x14ac:dyDescent="0.3">
      <c r="B14" s="82"/>
      <c r="C14" s="83"/>
      <c r="D14" s="84"/>
      <c r="E14" s="85"/>
      <c r="F14" s="85"/>
      <c r="G14" s="256"/>
      <c r="H14" s="256"/>
      <c r="I14" s="256"/>
    </row>
    <row r="15" spans="2:14" s="1" customFormat="1" ht="20.100000000000001" customHeight="1" thickBot="1" x14ac:dyDescent="0.3">
      <c r="B15" s="86" t="s">
        <v>26</v>
      </c>
      <c r="C15" s="87" t="s">
        <v>25</v>
      </c>
      <c r="D15" s="88" t="s">
        <v>14</v>
      </c>
      <c r="E15" s="89"/>
      <c r="F15" s="89"/>
      <c r="G15" s="268" t="s">
        <v>38</v>
      </c>
      <c r="H15" s="269"/>
      <c r="I15" s="270"/>
    </row>
    <row r="16" spans="2:14" ht="20.100000000000001" customHeight="1" x14ac:dyDescent="0.25">
      <c r="B16" s="61" t="s">
        <v>49</v>
      </c>
      <c r="C16" s="80" t="s">
        <v>210</v>
      </c>
      <c r="D16" s="110" t="s">
        <v>184</v>
      </c>
      <c r="E16" s="90"/>
      <c r="F16" s="91"/>
      <c r="G16" s="243"/>
      <c r="H16" s="244"/>
      <c r="I16" s="245"/>
    </row>
    <row r="17" spans="2:9" ht="20.100000000000001" customHeight="1" x14ac:dyDescent="0.25">
      <c r="B17" s="61" t="s">
        <v>51</v>
      </c>
      <c r="C17" s="80" t="s">
        <v>44</v>
      </c>
      <c r="D17" s="110"/>
      <c r="E17" s="90"/>
      <c r="F17" s="91"/>
      <c r="G17" s="243"/>
      <c r="H17" s="244"/>
      <c r="I17" s="245"/>
    </row>
    <row r="18" spans="2:9" ht="20.100000000000001" customHeight="1" x14ac:dyDescent="0.25">
      <c r="B18" s="162" t="s">
        <v>225</v>
      </c>
      <c r="C18" s="112" t="s">
        <v>226</v>
      </c>
      <c r="D18" s="113"/>
      <c r="E18" s="90"/>
      <c r="F18" s="91"/>
      <c r="G18" s="243"/>
      <c r="H18" s="244"/>
      <c r="I18" s="245"/>
    </row>
    <row r="19" spans="2:9" ht="20.100000000000001" customHeight="1" x14ac:dyDescent="0.25">
      <c r="B19" s="162" t="s">
        <v>238</v>
      </c>
      <c r="C19" s="112" t="s">
        <v>239</v>
      </c>
      <c r="D19" s="113"/>
      <c r="E19" s="90"/>
      <c r="F19" s="91"/>
      <c r="G19" s="166"/>
      <c r="H19" s="166"/>
      <c r="I19" s="166"/>
    </row>
    <row r="20" spans="2:9" ht="20.100000000000001" customHeight="1" x14ac:dyDescent="0.25">
      <c r="B20" s="162" t="s">
        <v>227</v>
      </c>
      <c r="C20" s="116" t="s">
        <v>300</v>
      </c>
      <c r="D20" s="113"/>
      <c r="E20" s="90"/>
      <c r="F20" s="91"/>
      <c r="G20" s="243"/>
      <c r="H20" s="244"/>
      <c r="I20" s="245"/>
    </row>
    <row r="21" spans="2:9" ht="20.100000000000001" customHeight="1" x14ac:dyDescent="0.25">
      <c r="B21" s="162" t="s">
        <v>228</v>
      </c>
      <c r="C21" s="116" t="s">
        <v>240</v>
      </c>
      <c r="D21" s="113"/>
      <c r="E21" s="90"/>
      <c r="F21" s="91"/>
      <c r="G21" s="243"/>
      <c r="H21" s="244"/>
      <c r="I21" s="245"/>
    </row>
    <row r="22" spans="2:9" ht="20.100000000000001" customHeight="1" x14ac:dyDescent="0.25">
      <c r="B22" s="52" t="s">
        <v>55</v>
      </c>
      <c r="C22" s="116" t="s">
        <v>229</v>
      </c>
      <c r="D22" s="113"/>
      <c r="E22" s="90"/>
      <c r="F22" s="91"/>
      <c r="G22" s="243"/>
      <c r="H22" s="244"/>
      <c r="I22" s="245"/>
    </row>
    <row r="23" spans="2:9" ht="20.100000000000001" customHeight="1" x14ac:dyDescent="0.25">
      <c r="B23" s="162" t="s">
        <v>230</v>
      </c>
      <c r="C23" s="133" t="s">
        <v>155</v>
      </c>
      <c r="D23" s="113"/>
      <c r="E23" s="90"/>
      <c r="F23" s="91"/>
      <c r="G23" s="246"/>
      <c r="H23" s="247"/>
      <c r="I23" s="248"/>
    </row>
    <row r="24" spans="2:9" ht="20.100000000000001" customHeight="1" x14ac:dyDescent="0.25">
      <c r="B24" s="162" t="s">
        <v>59</v>
      </c>
      <c r="C24" s="116" t="s">
        <v>251</v>
      </c>
      <c r="D24" s="113"/>
      <c r="E24" s="90"/>
      <c r="F24" s="91"/>
      <c r="G24" s="243"/>
      <c r="H24" s="244"/>
      <c r="I24" s="245"/>
    </row>
    <row r="25" spans="2:9" ht="20.100000000000001" customHeight="1" x14ac:dyDescent="0.25">
      <c r="B25" s="162" t="s">
        <v>231</v>
      </c>
      <c r="C25" s="133" t="s">
        <v>232</v>
      </c>
      <c r="D25" s="113"/>
      <c r="E25" s="90"/>
      <c r="F25" s="91"/>
      <c r="G25" s="243"/>
      <c r="H25" s="244"/>
      <c r="I25" s="245"/>
    </row>
    <row r="26" spans="2:9" ht="20.100000000000001" customHeight="1" x14ac:dyDescent="0.25">
      <c r="B26" s="162" t="s">
        <v>85</v>
      </c>
      <c r="C26" s="116" t="s">
        <v>241</v>
      </c>
      <c r="D26" s="113"/>
      <c r="E26" s="90"/>
      <c r="F26" s="91"/>
      <c r="G26" s="243"/>
      <c r="H26" s="244"/>
      <c r="I26" s="245"/>
    </row>
    <row r="27" spans="2:9" ht="20.100000000000001" customHeight="1" x14ac:dyDescent="0.25">
      <c r="B27" s="162" t="s">
        <v>233</v>
      </c>
      <c r="C27" s="116" t="s">
        <v>249</v>
      </c>
      <c r="D27" s="113"/>
      <c r="E27" s="90"/>
      <c r="F27" s="91"/>
      <c r="G27" s="243"/>
      <c r="H27" s="244"/>
      <c r="I27" s="245"/>
    </row>
    <row r="28" spans="2:9" s="1" customFormat="1" ht="20.100000000000001" customHeight="1" x14ac:dyDescent="0.25">
      <c r="B28" s="162" t="s">
        <v>234</v>
      </c>
      <c r="C28" s="116" t="s">
        <v>250</v>
      </c>
      <c r="D28" s="113"/>
      <c r="E28" s="90"/>
      <c r="F28" s="91"/>
      <c r="G28" s="243"/>
      <c r="H28" s="244"/>
      <c r="I28" s="245"/>
    </row>
    <row r="29" spans="2:9" ht="20.100000000000001" customHeight="1" x14ac:dyDescent="0.25">
      <c r="B29" s="162" t="s">
        <v>235</v>
      </c>
      <c r="C29" s="116" t="s">
        <v>27</v>
      </c>
      <c r="D29" s="113"/>
      <c r="E29" s="90"/>
      <c r="F29" s="91"/>
      <c r="G29" s="243"/>
      <c r="H29" s="244"/>
      <c r="I29" s="245"/>
    </row>
    <row r="30" spans="2:9" ht="20.100000000000001" customHeight="1" x14ac:dyDescent="0.25">
      <c r="B30" s="55" t="s">
        <v>236</v>
      </c>
      <c r="C30" s="56" t="s">
        <v>237</v>
      </c>
      <c r="D30" s="160"/>
      <c r="E30" s="90"/>
      <c r="F30" s="91"/>
      <c r="G30" s="246"/>
      <c r="H30" s="247"/>
      <c r="I30" s="248"/>
    </row>
    <row r="31" spans="2:9" ht="39.950000000000003" customHeight="1" x14ac:dyDescent="0.25">
      <c r="B31" s="55" t="s">
        <v>248</v>
      </c>
      <c r="C31" s="146" t="s">
        <v>253</v>
      </c>
      <c r="D31" s="160"/>
      <c r="E31" s="90"/>
      <c r="F31" s="91"/>
      <c r="G31" s="246"/>
      <c r="H31" s="247"/>
      <c r="I31" s="248"/>
    </row>
    <row r="32" spans="2:9" ht="20.100000000000001" customHeight="1" x14ac:dyDescent="0.25">
      <c r="B32" s="55" t="s">
        <v>125</v>
      </c>
      <c r="C32" s="146" t="s">
        <v>243</v>
      </c>
      <c r="D32" s="160"/>
      <c r="E32" s="90"/>
      <c r="F32" s="91"/>
      <c r="G32" s="246"/>
      <c r="H32" s="247"/>
      <c r="I32" s="248"/>
    </row>
    <row r="33" spans="2:9" ht="20.100000000000001" customHeight="1" x14ac:dyDescent="0.25">
      <c r="B33" s="55" t="s">
        <v>244</v>
      </c>
      <c r="C33" s="146" t="s">
        <v>245</v>
      </c>
      <c r="D33" s="160"/>
      <c r="E33" s="90"/>
      <c r="F33" s="91"/>
      <c r="G33" s="246"/>
      <c r="H33" s="247"/>
      <c r="I33" s="248"/>
    </row>
    <row r="34" spans="2:9" ht="20.100000000000001" customHeight="1" x14ac:dyDescent="0.25">
      <c r="B34" s="55" t="s">
        <v>246</v>
      </c>
      <c r="C34" s="146" t="s">
        <v>247</v>
      </c>
      <c r="D34" s="160"/>
      <c r="E34" s="90"/>
      <c r="F34" s="91"/>
      <c r="G34" s="246"/>
      <c r="H34" s="247"/>
      <c r="I34" s="248"/>
    </row>
    <row r="35" spans="2:9" ht="20.100000000000001" customHeight="1" x14ac:dyDescent="0.25">
      <c r="B35" s="55" t="s">
        <v>72</v>
      </c>
      <c r="C35" s="56" t="s">
        <v>242</v>
      </c>
      <c r="D35" s="160"/>
      <c r="E35" s="90"/>
      <c r="F35" s="91"/>
      <c r="G35" s="243"/>
      <c r="H35" s="244"/>
      <c r="I35" s="245"/>
    </row>
    <row r="36" spans="2:9" ht="20.100000000000001" customHeight="1" x14ac:dyDescent="0.25">
      <c r="B36" s="55" t="s">
        <v>84</v>
      </c>
      <c r="C36" s="56" t="s">
        <v>47</v>
      </c>
      <c r="D36" s="160"/>
      <c r="E36" s="90"/>
      <c r="F36" s="91"/>
      <c r="G36" s="243"/>
      <c r="H36" s="244"/>
      <c r="I36" s="245"/>
    </row>
    <row r="37" spans="2:9" ht="20.100000000000001" customHeight="1" x14ac:dyDescent="0.25">
      <c r="B37" s="70" t="s">
        <v>31</v>
      </c>
      <c r="C37" s="71" t="s">
        <v>25</v>
      </c>
      <c r="D37" s="72" t="s">
        <v>14</v>
      </c>
      <c r="E37" s="90"/>
      <c r="F37" s="91"/>
      <c r="G37" s="284" t="s">
        <v>38</v>
      </c>
      <c r="H37" s="285"/>
      <c r="I37" s="286"/>
    </row>
    <row r="38" spans="2:9" ht="20.100000000000001" customHeight="1" x14ac:dyDescent="0.25">
      <c r="B38" s="162" t="s">
        <v>87</v>
      </c>
      <c r="C38" s="116"/>
      <c r="D38" s="118" t="s">
        <v>184</v>
      </c>
      <c r="E38" s="90"/>
      <c r="F38" s="91"/>
      <c r="G38" s="243"/>
      <c r="H38" s="244"/>
      <c r="I38" s="245"/>
    </row>
    <row r="39" spans="2:9" ht="20.100000000000001" customHeight="1" x14ac:dyDescent="0.25">
      <c r="B39" s="162" t="s">
        <v>219</v>
      </c>
      <c r="C39" s="116"/>
      <c r="D39" s="118" t="s">
        <v>184</v>
      </c>
      <c r="E39" s="90"/>
      <c r="F39" s="91"/>
      <c r="G39" s="243"/>
      <c r="H39" s="244"/>
      <c r="I39" s="245"/>
    </row>
    <row r="40" spans="2:9" ht="20.100000000000001" customHeight="1" x14ac:dyDescent="0.25">
      <c r="B40" s="55" t="s">
        <v>220</v>
      </c>
      <c r="C40" s="116" t="s">
        <v>252</v>
      </c>
      <c r="D40" s="118" t="s">
        <v>184</v>
      </c>
      <c r="E40" s="90"/>
      <c r="F40" s="91"/>
      <c r="G40" s="243"/>
      <c r="H40" s="244"/>
      <c r="I40" s="245"/>
    </row>
    <row r="41" spans="2:9" ht="20.100000000000001" customHeight="1" x14ac:dyDescent="0.25">
      <c r="B41" s="55" t="s">
        <v>211</v>
      </c>
      <c r="C41" s="116" t="s">
        <v>309</v>
      </c>
      <c r="D41" s="118" t="s">
        <v>184</v>
      </c>
      <c r="E41" s="90"/>
      <c r="F41" s="91"/>
      <c r="G41" s="104"/>
      <c r="H41" s="105"/>
      <c r="I41" s="106"/>
    </row>
    <row r="42" spans="2:9" ht="20.100000000000001" customHeight="1" x14ac:dyDescent="0.25">
      <c r="B42" s="55" t="s">
        <v>221</v>
      </c>
      <c r="C42" s="116" t="s">
        <v>222</v>
      </c>
      <c r="D42" s="118" t="s">
        <v>184</v>
      </c>
      <c r="E42" s="90"/>
      <c r="F42" s="91"/>
      <c r="G42" s="246"/>
      <c r="H42" s="247"/>
      <c r="I42" s="248"/>
    </row>
    <row r="43" spans="2:9" ht="20.100000000000001" customHeight="1" x14ac:dyDescent="0.25">
      <c r="B43" s="55" t="s">
        <v>223</v>
      </c>
      <c r="C43" s="116" t="s">
        <v>224</v>
      </c>
      <c r="D43" s="118" t="s">
        <v>184</v>
      </c>
      <c r="E43" s="90"/>
      <c r="F43" s="91"/>
      <c r="G43" s="243"/>
      <c r="H43" s="244"/>
      <c r="I43" s="245"/>
    </row>
    <row r="44" spans="2:9" ht="20.100000000000001" customHeight="1" x14ac:dyDescent="0.25">
      <c r="B44" s="73" t="s">
        <v>30</v>
      </c>
      <c r="C44" s="71" t="s">
        <v>25</v>
      </c>
      <c r="D44" s="72" t="s">
        <v>14</v>
      </c>
      <c r="E44" s="90"/>
      <c r="F44" s="91"/>
      <c r="G44" s="284" t="s">
        <v>38</v>
      </c>
      <c r="H44" s="285"/>
      <c r="I44" s="286"/>
    </row>
    <row r="45" spans="2:9" ht="20.100000000000001" customHeight="1" x14ac:dyDescent="0.25">
      <c r="B45" s="162" t="s">
        <v>99</v>
      </c>
      <c r="C45" s="125" t="s">
        <v>301</v>
      </c>
      <c r="D45" s="118" t="s">
        <v>184</v>
      </c>
      <c r="E45" s="90"/>
      <c r="F45" s="91"/>
      <c r="G45" s="243"/>
      <c r="H45" s="244"/>
      <c r="I45" s="245"/>
    </row>
    <row r="46" spans="2:9" ht="20.100000000000001" customHeight="1" x14ac:dyDescent="0.25">
      <c r="B46" s="162" t="s">
        <v>29</v>
      </c>
      <c r="C46" s="125" t="s">
        <v>269</v>
      </c>
      <c r="D46" s="118" t="s">
        <v>184</v>
      </c>
      <c r="E46" s="90"/>
      <c r="F46" s="91"/>
      <c r="G46" s="243"/>
      <c r="H46" s="244"/>
      <c r="I46" s="245"/>
    </row>
    <row r="47" spans="2:9" ht="20.100000000000001" customHeight="1" thickBot="1" x14ac:dyDescent="0.3">
      <c r="B47" s="129" t="s">
        <v>32</v>
      </c>
      <c r="C47" s="130"/>
      <c r="D47" s="169" t="s">
        <v>184</v>
      </c>
      <c r="E47" s="90"/>
      <c r="F47" s="91"/>
      <c r="G47" s="243"/>
      <c r="H47" s="244"/>
      <c r="I47" s="245"/>
    </row>
    <row r="48" spans="2:9" ht="15.75" thickBot="1" x14ac:dyDescent="0.3">
      <c r="B48" s="14"/>
    </row>
    <row r="49" spans="2:4" ht="14.45" customHeight="1" x14ac:dyDescent="0.25">
      <c r="B49" s="257" t="s">
        <v>11</v>
      </c>
      <c r="C49" s="258"/>
      <c r="D49" s="259"/>
    </row>
    <row r="50" spans="2:4" x14ac:dyDescent="0.25">
      <c r="B50" s="260"/>
      <c r="C50" s="261"/>
      <c r="D50" s="262"/>
    </row>
    <row r="51" spans="2:4" x14ac:dyDescent="0.25">
      <c r="B51" s="260"/>
      <c r="C51" s="261"/>
      <c r="D51" s="262"/>
    </row>
    <row r="52" spans="2:4" x14ac:dyDescent="0.25">
      <c r="B52" s="260"/>
      <c r="C52" s="261"/>
      <c r="D52" s="262"/>
    </row>
    <row r="53" spans="2:4" x14ac:dyDescent="0.25">
      <c r="B53" s="260"/>
      <c r="C53" s="261"/>
      <c r="D53" s="262"/>
    </row>
    <row r="54" spans="2:4" ht="15.75" thickBot="1" x14ac:dyDescent="0.3">
      <c r="B54" s="263"/>
      <c r="C54" s="264"/>
      <c r="D54" s="265"/>
    </row>
    <row r="55" spans="2:4" x14ac:dyDescent="0.25">
      <c r="B55" s="14"/>
    </row>
    <row r="56" spans="2:4" x14ac:dyDescent="0.25">
      <c r="B56" s="14"/>
    </row>
    <row r="57" spans="2:4" x14ac:dyDescent="0.25">
      <c r="B57" s="14"/>
    </row>
    <row r="58" spans="2:4" x14ac:dyDescent="0.25">
      <c r="B58" s="14"/>
    </row>
    <row r="59" spans="2:4" x14ac:dyDescent="0.25">
      <c r="B59" s="14"/>
    </row>
  </sheetData>
  <sheetProtection formatCells="0" formatColumns="0" formatRows="0" selectLockedCells="1"/>
  <mergeCells count="43">
    <mergeCell ref="G44:I44"/>
    <mergeCell ref="G45:I45"/>
    <mergeCell ref="G46:I46"/>
    <mergeCell ref="B49:D54"/>
    <mergeCell ref="G13:I14"/>
    <mergeCell ref="G20:I20"/>
    <mergeCell ref="G32:I32"/>
    <mergeCell ref="G33:I33"/>
    <mergeCell ref="G34:I34"/>
    <mergeCell ref="G47:I47"/>
    <mergeCell ref="G37:I37"/>
    <mergeCell ref="G38:I38"/>
    <mergeCell ref="G39:I39"/>
    <mergeCell ref="G40:I40"/>
    <mergeCell ref="G42:I42"/>
    <mergeCell ref="G43:I43"/>
    <mergeCell ref="G29:I29"/>
    <mergeCell ref="G30:I30"/>
    <mergeCell ref="G31:I31"/>
    <mergeCell ref="G35:I35"/>
    <mergeCell ref="G36:I36"/>
    <mergeCell ref="G24:I24"/>
    <mergeCell ref="G25:I25"/>
    <mergeCell ref="G26:I26"/>
    <mergeCell ref="G27:I27"/>
    <mergeCell ref="G28:I28"/>
    <mergeCell ref="G23:I23"/>
    <mergeCell ref="C11:D11"/>
    <mergeCell ref="G11:I11"/>
    <mergeCell ref="C12:D12"/>
    <mergeCell ref="G12:I12"/>
    <mergeCell ref="G15:I15"/>
    <mergeCell ref="G16:I16"/>
    <mergeCell ref="G17:I17"/>
    <mergeCell ref="G18:I18"/>
    <mergeCell ref="G21:I21"/>
    <mergeCell ref="G22:I22"/>
    <mergeCell ref="B3:I3"/>
    <mergeCell ref="G5:I5"/>
    <mergeCell ref="C9:D9"/>
    <mergeCell ref="G9:I9"/>
    <mergeCell ref="C10:D10"/>
    <mergeCell ref="G10:I10"/>
  </mergeCells>
  <pageMargins left="0.7" right="0.7" top="0.78740157499999996" bottom="0.78740157499999996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REKAPITULACE</vt:lpstr>
      <vt:lpstr>DOTYKOVÝ PANEL S TABULÍ</vt:lpstr>
      <vt:lpstr>DOTYKOVÝ PANEL S TABULÍ MOBILNÍ</vt:lpstr>
      <vt:lpstr>DOTYKOVÁ OBRAZOVKA</vt:lpstr>
      <vt:lpstr>MONITOR</vt:lpstr>
      <vt:lpstr>AiO PC</vt:lpstr>
      <vt:lpstr>KOMPAKTNÍ PC</vt:lpstr>
      <vt:lpstr>PROJEKOR</vt:lpstr>
      <vt:lpstr>'AiO PC'!Oblast_tisku</vt:lpstr>
      <vt:lpstr>'DOTYKOVÁ OBRAZOVKA'!Oblast_tisku</vt:lpstr>
      <vt:lpstr>'DOTYKOVÝ PANEL S TABULÍ'!Oblast_tisku</vt:lpstr>
      <vt:lpstr>'DOTYKOVÝ PANEL S TABULÍ MOBILNÍ'!Oblast_tisku</vt:lpstr>
      <vt:lpstr>'KOMPAKTNÍ PC'!Oblast_tisku</vt:lpstr>
      <vt:lpstr>MONITOR!Oblast_tisku</vt:lpstr>
      <vt:lpstr>PROJEKOR!Oblast_tisku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Lukáš Novák</cp:lastModifiedBy>
  <cp:lastPrinted>2025-12-22T09:30:54Z</cp:lastPrinted>
  <dcterms:created xsi:type="dcterms:W3CDTF">2017-01-23T02:45:31Z</dcterms:created>
  <dcterms:modified xsi:type="dcterms:W3CDTF">2025-12-31T20:19:46Z</dcterms:modified>
</cp:coreProperties>
</file>