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Můj disk\INOVACE 25-26\ŽÁDOST\VEŘEJNÉ ZAKÁZKY\HROTOVÝ SOUSTRUH\ZADANI\"/>
    </mc:Choice>
  </mc:AlternateContent>
  <xr:revisionPtr revIDLastSave="0" documentId="13_ncr:1_{B6A65F78-59BD-4EA0-AB84-17F2C9F76773}" xr6:coauthVersionLast="36" xr6:coauthVersionMax="36" xr10:uidLastSave="{00000000-0000-0000-0000-000000000000}"/>
  <bookViews>
    <workbookView xWindow="-108" yWindow="-108" windowWidth="23256" windowHeight="12576" tabRatio="932" activeTab="1" xr2:uid="{00000000-000D-0000-FFFF-FFFF00000000}"/>
  </bookViews>
  <sheets>
    <sheet name="REKAPITULACE" sheetId="15" r:id="rId1"/>
    <sheet name="POLOŽKA 1" sheetId="13" r:id="rId2"/>
  </sheets>
  <definedNames>
    <definedName name="_xlnm.Print_Area" localSheetId="1">'POLOŽKA 1'!$B$2:$I$89</definedName>
    <definedName name="_xlnm.Print_Area" localSheetId="0">REKAPITULACE!$A$2:$O$20</definedName>
  </definedNames>
  <calcPr calcId="191029"/>
</workbook>
</file>

<file path=xl/calcChain.xml><?xml version="1.0" encoding="utf-8"?>
<calcChain xmlns="http://schemas.openxmlformats.org/spreadsheetml/2006/main">
  <c r="D7" i="13" l="1"/>
  <c r="C8" i="15"/>
  <c r="E8" i="15"/>
  <c r="D8" i="15" l="1"/>
  <c r="H8" i="15" l="1"/>
  <c r="G8" i="15" l="1"/>
  <c r="G10" i="15" s="1"/>
  <c r="B8" i="15"/>
  <c r="G11" i="15"/>
  <c r="B3" i="13"/>
  <c r="I8" i="15" l="1"/>
  <c r="H7" i="13" l="1"/>
  <c r="J8" i="15" s="1"/>
  <c r="I7" i="13" l="1"/>
  <c r="K8" i="15" s="1"/>
  <c r="M8" i="15"/>
  <c r="K11" i="15" l="1"/>
  <c r="M11" i="15" s="1"/>
  <c r="K10" i="15"/>
  <c r="M10" i="15" s="1"/>
</calcChain>
</file>

<file path=xl/sharedStrings.xml><?xml version="1.0" encoding="utf-8"?>
<sst xmlns="http://schemas.openxmlformats.org/spreadsheetml/2006/main" count="202" uniqueCount="148">
  <si>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</si>
  <si>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</si>
  <si>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</si>
  <si>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</si>
  <si>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</si>
  <si>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</si>
  <si>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</si>
  <si>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maximální možná cena včetně DPH/jednotka</t>
  </si>
  <si>
    <t>Název veřejné zakázky:</t>
  </si>
  <si>
    <t>maximální možná cena bez DPH/jednotka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</si>
  <si>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</si>
  <si>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</si>
  <si>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</si>
  <si>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</si>
  <si>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</si>
  <si>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</si>
  <si>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Stav nabídky</t>
  </si>
  <si>
    <t>CELKOVÁ CENA BEZ 21 % DPH</t>
  </si>
  <si>
    <t>CELKOVÁ CENA VČETNĚ 21 % DPH</t>
  </si>
  <si>
    <t>POZNÁMKY KE STANOVENÍ NABÍDKY</t>
  </si>
  <si>
    <t>maximální možná cena bez DPH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</si>
  <si>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</si>
  <si>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</si>
  <si>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</si>
  <si>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</si>
  <si>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</si>
  <si>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Doprava do místa plnění</t>
  </si>
  <si>
    <t>Dodací podmínky</t>
  </si>
  <si>
    <t>Minimální příslušenství</t>
  </si>
  <si>
    <t>Likvidace odpadu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</si>
  <si>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</si>
  <si>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</si>
  <si>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</si>
  <si>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</si>
  <si>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</si>
  <si>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</si>
  <si>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</si>
  <si>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</si>
  <si>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</si>
  <si>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</si>
  <si>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* Účastník vyplní zeleně označená pole</t>
  </si>
  <si>
    <t>Druh zařízení</t>
  </si>
  <si>
    <t>Stav zařízení</t>
  </si>
  <si>
    <t>1 ks</t>
  </si>
  <si>
    <t>Zaškolení obsluhy</t>
  </si>
  <si>
    <t>Příloha č. 5 - Technická specifikace s položkovým rozpočtem</t>
  </si>
  <si>
    <t>min. 1 osoba</t>
  </si>
  <si>
    <t>Nový, nepoužitý</t>
  </si>
  <si>
    <t>Certifikace</t>
  </si>
  <si>
    <t>CE, splnění platných norem EU</t>
  </si>
  <si>
    <t>Funkce</t>
  </si>
  <si>
    <t>ano</t>
  </si>
  <si>
    <t>Napájení</t>
  </si>
  <si>
    <t>Provedení</t>
  </si>
  <si>
    <t>1 sada</t>
  </si>
  <si>
    <t>Záruka</t>
  </si>
  <si>
    <t>včetně složení</t>
  </si>
  <si>
    <t>* pokud splňuje napište ANO (v případě dodání technického listu) nebo uveďte daný parametr</t>
  </si>
  <si>
    <t>UNIVERZÁLNÍ HROTOVÝ SOUSTRUH</t>
  </si>
  <si>
    <t>klasický konveční soustruh</t>
  </si>
  <si>
    <t>Zařízení</t>
  </si>
  <si>
    <t>Vnější a vnitřní soustružení</t>
  </si>
  <si>
    <t>Soustružení kuželů</t>
  </si>
  <si>
    <t>Řezání závitů</t>
  </si>
  <si>
    <t>Řezání metrických, palcových, modulových a DP závitů</t>
  </si>
  <si>
    <t>Ruční i strojní posuvy</t>
  </si>
  <si>
    <t>Rychloposuv</t>
  </si>
  <si>
    <t>Chlazení nástroje</t>
  </si>
  <si>
    <t>Technická specifikace</t>
  </si>
  <si>
    <t>Oběžný průměr nad ložem</t>
  </si>
  <si>
    <t>Oběžný průměr nad suportem</t>
  </si>
  <si>
    <t>Výška hrotů nad ložem</t>
  </si>
  <si>
    <t>Šířka lože</t>
  </si>
  <si>
    <t>Vzdálenost mezi hroty</t>
  </si>
  <si>
    <t>Prolomení lože</t>
  </si>
  <si>
    <t>volitelně</t>
  </si>
  <si>
    <t>Vrtání vřetene</t>
  </si>
  <si>
    <t>Vnitřní kužel vřetene</t>
  </si>
  <si>
    <t>Morse 8 nebo ekvivalent</t>
  </si>
  <si>
    <t>Rozsah otáček vřetene</t>
  </si>
  <si>
    <t>Počet stupňů otáček</t>
  </si>
  <si>
    <t>Zakončení vřetena</t>
  </si>
  <si>
    <t>DIN 55027 nebo ekvivalent</t>
  </si>
  <si>
    <t>Zdvih příčného suportu</t>
  </si>
  <si>
    <t>Zdvih nožového suportu</t>
  </si>
  <si>
    <t>Typ nožové hlavy</t>
  </si>
  <si>
    <t>čtyřboká</t>
  </si>
  <si>
    <t>Metrické závity</t>
  </si>
  <si>
    <t>Palcové závity (Whitworth)</t>
  </si>
  <si>
    <t>Modulové závity</t>
  </si>
  <si>
    <t>Diametral Pitch</t>
  </si>
  <si>
    <t>Vnitřní kužel koníku</t>
  </si>
  <si>
    <t>Morse 5 nebo ekvivalent</t>
  </si>
  <si>
    <t>Průměr pinoly</t>
  </si>
  <si>
    <t>Zdvih pinoly</t>
  </si>
  <si>
    <t>Výkon hlavního motoru</t>
  </si>
  <si>
    <t>Brzda vřetena</t>
  </si>
  <si>
    <t>elektrodynamická nebo ekvivalentní</t>
  </si>
  <si>
    <t>Kryt sklíčidla</t>
  </si>
  <si>
    <t>Kryt vodicího šroubu a tyče</t>
  </si>
  <si>
    <t>Kryty proti třískám</t>
  </si>
  <si>
    <t>Nouzové zastavení</t>
  </si>
  <si>
    <t>Osvětlení pracovního prostoru</t>
  </si>
  <si>
    <t>Čtyřboká nožová hlava</t>
  </si>
  <si>
    <t>Pevný hrot</t>
  </si>
  <si>
    <t>Redukční vložka do vřetene</t>
  </si>
  <si>
    <t>Sada nářadí</t>
  </si>
  <si>
    <t>Návod k obsluze</t>
  </si>
  <si>
    <t>CZ</t>
  </si>
  <si>
    <t>min. 12 měsíců</t>
  </si>
  <si>
    <t>Montáž a uvedení do provozu</t>
  </si>
  <si>
    <t>Dodávka první olejové náplně</t>
  </si>
  <si>
    <t>Servis a náhradní díly</t>
  </si>
  <si>
    <t>zajištěny po dobu životnosti stroje</t>
  </si>
  <si>
    <t>min. 500 mm</t>
  </si>
  <si>
    <t>min. 300 mm</t>
  </si>
  <si>
    <t>min. 250 mm</t>
  </si>
  <si>
    <t>min. 400 mm</t>
  </si>
  <si>
    <t>min. 1 000 mm</t>
  </si>
  <si>
    <t>min. 20–2 000 ot./min</t>
  </si>
  <si>
    <t>min. 20 stupňů</t>
  </si>
  <si>
    <t>min. 120 mm</t>
  </si>
  <si>
    <t>min. 0,5–20 mm</t>
  </si>
  <si>
    <t>min. 90 mm</t>
  </si>
  <si>
    <t>min. 200 mm</t>
  </si>
  <si>
    <t>min. 7,5 kW</t>
  </si>
  <si>
    <t>Nožní brzda</t>
  </si>
  <si>
    <t>3-čelisťové sklíčidlo</t>
  </si>
  <si>
    <t>4-čelisťové sklíčidlo</t>
  </si>
  <si>
    <t>Mezipříruba</t>
  </si>
  <si>
    <t>vyjímatelný můstek</t>
  </si>
  <si>
    <t>3-osé digitální odměřování</t>
  </si>
  <si>
    <t>Opěrka pohyblivá</t>
  </si>
  <si>
    <t xml:space="preserve">min. 15-200 mm vč. kluzných vložek </t>
  </si>
  <si>
    <t>Valivé vložky opěrky pevné</t>
  </si>
  <si>
    <t>min. 3 ks</t>
  </si>
  <si>
    <t>Sada nožů</t>
  </si>
  <si>
    <t>Dodávka první náplně chladící kapaliny</t>
  </si>
  <si>
    <t>min. 6 nožů</t>
  </si>
  <si>
    <t xml:space="preserve">Opěrka pevná 15-200 mm vč. kluzných vložek </t>
  </si>
  <si>
    <t>Dodávka univerzálního hrotového soustruhu</t>
  </si>
  <si>
    <t>pr. Min. 250 mm dle DIN 6350 nebo ekvivalentní normy, sada vnitřních a vnějších čelistí, 1x klíč</t>
  </si>
  <si>
    <t>pr. Min. 250 mm dle DIN 6350 nebo ekvivalentní normy (přesnost min.  0,04mm), sada vnitřních a vnějších čelistí, 1x klíč</t>
  </si>
  <si>
    <t>3×380-400 V / 50-60 Hz</t>
  </si>
  <si>
    <t>min. 60 mm</t>
  </si>
  <si>
    <t>Univerzální hrotový soustruh</t>
  </si>
  <si>
    <t>Mezipříruba dle DIN 55027 (nebo ekvivalentní norma), kompatibilní se zakončením vřetena a požadovanými sklíčidly (Ø min. 250 mm)</t>
  </si>
  <si>
    <t>základní sada nožů pro vnější a vnitřní soustružení (s výměnými břitvými destičkami - součást dodávky (pro konstrukční ocel)) kompatibilní s nožovou hlavou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</si>
</sst>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8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Fill="1"/>
    <xf numFmtId="0" fontId="6" fillId="0" borderId="0" xfId="0" applyFont="1" applyFill="1" applyBorder="1" applyAlignment="1"/>
    <xf numFmtId="0" fontId="0" fillId="0" borderId="0" xfId="0" applyBorder="1"/>
    <xf numFmtId="0" fontId="7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4" fillId="4" borderId="1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4" fontId="9" fillId="0" borderId="0" xfId="0" applyNumberFormat="1" applyFont="1" applyFill="1" applyBorder="1" applyAlignment="1">
      <alignment horizontal="right" vertical="center"/>
    </xf>
    <xf numFmtId="0" fontId="17" fillId="5" borderId="7" xfId="0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5" fillId="0" borderId="0" xfId="0" applyNumberFormat="1" applyFont="1" applyFill="1" applyBorder="1" applyAlignment="1">
      <alignment vertical="center" wrapText="1"/>
    </xf>
    <xf numFmtId="44" fontId="4" fillId="8" borderId="22" xfId="0" applyNumberFormat="1" applyFont="1" applyFill="1" applyBorder="1" applyAlignment="1">
      <alignment horizontal="right" vertical="center"/>
    </xf>
    <xf numFmtId="44" fontId="4" fillId="8" borderId="23" xfId="0" applyNumberFormat="1" applyFont="1" applyFill="1" applyBorder="1" applyAlignment="1">
      <alignment horizontal="right" vertical="center"/>
    </xf>
    <xf numFmtId="44" fontId="4" fillId="8" borderId="3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left" vertical="center"/>
    </xf>
    <xf numFmtId="44" fontId="4" fillId="9" borderId="0" xfId="0" applyNumberFormat="1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>
      <alignment vertical="center" wrapText="1"/>
    </xf>
    <xf numFmtId="165" fontId="8" fillId="9" borderId="0" xfId="0" applyNumberFormat="1" applyFont="1" applyFill="1" applyBorder="1" applyAlignment="1">
      <alignment horizontal="right" vertical="center" wrapText="1"/>
    </xf>
    <xf numFmtId="165" fontId="4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165" fontId="4" fillId="9" borderId="0" xfId="0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vertical="center" wrapText="1"/>
    </xf>
    <xf numFmtId="165" fontId="8" fillId="7" borderId="22" xfId="0" applyNumberFormat="1" applyFont="1" applyFill="1" applyBorder="1" applyAlignment="1">
      <alignment horizontal="right" vertical="center" wrapText="1"/>
    </xf>
    <xf numFmtId="0" fontId="4" fillId="7" borderId="22" xfId="0" applyFont="1" applyFill="1" applyBorder="1" applyAlignment="1">
      <alignment horizontal="center" vertical="center"/>
    </xf>
    <xf numFmtId="165" fontId="4" fillId="7" borderId="23" xfId="0" applyNumberFormat="1" applyFont="1" applyFill="1" applyBorder="1" applyAlignment="1">
      <alignment horizontal="right" vertical="center"/>
    </xf>
    <xf numFmtId="166" fontId="16" fillId="0" borderId="8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4" fillId="8" borderId="21" xfId="0" applyNumberFormat="1" applyFont="1" applyFill="1" applyBorder="1" applyAlignment="1">
      <alignment horizontal="right" vertical="center"/>
    </xf>
    <xf numFmtId="0" fontId="0" fillId="5" borderId="35" xfId="0" applyFill="1" applyBorder="1"/>
    <xf numFmtId="0" fontId="4" fillId="6" borderId="43" xfId="0" applyFont="1" applyFill="1" applyBorder="1" applyAlignment="1">
      <alignment vertical="center" wrapText="1"/>
    </xf>
    <xf numFmtId="0" fontId="15" fillId="7" borderId="35" xfId="0" applyNumberFormat="1" applyFont="1" applyFill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165" fontId="4" fillId="7" borderId="42" xfId="0" applyNumberFormat="1" applyFont="1" applyFill="1" applyBorder="1" applyAlignment="1">
      <alignment horizontal="right" vertical="center"/>
    </xf>
    <xf numFmtId="165" fontId="8" fillId="7" borderId="21" xfId="0" applyNumberFormat="1" applyFont="1" applyFill="1" applyBorder="1" applyAlignment="1">
      <alignment horizontal="right" vertical="center" wrapText="1"/>
    </xf>
    <xf numFmtId="0" fontId="4" fillId="7" borderId="23" xfId="0" applyFont="1" applyFill="1" applyBorder="1" applyAlignment="1">
      <alignment horizontal="center" vertical="center"/>
    </xf>
    <xf numFmtId="0" fontId="21" fillId="4" borderId="25" xfId="0" applyNumberFormat="1" applyFont="1" applyFill="1" applyBorder="1" applyAlignment="1">
      <alignment vertical="center" wrapText="1"/>
    </xf>
    <xf numFmtId="1" fontId="21" fillId="4" borderId="24" xfId="0" applyNumberFormat="1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4" fillId="0" borderId="0" xfId="0" applyFont="1"/>
    <xf numFmtId="1" fontId="20" fillId="0" borderId="24" xfId="0" applyNumberFormat="1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0" fillId="8" borderId="7" xfId="0" applyNumberFormat="1" applyFont="1" applyFill="1" applyBorder="1" applyAlignment="1" applyProtection="1">
      <alignment vertical="center"/>
      <protection locked="0"/>
    </xf>
    <xf numFmtId="44" fontId="10" fillId="8" borderId="8" xfId="0" applyNumberFormat="1" applyFont="1" applyFill="1" applyBorder="1" applyAlignment="1" applyProtection="1">
      <alignment vertical="center"/>
      <protection locked="0"/>
    </xf>
    <xf numFmtId="44" fontId="10" fillId="8" borderId="9" xfId="0" applyNumberFormat="1" applyFont="1" applyFill="1" applyBorder="1" applyAlignment="1" applyProtection="1">
      <alignment vertical="center"/>
      <protection locked="0"/>
    </xf>
    <xf numFmtId="0" fontId="13" fillId="9" borderId="0" xfId="0" applyNumberFormat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22" fillId="9" borderId="34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alignment vertical="top"/>
      <protection locked="0"/>
    </xf>
    <xf numFmtId="0" fontId="22" fillId="9" borderId="0" xfId="0" applyFont="1" applyFill="1" applyBorder="1" applyProtection="1">
      <protection locked="0"/>
    </xf>
    <xf numFmtId="0" fontId="22" fillId="9" borderId="34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>
      <alignment vertical="center" wrapText="1"/>
    </xf>
    <xf numFmtId="0" fontId="21" fillId="0" borderId="26" xfId="0" applyFont="1" applyFill="1" applyBorder="1" applyAlignment="1">
      <alignment horizontal="center" vertical="center"/>
    </xf>
    <xf numFmtId="1" fontId="20" fillId="0" borderId="24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 wrapText="1"/>
    </xf>
    <xf numFmtId="0" fontId="21" fillId="0" borderId="26" xfId="0" applyNumberFormat="1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6" xfId="0" applyFont="1" applyFill="1" applyBorder="1" applyAlignment="1" applyProtection="1">
      <alignment horizontal="center" vertical="center"/>
      <protection locked="0"/>
    </xf>
    <xf numFmtId="0" fontId="22" fillId="8" borderId="54" xfId="0" applyFont="1" applyFill="1" applyBorder="1" applyAlignment="1">
      <alignment horizontal="center" vertical="center"/>
    </xf>
    <xf numFmtId="0" fontId="22" fillId="8" borderId="55" xfId="0" applyFont="1" applyFill="1" applyBorder="1" applyAlignment="1">
      <alignment horizontal="center" vertical="center"/>
    </xf>
    <xf numFmtId="0" fontId="22" fillId="8" borderId="56" xfId="0" applyFont="1" applyFill="1" applyBorder="1" applyAlignment="1">
      <alignment horizontal="center" vertical="center"/>
    </xf>
    <xf numFmtId="0" fontId="21" fillId="4" borderId="21" xfId="0" applyNumberFormat="1" applyFont="1" applyFill="1" applyBorder="1" applyAlignment="1">
      <alignment vertical="center" wrapText="1"/>
    </xf>
    <xf numFmtId="165" fontId="21" fillId="4" borderId="22" xfId="0" applyNumberFormat="1" applyFont="1" applyFill="1" applyBorder="1" applyAlignment="1">
      <alignment horizontal="center" vertical="center" wrapText="1"/>
    </xf>
    <xf numFmtId="164" fontId="21" fillId="4" borderId="23" xfId="0" applyNumberFormat="1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5" fontId="4" fillId="3" borderId="28" xfId="0" applyNumberFormat="1" applyFont="1" applyFill="1" applyBorder="1" applyAlignment="1">
      <alignment horizontal="left" vertical="center"/>
    </xf>
    <xf numFmtId="165" fontId="4" fillId="3" borderId="30" xfId="0" applyNumberFormat="1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165" fontId="4" fillId="6" borderId="16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5" fillId="9" borderId="0" xfId="0" applyNumberFormat="1" applyFont="1" applyFill="1" applyBorder="1" applyAlignment="1">
      <alignment horizontal="center" vertical="top" wrapText="1"/>
    </xf>
    <xf numFmtId="0" fontId="18" fillId="9" borderId="27" xfId="5" applyFill="1" applyBorder="1" applyAlignment="1">
      <alignment horizontal="left" vertical="center"/>
    </xf>
    <xf numFmtId="0" fontId="0" fillId="9" borderId="27" xfId="0" applyFill="1" applyBorder="1" applyAlignment="1">
      <alignment horizontal="left" vertical="center"/>
    </xf>
    <xf numFmtId="165" fontId="4" fillId="7" borderId="28" xfId="0" applyNumberFormat="1" applyFont="1" applyFill="1" applyBorder="1" applyAlignment="1">
      <alignment horizontal="center" vertical="center"/>
    </xf>
    <xf numFmtId="165" fontId="4" fillId="7" borderId="30" xfId="0" applyNumberFormat="1" applyFont="1" applyFill="1" applyBorder="1" applyAlignment="1">
      <alignment horizontal="center" vertical="center"/>
    </xf>
    <xf numFmtId="0" fontId="13" fillId="0" borderId="36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>
      <alignment horizontal="center" vertical="center" wrapText="1"/>
    </xf>
    <xf numFmtId="0" fontId="13" fillId="0" borderId="40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 wrapText="1"/>
    </xf>
    <xf numFmtId="0" fontId="15" fillId="2" borderId="28" xfId="0" applyNumberFormat="1" applyFont="1" applyFill="1" applyBorder="1" applyAlignment="1">
      <alignment horizontal="center" vertical="center" wrapText="1"/>
    </xf>
    <xf numFmtId="0" fontId="15" fillId="2" borderId="29" xfId="0" applyNumberFormat="1" applyFont="1" applyFill="1" applyBorder="1" applyAlignment="1">
      <alignment horizontal="center" vertical="center" wrapText="1"/>
    </xf>
    <xf numFmtId="0" fontId="15" fillId="2" borderId="3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6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5" xfId="0" applyNumberFormat="1" applyFont="1" applyFill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165" fontId="4" fillId="6" borderId="3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6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>
      <alignment horizontal="left" wrapText="1"/>
    </xf>
    <xf numFmtId="0" fontId="25" fillId="0" borderId="27" xfId="0" applyFont="1" applyFill="1" applyBorder="1" applyAlignment="1">
      <alignment horizontal="left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165" fontId="21" fillId="4" borderId="46" xfId="0" applyNumberFormat="1" applyFont="1" applyFill="1" applyBorder="1" applyAlignment="1">
      <alignment horizontal="left" vertical="center" wrapText="1"/>
    </xf>
    <xf numFmtId="165" fontId="21" fillId="4" borderId="47" xfId="0" applyNumberFormat="1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165" fontId="20" fillId="0" borderId="44" xfId="0" applyNumberFormat="1" applyFont="1" applyFill="1" applyBorder="1" applyAlignment="1">
      <alignment horizontal="center" vertical="center" wrapText="1"/>
    </xf>
    <xf numFmtId="165" fontId="20" fillId="0" borderId="48" xfId="0" applyNumberFormat="1" applyFont="1" applyFill="1" applyBorder="1" applyAlignment="1">
      <alignment horizontal="center" vertical="center" wrapText="1"/>
    </xf>
    <xf numFmtId="165" fontId="23" fillId="8" borderId="49" xfId="0" applyNumberFormat="1" applyFont="1" applyFill="1" applyBorder="1" applyAlignment="1" applyProtection="1">
      <alignment horizontal="center" vertical="center"/>
      <protection locked="0"/>
    </xf>
    <xf numFmtId="165" fontId="23" fillId="8" borderId="50" xfId="0" applyNumberFormat="1" applyFont="1" applyFill="1" applyBorder="1" applyAlignment="1" applyProtection="1">
      <alignment horizontal="center" vertical="center"/>
      <protection locked="0"/>
    </xf>
    <xf numFmtId="165" fontId="23" fillId="8" borderId="48" xfId="0" applyNumberFormat="1" applyFont="1" applyFill="1" applyBorder="1" applyAlignment="1" applyProtection="1">
      <alignment horizontal="center" vertical="center"/>
      <protection locked="0"/>
    </xf>
    <xf numFmtId="165" fontId="20" fillId="0" borderId="45" xfId="0" applyNumberFormat="1" applyFont="1" applyFill="1" applyBorder="1" applyAlignment="1">
      <alignment vertical="center" wrapText="1"/>
    </xf>
    <xf numFmtId="165" fontId="20" fillId="0" borderId="51" xfId="0" applyNumberFormat="1" applyFont="1" applyFill="1" applyBorder="1" applyAlignment="1">
      <alignment vertical="center" wrapText="1"/>
    </xf>
    <xf numFmtId="165" fontId="23" fillId="8" borderId="52" xfId="0" applyNumberFormat="1" applyFont="1" applyFill="1" applyBorder="1" applyAlignment="1" applyProtection="1">
      <alignment horizontal="center" vertical="center"/>
      <protection locked="0"/>
    </xf>
    <xf numFmtId="165" fontId="23" fillId="8" borderId="53" xfId="0" applyNumberFormat="1" applyFont="1" applyFill="1" applyBorder="1" applyAlignment="1" applyProtection="1">
      <alignment horizontal="center" vertical="center"/>
      <protection locked="0"/>
    </xf>
    <xf numFmtId="165" fontId="23" fillId="8" borderId="51" xfId="0" applyNumberFormat="1" applyFont="1" applyFill="1" applyBorder="1" applyAlignment="1" applyProtection="1">
      <alignment horizontal="center" vertical="center"/>
      <protection locked="0"/>
    </xf>
    <xf numFmtId="0" fontId="22" fillId="8" borderId="52" xfId="0" applyFont="1" applyFill="1" applyBorder="1" applyAlignment="1">
      <alignment horizontal="center" vertical="center"/>
    </xf>
    <xf numFmtId="0" fontId="22" fillId="8" borderId="53" xfId="0" applyFont="1" applyFill="1" applyBorder="1" applyAlignment="1">
      <alignment horizontal="center" vertical="center"/>
    </xf>
    <xf numFmtId="0" fontId="22" fillId="8" borderId="51" xfId="0" applyFont="1" applyFill="1" applyBorder="1" applyAlignment="1">
      <alignment horizontal="center" vertical="center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H76"/>
  <sheetViews>
    <sheetView zoomScale="115" zoomScaleNormal="115" workbookViewId="0">
      <selection activeCell="C3" sqref="C3:K3"/>
    </sheetView>
  </sheetViews>
  <sheetFormatPr defaultRowHeight="14.4" x14ac:dyDescent="0.3"/>
  <cols>
    <col min="1" max="1" width="3.6640625" customWidth="1"/>
    <col min="2" max="2" width="50.33203125" customWidth="1"/>
    <col min="3" max="4" width="25.6640625" customWidth="1"/>
    <col min="7" max="7" width="16" customWidth="1"/>
    <col min="8" max="8" width="17.6640625" customWidth="1"/>
    <col min="9" max="11" width="25.6640625" customWidth="1"/>
    <col min="12" max="12" width="3.6640625" customWidth="1"/>
  </cols>
  <sheetData>
    <row r="1" spans="1:60" ht="15" thickBot="1" x14ac:dyDescent="0.35">
      <c r="B1" t="s">
        <v>45</v>
      </c>
    </row>
    <row r="2" spans="1:60" s="16" customFormat="1" ht="30" customHeight="1" thickBot="1" x14ac:dyDescent="0.35">
      <c r="A2" s="39"/>
      <c r="B2" s="122" t="s">
        <v>12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</row>
    <row r="3" spans="1:60" ht="19.95" customHeight="1" thickBot="1" x14ac:dyDescent="0.35">
      <c r="A3" s="36"/>
      <c r="B3" s="40" t="s">
        <v>8</v>
      </c>
      <c r="C3" s="158"/>
      <c r="D3" s="159"/>
      <c r="E3" s="159"/>
      <c r="F3" s="159"/>
      <c r="G3" s="159"/>
      <c r="H3" s="159"/>
      <c r="I3" s="159"/>
      <c r="J3" s="159"/>
      <c r="K3" s="159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ht="18" thickBot="1" x14ac:dyDescent="0.35">
      <c r="A4" s="36"/>
      <c r="B4" s="141" t="s">
        <v>140</v>
      </c>
      <c r="C4" s="142"/>
      <c r="D4" s="142"/>
      <c r="E4" s="142"/>
      <c r="F4" s="142"/>
      <c r="G4" s="142"/>
      <c r="H4" s="142"/>
      <c r="I4" s="142"/>
      <c r="J4" s="142"/>
      <c r="K4" s="143"/>
      <c r="L4" s="36"/>
      <c r="M4" s="125"/>
      <c r="N4" s="12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1:60" x14ac:dyDescent="0.3">
      <c r="A5" s="36"/>
      <c r="B5" s="146" t="s">
        <v>24</v>
      </c>
      <c r="C5" s="147"/>
      <c r="D5" s="147"/>
      <c r="E5" s="147"/>
      <c r="F5" s="147"/>
      <c r="G5" s="147"/>
      <c r="H5" s="148"/>
      <c r="I5" s="129" t="s">
        <v>23</v>
      </c>
      <c r="J5" s="130"/>
      <c r="K5" s="131"/>
      <c r="L5" s="36"/>
      <c r="M5" s="135" t="s">
        <v>15</v>
      </c>
      <c r="N5" s="1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15" thickBot="1" x14ac:dyDescent="0.35">
      <c r="A6" s="36"/>
      <c r="B6" s="149"/>
      <c r="C6" s="150"/>
      <c r="D6" s="150"/>
      <c r="E6" s="150"/>
      <c r="F6" s="150"/>
      <c r="G6" s="150"/>
      <c r="H6" s="151"/>
      <c r="I6" s="132"/>
      <c r="J6" s="133"/>
      <c r="K6" s="134"/>
      <c r="L6" s="36"/>
      <c r="M6" s="137"/>
      <c r="N6" s="138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0" ht="29.4" thickBot="1" x14ac:dyDescent="0.35">
      <c r="A7" s="36"/>
      <c r="B7" s="62" t="s">
        <v>0</v>
      </c>
      <c r="C7" s="47" t="s">
        <v>9</v>
      </c>
      <c r="D7" s="48" t="s">
        <v>7</v>
      </c>
      <c r="E7" s="49" t="s">
        <v>1</v>
      </c>
      <c r="F7" s="50" t="s">
        <v>2</v>
      </c>
      <c r="G7" s="64" t="s">
        <v>20</v>
      </c>
      <c r="H7" s="51" t="s">
        <v>20</v>
      </c>
      <c r="I7" s="59" t="s">
        <v>10</v>
      </c>
      <c r="J7" s="31" t="s">
        <v>3</v>
      </c>
      <c r="K7" s="32" t="s">
        <v>4</v>
      </c>
      <c r="L7" s="36"/>
      <c r="M7" s="155" t="s">
        <v>16</v>
      </c>
      <c r="N7" s="15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</row>
    <row r="8" spans="1:60" ht="30" customHeight="1" x14ac:dyDescent="0.3">
      <c r="A8" s="61"/>
      <c r="B8" s="63" t="str">
        <f>'POLOŽKA 1'!B7</f>
        <v>UNIVERZÁLNÍ HROTOVÝ SOUSTRUH</v>
      </c>
      <c r="C8" s="66">
        <f>'POLOŽKA 1'!C7</f>
        <v>1220000</v>
      </c>
      <c r="D8" s="55">
        <f>'POLOŽKA 1'!D7</f>
        <v>1476200</v>
      </c>
      <c r="E8" s="56">
        <f>'POLOŽKA 1'!E7</f>
        <v>1</v>
      </c>
      <c r="F8" s="67" t="s">
        <v>6</v>
      </c>
      <c r="G8" s="65">
        <f>C8*E8</f>
        <v>1220000</v>
      </c>
      <c r="H8" s="57">
        <f>D8*E8</f>
        <v>1476200</v>
      </c>
      <c r="I8" s="60">
        <f>'POLOŽKA 1'!G7:G7</f>
        <v>0</v>
      </c>
      <c r="J8" s="28">
        <f>'POLOŽKA 1'!H7</f>
        <v>0</v>
      </c>
      <c r="K8" s="29">
        <f>'POLOŽKA 1'!I7:I7</f>
        <v>0</v>
      </c>
      <c r="L8" s="36"/>
      <c r="M8" s="139" t="str">
        <f>IF(J8&lt;=D8,"V pořádku","Přes limit")</f>
        <v>V pořádku</v>
      </c>
      <c r="N8" s="140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</row>
    <row r="9" spans="1:60" s="15" customFormat="1" ht="10.199999999999999" customHeight="1" thickBot="1" x14ac:dyDescent="0.35">
      <c r="A9" s="37"/>
      <c r="B9" s="42"/>
      <c r="C9" s="43"/>
      <c r="D9" s="44"/>
      <c r="E9" s="45"/>
      <c r="F9" s="35"/>
      <c r="G9" s="35"/>
      <c r="H9" s="35"/>
      <c r="I9" s="46"/>
      <c r="J9" s="34"/>
      <c r="K9" s="34"/>
      <c r="L9" s="37"/>
      <c r="M9" s="38"/>
      <c r="N9" s="38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</row>
    <row r="10" spans="1:60" s="15" customFormat="1" ht="19.95" customHeight="1" thickBot="1" x14ac:dyDescent="0.35">
      <c r="A10" s="37"/>
      <c r="B10" s="27"/>
      <c r="C10" s="152" t="s">
        <v>22</v>
      </c>
      <c r="D10" s="153"/>
      <c r="E10" s="153"/>
      <c r="F10" s="154"/>
      <c r="G10" s="160">
        <f>SUM(G8:G8)</f>
        <v>1220000</v>
      </c>
      <c r="H10" s="161"/>
      <c r="I10" s="127" t="s">
        <v>17</v>
      </c>
      <c r="J10" s="128"/>
      <c r="K10" s="30">
        <f>SUM(K8:K8)/1.21</f>
        <v>0</v>
      </c>
      <c r="L10" s="37"/>
      <c r="M10" s="139" t="str">
        <f>IF(K10&lt;=G10,"V pořádku","Přes limit")</f>
        <v>V pořádku</v>
      </c>
      <c r="N10" s="140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</row>
    <row r="11" spans="1:60" s="15" customFormat="1" ht="19.95" customHeight="1" thickBot="1" x14ac:dyDescent="0.35">
      <c r="A11" s="37"/>
      <c r="B11" s="27"/>
      <c r="C11" s="180" t="s">
        <v>21</v>
      </c>
      <c r="D11" s="181"/>
      <c r="E11" s="181"/>
      <c r="F11" s="182"/>
      <c r="G11" s="160">
        <f>SUM(H8:H8)</f>
        <v>1476200</v>
      </c>
      <c r="H11" s="161"/>
      <c r="I11" s="127" t="s">
        <v>18</v>
      </c>
      <c r="J11" s="128"/>
      <c r="K11" s="30">
        <f>SUM(K8:K8)</f>
        <v>0</v>
      </c>
      <c r="L11" s="37"/>
      <c r="M11" s="144" t="str">
        <f>IF(K11&lt;=G11,"V pořádku","Přes limit")</f>
        <v>V pořádku</v>
      </c>
      <c r="N11" s="145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0" s="26" customFormat="1" ht="19.95" customHeight="1" thickBot="1" x14ac:dyDescent="0.35">
      <c r="A12" s="37"/>
      <c r="B12" s="41"/>
      <c r="C12" s="41"/>
      <c r="D12" s="41"/>
      <c r="E12" s="41"/>
      <c r="F12" s="35"/>
      <c r="G12" s="35"/>
      <c r="H12" s="35"/>
      <c r="I12" s="33"/>
      <c r="J12" s="33"/>
      <c r="K12" s="34"/>
      <c r="L12" s="37"/>
      <c r="M12" s="38"/>
      <c r="N12" s="3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</row>
    <row r="13" spans="1:60" s="26" customFormat="1" ht="19.95" customHeight="1" thickTop="1" thickBot="1" x14ac:dyDescent="0.35">
      <c r="A13" s="37"/>
      <c r="B13" s="168" t="s">
        <v>19</v>
      </c>
      <c r="C13" s="169"/>
      <c r="D13" s="169"/>
      <c r="E13" s="170"/>
      <c r="F13" s="35"/>
      <c r="G13" s="35"/>
      <c r="H13" s="35"/>
      <c r="I13" s="162" t="s">
        <v>13</v>
      </c>
      <c r="J13" s="163"/>
      <c r="K13" s="164"/>
      <c r="L13" s="37"/>
      <c r="M13" s="38"/>
      <c r="N13" s="38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</row>
    <row r="14" spans="1:60" s="1" customFormat="1" ht="30" customHeight="1" thickBot="1" x14ac:dyDescent="0.35">
      <c r="A14" s="36"/>
      <c r="B14" s="171"/>
      <c r="C14" s="172"/>
      <c r="D14" s="172"/>
      <c r="E14" s="173"/>
      <c r="F14" s="36"/>
      <c r="G14" s="36"/>
      <c r="H14" s="36"/>
      <c r="I14" s="165"/>
      <c r="J14" s="166"/>
      <c r="K14" s="16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</row>
    <row r="15" spans="1:60" ht="30" customHeight="1" thickTop="1" x14ac:dyDescent="0.3">
      <c r="A15" s="36"/>
      <c r="B15" s="174"/>
      <c r="C15" s="175"/>
      <c r="D15" s="175"/>
      <c r="E15" s="176"/>
      <c r="F15" s="36"/>
      <c r="G15" s="36"/>
      <c r="H15" s="36"/>
      <c r="I15" s="88"/>
      <c r="J15" s="88"/>
      <c r="K15" s="88"/>
      <c r="L15" s="89"/>
      <c r="M15" s="89"/>
      <c r="N15" s="89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</row>
    <row r="16" spans="1:60" ht="19.95" customHeight="1" x14ac:dyDescent="0.3">
      <c r="A16" s="36"/>
      <c r="B16" s="174"/>
      <c r="C16" s="175"/>
      <c r="D16" s="175"/>
      <c r="E16" s="176"/>
      <c r="F16" s="36"/>
      <c r="G16" s="36"/>
      <c r="H16" s="36"/>
      <c r="I16" s="90" t="s">
        <v>31</v>
      </c>
      <c r="J16" s="90" t="s">
        <v>32</v>
      </c>
      <c r="K16" s="89"/>
      <c r="L16" s="89"/>
      <c r="M16" s="89"/>
      <c r="N16" s="89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</row>
    <row r="17" spans="1:60" ht="30" customHeight="1" x14ac:dyDescent="0.3">
      <c r="A17" s="36"/>
      <c r="B17" s="174"/>
      <c r="C17" s="175"/>
      <c r="D17" s="175"/>
      <c r="E17" s="176"/>
      <c r="F17" s="36"/>
      <c r="G17" s="36"/>
      <c r="H17" s="36"/>
      <c r="I17" s="91"/>
      <c r="J17" s="91"/>
      <c r="K17" s="92"/>
      <c r="L17" s="93"/>
      <c r="M17" s="93"/>
      <c r="N17" s="9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</row>
    <row r="18" spans="1:60" ht="19.95" customHeight="1" x14ac:dyDescent="0.3">
      <c r="A18" s="36"/>
      <c r="B18" s="174"/>
      <c r="C18" s="175"/>
      <c r="D18" s="175"/>
      <c r="E18" s="176"/>
      <c r="F18" s="36"/>
      <c r="G18" s="36"/>
      <c r="H18" s="36"/>
      <c r="I18" s="93"/>
      <c r="J18" s="93"/>
      <c r="K18" s="93"/>
      <c r="L18" s="93"/>
      <c r="M18" s="93"/>
      <c r="N18" s="9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</row>
    <row r="19" spans="1:60" ht="19.95" customHeight="1" thickBot="1" x14ac:dyDescent="0.35">
      <c r="A19" s="36"/>
      <c r="B19" s="177"/>
      <c r="C19" s="178"/>
      <c r="D19" s="178"/>
      <c r="E19" s="179"/>
      <c r="F19" s="36"/>
      <c r="G19" s="36"/>
      <c r="H19" s="36"/>
      <c r="I19" s="94" t="s">
        <v>30</v>
      </c>
      <c r="J19" s="94"/>
      <c r="K19" s="91"/>
      <c r="L19" s="93"/>
      <c r="M19" s="93"/>
      <c r="N19" s="9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</row>
    <row r="20" spans="1:60" x14ac:dyDescent="0.3">
      <c r="A20" s="36"/>
      <c r="B20" s="157"/>
      <c r="C20" s="157"/>
      <c r="D20" s="157"/>
      <c r="E20" s="157"/>
      <c r="F20" s="36"/>
      <c r="G20" s="36"/>
      <c r="H20" s="36"/>
      <c r="I20" s="95"/>
      <c r="J20" s="95"/>
      <c r="K20" s="95"/>
      <c r="L20" s="95"/>
      <c r="M20" s="95"/>
      <c r="N20" s="95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</row>
    <row r="21" spans="1:60" x14ac:dyDescent="0.3">
      <c r="A21" s="36"/>
      <c r="B21" s="157"/>
      <c r="C21" s="157"/>
      <c r="D21" s="157"/>
      <c r="E21" s="157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</row>
    <row r="22" spans="1:60" x14ac:dyDescent="0.3">
      <c r="A22" s="36"/>
      <c r="B22" s="157"/>
      <c r="C22" s="157"/>
      <c r="D22" s="157"/>
      <c r="E22" s="157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0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</row>
    <row r="24" spans="1:60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</row>
    <row r="25" spans="1:60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</row>
    <row r="26" spans="1:60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</row>
    <row r="27" spans="1:60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</row>
    <row r="28" spans="1:60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</row>
    <row r="29" spans="1:60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</row>
    <row r="30" spans="1:60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</row>
    <row r="31" spans="1:60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</row>
    <row r="32" spans="1:60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</row>
    <row r="33" spans="1:60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</row>
    <row r="34" spans="1:60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</row>
    <row r="35" spans="1:60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</row>
    <row r="36" spans="1:60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</row>
    <row r="37" spans="1:60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</row>
    <row r="38" spans="1:60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</row>
    <row r="39" spans="1:60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</row>
    <row r="40" spans="1:60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</row>
    <row r="41" spans="1:60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</row>
    <row r="42" spans="1:60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spans="1:60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</row>
    <row r="44" spans="1:60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</row>
    <row r="45" spans="1:60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</row>
    <row r="46" spans="1:60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</row>
    <row r="47" spans="1:60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</row>
    <row r="48" spans="1:60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</row>
    <row r="49" spans="1:60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</row>
    <row r="50" spans="1:60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</row>
    <row r="51" spans="1:60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</row>
    <row r="52" spans="1:60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</row>
    <row r="53" spans="1:60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</row>
    <row r="54" spans="1:60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</row>
    <row r="55" spans="1:60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</row>
    <row r="56" spans="1:60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</row>
    <row r="57" spans="1:60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</row>
    <row r="58" spans="1:60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</row>
    <row r="59" spans="1:60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</row>
    <row r="60" spans="1:60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</row>
    <row r="61" spans="1:60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</row>
    <row r="62" spans="1:60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</row>
    <row r="63" spans="1:60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</row>
    <row r="64" spans="1:60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</row>
    <row r="65" spans="1:60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</row>
    <row r="66" spans="1:60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</row>
    <row r="67" spans="1:60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</row>
    <row r="68" spans="1:60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</row>
    <row r="69" spans="1:60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</row>
    <row r="70" spans="1:60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</row>
    <row r="71" spans="1:60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</row>
    <row r="72" spans="1:60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</row>
    <row r="73" spans="1:60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</row>
    <row r="74" spans="1:60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</row>
    <row r="75" spans="1:60" x14ac:dyDescent="0.3"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</row>
    <row r="76" spans="1:60" x14ac:dyDescent="0.3"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</row>
  </sheetData>
  <sheetProtection formatCells="0" selectLockedCells="1"/>
  <protectedRanges>
    <protectedRange sqref="I16:N19 B14:E19" name="Oblast1"/>
  </protectedRanges>
  <mergeCells count="23">
    <mergeCell ref="B22:E22"/>
    <mergeCell ref="C3:K3"/>
    <mergeCell ref="G10:H10"/>
    <mergeCell ref="G11:H11"/>
    <mergeCell ref="I13:K14"/>
    <mergeCell ref="B20:E20"/>
    <mergeCell ref="B21:E21"/>
    <mergeCell ref="B13:E13"/>
    <mergeCell ref="B14:E19"/>
    <mergeCell ref="C11:F11"/>
    <mergeCell ref="B2:N2"/>
    <mergeCell ref="M4:N4"/>
    <mergeCell ref="I10:J10"/>
    <mergeCell ref="I11:J11"/>
    <mergeCell ref="I5:K6"/>
    <mergeCell ref="M5:N6"/>
    <mergeCell ref="M8:N8"/>
    <mergeCell ref="B4:K4"/>
    <mergeCell ref="M10:N10"/>
    <mergeCell ref="M11:N11"/>
    <mergeCell ref="B5:H6"/>
    <mergeCell ref="C10:F10"/>
    <mergeCell ref="M7:N7"/>
  </mergeCells>
  <conditionalFormatting sqref="M12:N13 M10:M11 M8:N9">
    <cfRule type="containsText" dxfId="1" priority="1" operator="containsText" text="Přes limit">
      <formula>NOT(ISERROR(SEARCH("Přes limit",M8)))</formula>
    </cfRule>
    <cfRule type="containsText" dxfId="0" priority="2" operator="containsText" text="V pořádku">
      <formula>NOT(ISERROR(SEARCH("V pořádku",M8)))</formula>
    </cfRule>
  </conditionalFormatting>
  <pageMargins left="0.7" right="0.7" top="0.78740157499999996" bottom="0.78740157499999996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O94"/>
  <sheetViews>
    <sheetView tabSelected="1" topLeftCell="A3" zoomScale="85" zoomScaleNormal="85" workbookViewId="0">
      <selection activeCell="C72" sqref="C72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5" width="16.5546875" bestFit="1" customWidth="1"/>
  </cols>
  <sheetData>
    <row r="1" spans="2:14" x14ac:dyDescent="0.3">
      <c r="B1" t="s">
        <v>45</v>
      </c>
    </row>
    <row r="2" spans="2:14" ht="15" thickBot="1" x14ac:dyDescent="0.35">
      <c r="B2" s="12" t="s">
        <v>8</v>
      </c>
    </row>
    <row r="3" spans="2:14" ht="18" thickBot="1" x14ac:dyDescent="0.35">
      <c r="B3" s="183" t="str">
        <f>REKAPITULACE!B4</f>
        <v>Dodávka univerzálního hrotového soustruhu</v>
      </c>
      <c r="C3" s="184"/>
      <c r="D3" s="184"/>
      <c r="E3" s="184"/>
      <c r="F3" s="184"/>
      <c r="G3" s="184"/>
      <c r="H3" s="184"/>
      <c r="I3" s="185"/>
    </row>
    <row r="4" spans="2:14" ht="15" thickBot="1" x14ac:dyDescent="0.35">
      <c r="E4" s="1"/>
      <c r="F4" s="1"/>
      <c r="G4" s="76" t="s">
        <v>40</v>
      </c>
    </row>
    <row r="5" spans="2:14" ht="15" thickBot="1" x14ac:dyDescent="0.35">
      <c r="D5" s="3"/>
      <c r="E5" s="2"/>
      <c r="F5" s="2"/>
      <c r="G5" s="186" t="s">
        <v>5</v>
      </c>
      <c r="H5" s="187"/>
      <c r="I5" s="188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58</v>
      </c>
      <c r="C7" s="24">
        <v>1220000</v>
      </c>
      <c r="D7" s="58">
        <f>C7*1.21</f>
        <v>1476200</v>
      </c>
      <c r="E7" s="25">
        <v>1</v>
      </c>
      <c r="F7" s="52" t="s">
        <v>6</v>
      </c>
      <c r="G7" s="85">
        <v>0</v>
      </c>
      <c r="H7" s="86">
        <f>G7*1.21</f>
        <v>0</v>
      </c>
      <c r="I7" s="87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2" t="s">
        <v>33</v>
      </c>
      <c r="C9" s="206" t="s">
        <v>34</v>
      </c>
      <c r="D9" s="207"/>
      <c r="E9" s="73"/>
      <c r="F9" s="73"/>
      <c r="G9" s="208" t="s">
        <v>35</v>
      </c>
      <c r="H9" s="209"/>
      <c r="I9" s="210"/>
    </row>
    <row r="10" spans="2:14" s="1" customFormat="1" ht="20.100000000000001" customHeight="1" x14ac:dyDescent="0.3">
      <c r="B10" s="74" t="s">
        <v>36</v>
      </c>
      <c r="C10" s="211"/>
      <c r="D10" s="212"/>
      <c r="E10" s="73"/>
      <c r="F10" s="73"/>
      <c r="G10" s="213"/>
      <c r="H10" s="214"/>
      <c r="I10" s="215"/>
    </row>
    <row r="11" spans="2:14" s="1" customFormat="1" ht="20.100000000000001" customHeight="1" x14ac:dyDescent="0.3">
      <c r="B11" s="74" t="s">
        <v>37</v>
      </c>
      <c r="C11" s="211"/>
      <c r="D11" s="212"/>
      <c r="E11" s="73"/>
      <c r="F11" s="73"/>
      <c r="G11" s="213"/>
      <c r="H11" s="214"/>
      <c r="I11" s="215"/>
    </row>
    <row r="12" spans="2:14" s="1" customFormat="1" ht="35.1" customHeight="1" thickBot="1" x14ac:dyDescent="0.35">
      <c r="B12" s="75" t="s">
        <v>38</v>
      </c>
      <c r="C12" s="216" t="s">
        <v>39</v>
      </c>
      <c r="D12" s="217"/>
      <c r="E12" s="73"/>
      <c r="F12" s="73"/>
      <c r="G12" s="218"/>
      <c r="H12" s="219"/>
      <c r="I12" s="220"/>
    </row>
    <row r="13" spans="2:14" s="1" customFormat="1" ht="20.100000000000001" customHeight="1" x14ac:dyDescent="0.3">
      <c r="B13" s="78"/>
      <c r="C13" s="79"/>
      <c r="D13" s="80"/>
      <c r="E13" s="81"/>
      <c r="F13" s="81"/>
      <c r="G13" s="195" t="s">
        <v>57</v>
      </c>
      <c r="H13" s="195"/>
      <c r="I13" s="195"/>
    </row>
    <row r="14" spans="2:14" s="1" customFormat="1" ht="20.100000000000001" customHeight="1" thickBot="1" x14ac:dyDescent="0.35">
      <c r="B14" s="78"/>
      <c r="C14" s="79"/>
      <c r="D14" s="80"/>
      <c r="E14" s="81"/>
      <c r="F14" s="81"/>
      <c r="G14" s="196"/>
      <c r="H14" s="196"/>
      <c r="I14" s="196"/>
    </row>
    <row r="15" spans="2:14" s="1" customFormat="1" ht="20.100000000000001" customHeight="1" x14ac:dyDescent="0.3">
      <c r="B15" s="119" t="s">
        <v>60</v>
      </c>
      <c r="C15" s="120" t="s">
        <v>25</v>
      </c>
      <c r="D15" s="121" t="s">
        <v>14</v>
      </c>
      <c r="E15" s="82"/>
      <c r="F15" s="82"/>
      <c r="G15" s="208" t="s">
        <v>35</v>
      </c>
      <c r="H15" s="209"/>
      <c r="I15" s="210"/>
    </row>
    <row r="16" spans="2:14" ht="20.100000000000001" customHeight="1" x14ac:dyDescent="0.3">
      <c r="B16" s="102" t="s">
        <v>41</v>
      </c>
      <c r="C16" s="101" t="s">
        <v>145</v>
      </c>
      <c r="D16" s="103" t="s">
        <v>43</v>
      </c>
      <c r="E16" s="83"/>
      <c r="F16" s="84"/>
      <c r="G16" s="189"/>
      <c r="H16" s="190"/>
      <c r="I16" s="191"/>
    </row>
    <row r="17" spans="2:9" ht="20.100000000000001" customHeight="1" x14ac:dyDescent="0.3">
      <c r="B17" s="102" t="s">
        <v>53</v>
      </c>
      <c r="C17" s="101" t="s">
        <v>59</v>
      </c>
      <c r="D17" s="103"/>
      <c r="E17" s="83"/>
      <c r="F17" s="84"/>
      <c r="G17" s="113"/>
      <c r="H17" s="114"/>
      <c r="I17" s="115"/>
    </row>
    <row r="18" spans="2:9" ht="20.100000000000001" customHeight="1" x14ac:dyDescent="0.3">
      <c r="B18" s="102" t="s">
        <v>42</v>
      </c>
      <c r="C18" s="101" t="s">
        <v>47</v>
      </c>
      <c r="D18" s="103"/>
      <c r="E18" s="83"/>
      <c r="F18" s="84"/>
      <c r="G18" s="189"/>
      <c r="H18" s="190"/>
      <c r="I18" s="191"/>
    </row>
    <row r="19" spans="2:9" ht="20.100000000000001" customHeight="1" x14ac:dyDescent="0.3">
      <c r="B19" s="54" t="s">
        <v>48</v>
      </c>
      <c r="C19" s="77" t="s">
        <v>49</v>
      </c>
      <c r="D19" s="53"/>
      <c r="E19" s="83"/>
      <c r="F19" s="84"/>
      <c r="G19" s="189"/>
      <c r="H19" s="190"/>
      <c r="I19" s="191"/>
    </row>
    <row r="20" spans="2:9" ht="20.100000000000001" customHeight="1" x14ac:dyDescent="0.3">
      <c r="B20" s="68" t="s">
        <v>50</v>
      </c>
      <c r="C20" s="69" t="s">
        <v>25</v>
      </c>
      <c r="D20" s="70" t="s">
        <v>14</v>
      </c>
      <c r="E20" s="83"/>
      <c r="F20" s="84"/>
      <c r="G20" s="113"/>
      <c r="H20" s="114"/>
      <c r="I20" s="115"/>
    </row>
    <row r="21" spans="2:9" ht="20.100000000000001" customHeight="1" x14ac:dyDescent="0.3">
      <c r="B21" s="104" t="s">
        <v>61</v>
      </c>
      <c r="C21" s="99" t="s">
        <v>51</v>
      </c>
      <c r="D21" s="53"/>
      <c r="E21" s="83"/>
      <c r="F21" s="84"/>
      <c r="G21" s="113"/>
      <c r="H21" s="114"/>
      <c r="I21" s="115"/>
    </row>
    <row r="22" spans="2:9" ht="20.100000000000001" customHeight="1" x14ac:dyDescent="0.3">
      <c r="B22" s="104" t="s">
        <v>62</v>
      </c>
      <c r="C22" s="99" t="s">
        <v>51</v>
      </c>
      <c r="D22" s="53"/>
      <c r="E22" s="83"/>
      <c r="F22" s="84"/>
      <c r="G22" s="113"/>
      <c r="H22" s="114"/>
      <c r="I22" s="115"/>
    </row>
    <row r="23" spans="2:9" ht="20.100000000000001" customHeight="1" x14ac:dyDescent="0.3">
      <c r="B23" s="104" t="s">
        <v>63</v>
      </c>
      <c r="C23" s="99" t="s">
        <v>51</v>
      </c>
      <c r="D23" s="53"/>
      <c r="E23" s="83"/>
      <c r="F23" s="84"/>
      <c r="G23" s="113"/>
      <c r="H23" s="114"/>
      <c r="I23" s="115"/>
    </row>
    <row r="24" spans="2:9" ht="20.100000000000001" customHeight="1" x14ac:dyDescent="0.3">
      <c r="B24" s="104" t="s">
        <v>64</v>
      </c>
      <c r="C24" s="99" t="s">
        <v>51</v>
      </c>
      <c r="D24" s="53"/>
      <c r="E24" s="83"/>
      <c r="F24" s="84"/>
      <c r="G24" s="113"/>
      <c r="H24" s="114"/>
      <c r="I24" s="115"/>
    </row>
    <row r="25" spans="2:9" ht="20.100000000000001" customHeight="1" x14ac:dyDescent="0.3">
      <c r="B25" s="104" t="s">
        <v>65</v>
      </c>
      <c r="C25" s="99" t="s">
        <v>51</v>
      </c>
      <c r="D25" s="53"/>
      <c r="E25" s="83"/>
      <c r="F25" s="84"/>
      <c r="G25" s="113"/>
      <c r="H25" s="114"/>
      <c r="I25" s="115"/>
    </row>
    <row r="26" spans="2:9" ht="20.100000000000001" customHeight="1" x14ac:dyDescent="0.3">
      <c r="B26" s="104" t="s">
        <v>66</v>
      </c>
      <c r="C26" s="99" t="s">
        <v>51</v>
      </c>
      <c r="D26" s="53"/>
      <c r="E26" s="83"/>
      <c r="F26" s="84"/>
      <c r="G26" s="113"/>
      <c r="H26" s="114"/>
      <c r="I26" s="115"/>
    </row>
    <row r="27" spans="2:9" ht="20.100000000000001" customHeight="1" x14ac:dyDescent="0.3">
      <c r="B27" s="104" t="s">
        <v>67</v>
      </c>
      <c r="C27" s="99" t="s">
        <v>51</v>
      </c>
      <c r="D27" s="53"/>
      <c r="E27" s="83"/>
      <c r="F27" s="84"/>
      <c r="G27" s="113"/>
      <c r="H27" s="114"/>
      <c r="I27" s="115"/>
    </row>
    <row r="28" spans="2:9" ht="20.100000000000001" customHeight="1" x14ac:dyDescent="0.3">
      <c r="B28" s="68" t="s">
        <v>68</v>
      </c>
      <c r="C28" s="69" t="s">
        <v>25</v>
      </c>
      <c r="D28" s="70" t="s">
        <v>14</v>
      </c>
      <c r="E28" s="83"/>
      <c r="F28" s="84"/>
      <c r="G28" s="113"/>
      <c r="H28" s="114"/>
      <c r="I28" s="115"/>
    </row>
    <row r="29" spans="2:9" ht="20.100000000000001" customHeight="1" x14ac:dyDescent="0.3">
      <c r="B29" s="104" t="s">
        <v>69</v>
      </c>
      <c r="C29" s="99" t="s">
        <v>114</v>
      </c>
      <c r="D29" s="53"/>
      <c r="E29" s="83"/>
      <c r="F29" s="84"/>
      <c r="G29" s="113"/>
      <c r="H29" s="114"/>
      <c r="I29" s="115"/>
    </row>
    <row r="30" spans="2:9" ht="20.100000000000001" customHeight="1" x14ac:dyDescent="0.3">
      <c r="B30" s="104" t="s">
        <v>70</v>
      </c>
      <c r="C30" s="99" t="s">
        <v>115</v>
      </c>
      <c r="D30" s="53"/>
      <c r="E30" s="83"/>
      <c r="F30" s="84"/>
      <c r="G30" s="113"/>
      <c r="H30" s="114"/>
      <c r="I30" s="115"/>
    </row>
    <row r="31" spans="2:9" ht="20.100000000000001" customHeight="1" x14ac:dyDescent="0.3">
      <c r="B31" s="104" t="s">
        <v>71</v>
      </c>
      <c r="C31" s="99" t="s">
        <v>116</v>
      </c>
      <c r="D31" s="53"/>
      <c r="E31" s="83"/>
      <c r="F31" s="84"/>
      <c r="G31" s="113"/>
      <c r="H31" s="114"/>
      <c r="I31" s="115"/>
    </row>
    <row r="32" spans="2:9" ht="20.100000000000001" customHeight="1" x14ac:dyDescent="0.3">
      <c r="B32" s="104" t="s">
        <v>72</v>
      </c>
      <c r="C32" s="99" t="s">
        <v>117</v>
      </c>
      <c r="D32" s="53"/>
      <c r="E32" s="83"/>
      <c r="F32" s="84"/>
      <c r="G32" s="189"/>
      <c r="H32" s="190"/>
      <c r="I32" s="191"/>
    </row>
    <row r="33" spans="2:9" ht="20.100000000000001" customHeight="1" x14ac:dyDescent="0.3">
      <c r="B33" s="104" t="s">
        <v>73</v>
      </c>
      <c r="C33" s="99" t="s">
        <v>118</v>
      </c>
      <c r="D33" s="53"/>
      <c r="E33" s="83"/>
      <c r="F33" s="84"/>
      <c r="G33" s="189"/>
      <c r="H33" s="190"/>
      <c r="I33" s="191"/>
    </row>
    <row r="34" spans="2:9" ht="20.100000000000001" customHeight="1" x14ac:dyDescent="0.3">
      <c r="B34" s="104" t="s">
        <v>74</v>
      </c>
      <c r="C34" s="99" t="s">
        <v>75</v>
      </c>
      <c r="D34" s="53"/>
      <c r="E34" s="83"/>
      <c r="F34" s="84"/>
      <c r="G34" s="189"/>
      <c r="H34" s="190"/>
      <c r="I34" s="191"/>
    </row>
    <row r="35" spans="2:9" ht="20.100000000000001" customHeight="1" x14ac:dyDescent="0.3">
      <c r="B35" s="104" t="s">
        <v>76</v>
      </c>
      <c r="C35" s="99" t="s">
        <v>144</v>
      </c>
      <c r="D35" s="53"/>
      <c r="E35" s="83"/>
      <c r="F35" s="84"/>
      <c r="G35" s="189"/>
      <c r="H35" s="190"/>
      <c r="I35" s="191"/>
    </row>
    <row r="36" spans="2:9" ht="20.100000000000001" customHeight="1" x14ac:dyDescent="0.3">
      <c r="B36" s="104" t="s">
        <v>77</v>
      </c>
      <c r="C36" s="99" t="s">
        <v>78</v>
      </c>
      <c r="D36" s="53"/>
      <c r="E36" s="83"/>
      <c r="F36" s="84"/>
      <c r="G36" s="189"/>
      <c r="H36" s="190"/>
      <c r="I36" s="191"/>
    </row>
    <row r="37" spans="2:9" ht="20.100000000000001" customHeight="1" x14ac:dyDescent="0.3">
      <c r="B37" s="104" t="s">
        <v>79</v>
      </c>
      <c r="C37" s="99" t="s">
        <v>119</v>
      </c>
      <c r="D37" s="53"/>
      <c r="E37" s="83"/>
      <c r="F37" s="84"/>
      <c r="G37" s="189"/>
      <c r="H37" s="190"/>
      <c r="I37" s="191"/>
    </row>
    <row r="38" spans="2:9" ht="20.100000000000001" customHeight="1" x14ac:dyDescent="0.3">
      <c r="B38" s="104" t="s">
        <v>80</v>
      </c>
      <c r="C38" s="99" t="s">
        <v>120</v>
      </c>
      <c r="D38" s="53"/>
      <c r="E38" s="83"/>
      <c r="F38" s="84"/>
      <c r="G38" s="192"/>
      <c r="H38" s="193"/>
      <c r="I38" s="194"/>
    </row>
    <row r="39" spans="2:9" ht="20.100000000000001" customHeight="1" x14ac:dyDescent="0.3">
      <c r="B39" s="104" t="s">
        <v>81</v>
      </c>
      <c r="C39" s="99" t="s">
        <v>82</v>
      </c>
      <c r="D39" s="53"/>
      <c r="E39" s="83"/>
      <c r="F39" s="84"/>
      <c r="G39" s="96"/>
      <c r="H39" s="97"/>
      <c r="I39" s="98"/>
    </row>
    <row r="40" spans="2:9" ht="20.100000000000001" customHeight="1" x14ac:dyDescent="0.3">
      <c r="B40" s="104" t="s">
        <v>83</v>
      </c>
      <c r="C40" s="99" t="s">
        <v>115</v>
      </c>
      <c r="D40" s="53"/>
      <c r="E40" s="83"/>
      <c r="F40" s="84"/>
      <c r="G40" s="96"/>
      <c r="H40" s="97"/>
      <c r="I40" s="98"/>
    </row>
    <row r="41" spans="2:9" ht="20.100000000000001" customHeight="1" x14ac:dyDescent="0.3">
      <c r="B41" s="104" t="s">
        <v>84</v>
      </c>
      <c r="C41" s="99" t="s">
        <v>121</v>
      </c>
      <c r="D41" s="53"/>
      <c r="E41" s="83"/>
      <c r="F41" s="84"/>
      <c r="G41" s="189"/>
      <c r="H41" s="190"/>
      <c r="I41" s="191"/>
    </row>
    <row r="42" spans="2:9" ht="20.100000000000001" customHeight="1" x14ac:dyDescent="0.3">
      <c r="B42" s="104" t="s">
        <v>85</v>
      </c>
      <c r="C42" s="99" t="s">
        <v>86</v>
      </c>
      <c r="D42" s="53"/>
      <c r="E42" s="83"/>
      <c r="F42" s="84"/>
      <c r="G42" s="192"/>
      <c r="H42" s="193"/>
      <c r="I42" s="194"/>
    </row>
    <row r="43" spans="2:9" ht="20.100000000000001" customHeight="1" x14ac:dyDescent="0.3">
      <c r="B43" s="104" t="s">
        <v>87</v>
      </c>
      <c r="C43" s="99" t="s">
        <v>122</v>
      </c>
      <c r="D43" s="53"/>
      <c r="E43" s="83"/>
      <c r="F43" s="84"/>
      <c r="G43" s="189"/>
      <c r="H43" s="190"/>
      <c r="I43" s="191"/>
    </row>
    <row r="44" spans="2:9" ht="20.100000000000001" customHeight="1" x14ac:dyDescent="0.3">
      <c r="B44" s="104" t="s">
        <v>88</v>
      </c>
      <c r="C44" s="99" t="s">
        <v>51</v>
      </c>
      <c r="D44" s="53"/>
      <c r="E44" s="83"/>
      <c r="F44" s="84"/>
      <c r="G44" s="189"/>
      <c r="H44" s="190"/>
      <c r="I44" s="191"/>
    </row>
    <row r="45" spans="2:9" ht="20.100000000000001" customHeight="1" x14ac:dyDescent="0.3">
      <c r="B45" s="104" t="s">
        <v>89</v>
      </c>
      <c r="C45" s="99" t="s">
        <v>51</v>
      </c>
      <c r="D45" s="53"/>
      <c r="E45" s="83"/>
      <c r="F45" s="84"/>
      <c r="G45" s="189"/>
      <c r="H45" s="190"/>
      <c r="I45" s="191"/>
    </row>
    <row r="46" spans="2:9" s="1" customFormat="1" ht="20.100000000000001" customHeight="1" x14ac:dyDescent="0.3">
      <c r="B46" s="104" t="s">
        <v>90</v>
      </c>
      <c r="C46" s="99" t="s">
        <v>51</v>
      </c>
      <c r="D46" s="103"/>
      <c r="E46" s="83"/>
      <c r="F46" s="84"/>
      <c r="G46" s="189"/>
      <c r="H46" s="190"/>
      <c r="I46" s="191"/>
    </row>
    <row r="47" spans="2:9" ht="20.100000000000001" customHeight="1" x14ac:dyDescent="0.3">
      <c r="B47" s="104" t="s">
        <v>91</v>
      </c>
      <c r="C47" s="99" t="s">
        <v>92</v>
      </c>
      <c r="D47" s="53"/>
      <c r="E47" s="83"/>
      <c r="F47" s="84"/>
      <c r="G47" s="189"/>
      <c r="H47" s="190"/>
      <c r="I47" s="191"/>
    </row>
    <row r="48" spans="2:9" ht="20.100000000000001" customHeight="1" x14ac:dyDescent="0.3">
      <c r="B48" s="104" t="s">
        <v>93</v>
      </c>
      <c r="C48" s="99" t="s">
        <v>123</v>
      </c>
      <c r="D48" s="53"/>
      <c r="E48" s="83"/>
      <c r="F48" s="84"/>
      <c r="G48" s="192"/>
      <c r="H48" s="193"/>
      <c r="I48" s="194"/>
    </row>
    <row r="49" spans="2:15" ht="20.100000000000001" customHeight="1" x14ac:dyDescent="0.3">
      <c r="B49" s="104" t="s">
        <v>94</v>
      </c>
      <c r="C49" s="99" t="s">
        <v>124</v>
      </c>
      <c r="D49" s="105"/>
      <c r="E49" s="83"/>
      <c r="F49" s="84"/>
      <c r="G49" s="189"/>
      <c r="H49" s="190"/>
      <c r="I49" s="191"/>
    </row>
    <row r="50" spans="2:15" ht="20.100000000000001" customHeight="1" x14ac:dyDescent="0.3">
      <c r="B50" s="104" t="s">
        <v>95</v>
      </c>
      <c r="C50" s="99" t="s">
        <v>125</v>
      </c>
      <c r="D50" s="53"/>
      <c r="E50" s="83"/>
      <c r="F50" s="84"/>
      <c r="G50" s="189"/>
      <c r="H50" s="190"/>
      <c r="I50" s="191"/>
    </row>
    <row r="51" spans="2:15" ht="20.100000000000001" customHeight="1" x14ac:dyDescent="0.3">
      <c r="B51" s="104" t="s">
        <v>52</v>
      </c>
      <c r="C51" s="99" t="s">
        <v>143</v>
      </c>
      <c r="D51" s="53"/>
      <c r="E51" s="83"/>
      <c r="F51" s="84"/>
      <c r="G51" s="189"/>
      <c r="H51" s="190"/>
      <c r="I51" s="191"/>
    </row>
    <row r="52" spans="2:15" ht="20.100000000000001" customHeight="1" x14ac:dyDescent="0.3">
      <c r="B52" s="104" t="s">
        <v>96</v>
      </c>
      <c r="C52" s="99" t="s">
        <v>97</v>
      </c>
      <c r="D52" s="53"/>
      <c r="E52" s="83"/>
      <c r="F52" s="84"/>
      <c r="G52" s="189"/>
      <c r="H52" s="190"/>
      <c r="I52" s="191"/>
    </row>
    <row r="53" spans="2:15" ht="20.100000000000001" customHeight="1" x14ac:dyDescent="0.3">
      <c r="B53" s="104" t="s">
        <v>98</v>
      </c>
      <c r="C53" s="99" t="s">
        <v>51</v>
      </c>
      <c r="D53" s="53"/>
      <c r="E53" s="83"/>
      <c r="F53" s="84"/>
      <c r="G53" s="189"/>
      <c r="H53" s="190"/>
      <c r="I53" s="191"/>
    </row>
    <row r="54" spans="2:15" ht="20.100000000000001" customHeight="1" x14ac:dyDescent="0.3">
      <c r="B54" s="104" t="s">
        <v>99</v>
      </c>
      <c r="C54" s="99" t="s">
        <v>51</v>
      </c>
      <c r="D54" s="53"/>
      <c r="E54" s="83"/>
      <c r="F54" s="84"/>
      <c r="G54" s="189"/>
      <c r="H54" s="190"/>
      <c r="I54" s="191"/>
    </row>
    <row r="55" spans="2:15" ht="20.100000000000001" customHeight="1" x14ac:dyDescent="0.3">
      <c r="B55" s="104" t="s">
        <v>100</v>
      </c>
      <c r="C55" s="99" t="s">
        <v>51</v>
      </c>
      <c r="D55" s="53"/>
      <c r="E55" s="83"/>
      <c r="F55" s="84"/>
      <c r="G55" s="189"/>
      <c r="H55" s="190"/>
      <c r="I55" s="191"/>
    </row>
    <row r="56" spans="2:15" ht="20.100000000000001" customHeight="1" x14ac:dyDescent="0.3">
      <c r="B56" s="104" t="s">
        <v>101</v>
      </c>
      <c r="C56" s="99" t="s">
        <v>51</v>
      </c>
      <c r="D56" s="53"/>
      <c r="E56" s="83"/>
      <c r="F56" s="84"/>
      <c r="G56" s="189"/>
      <c r="H56" s="190"/>
      <c r="I56" s="191"/>
    </row>
    <row r="57" spans="2:15" ht="20.100000000000001" customHeight="1" x14ac:dyDescent="0.3">
      <c r="B57" s="104" t="s">
        <v>102</v>
      </c>
      <c r="C57" s="99" t="s">
        <v>51</v>
      </c>
      <c r="D57" s="53"/>
      <c r="E57" s="83"/>
      <c r="F57" s="84"/>
      <c r="G57" s="189"/>
      <c r="H57" s="190"/>
      <c r="I57" s="191"/>
    </row>
    <row r="58" spans="2:15" ht="20.100000000000001" customHeight="1" x14ac:dyDescent="0.3">
      <c r="B58" s="68" t="s">
        <v>28</v>
      </c>
      <c r="C58" s="69" t="s">
        <v>25</v>
      </c>
      <c r="D58" s="70" t="s">
        <v>14</v>
      </c>
      <c r="E58" s="83"/>
      <c r="F58" s="84"/>
      <c r="G58" s="227" t="s">
        <v>35</v>
      </c>
      <c r="H58" s="228"/>
      <c r="I58" s="229"/>
    </row>
    <row r="59" spans="2:15" ht="20.100000000000001" customHeight="1" x14ac:dyDescent="0.3">
      <c r="B59" s="104" t="s">
        <v>103</v>
      </c>
      <c r="C59" s="99"/>
      <c r="D59" s="106" t="s">
        <v>43</v>
      </c>
      <c r="E59" s="83"/>
      <c r="F59" s="84"/>
      <c r="G59" s="224"/>
      <c r="H59" s="225"/>
      <c r="I59" s="226"/>
    </row>
    <row r="60" spans="2:15" ht="20.100000000000001" customHeight="1" x14ac:dyDescent="0.3">
      <c r="B60" s="104" t="s">
        <v>104</v>
      </c>
      <c r="C60" s="99"/>
      <c r="D60" s="106" t="s">
        <v>43</v>
      </c>
      <c r="E60" s="83"/>
      <c r="F60" s="84"/>
      <c r="G60" s="224"/>
      <c r="H60" s="225"/>
      <c r="I60" s="226"/>
    </row>
    <row r="61" spans="2:15" ht="20.100000000000001" customHeight="1" x14ac:dyDescent="0.3">
      <c r="B61" s="104" t="s">
        <v>105</v>
      </c>
      <c r="C61" s="99"/>
      <c r="D61" s="106" t="s">
        <v>43</v>
      </c>
      <c r="E61" s="83"/>
      <c r="F61" s="84"/>
      <c r="G61" s="224"/>
      <c r="H61" s="225"/>
      <c r="I61" s="226"/>
    </row>
    <row r="62" spans="2:15" ht="20.100000000000001" customHeight="1" x14ac:dyDescent="0.3">
      <c r="B62" s="104" t="s">
        <v>106</v>
      </c>
      <c r="C62" s="99"/>
      <c r="D62" s="106" t="s">
        <v>54</v>
      </c>
      <c r="E62" s="83"/>
      <c r="F62" s="84"/>
      <c r="G62" s="224"/>
      <c r="H62" s="225"/>
      <c r="I62" s="226"/>
    </row>
    <row r="63" spans="2:15" ht="20.100000000000001" customHeight="1" x14ac:dyDescent="0.3">
      <c r="B63" s="104" t="s">
        <v>107</v>
      </c>
      <c r="C63" s="99" t="s">
        <v>108</v>
      </c>
      <c r="D63" s="106" t="s">
        <v>43</v>
      </c>
      <c r="E63" s="83"/>
      <c r="F63" s="84"/>
      <c r="G63" s="224"/>
      <c r="H63" s="225"/>
      <c r="I63" s="226"/>
      <c r="N63" s="11"/>
    </row>
    <row r="64" spans="2:15" ht="39.9" customHeight="1" x14ac:dyDescent="0.3">
      <c r="B64" s="104" t="s">
        <v>127</v>
      </c>
      <c r="C64" s="99" t="s">
        <v>142</v>
      </c>
      <c r="D64" s="106" t="s">
        <v>43</v>
      </c>
      <c r="E64" s="83"/>
      <c r="F64" s="84"/>
      <c r="G64" s="110"/>
      <c r="H64" s="111"/>
      <c r="I64" s="112"/>
      <c r="O64" s="11"/>
    </row>
    <row r="65" spans="2:15" ht="39.9" customHeight="1" x14ac:dyDescent="0.3">
      <c r="B65" s="104" t="s">
        <v>128</v>
      </c>
      <c r="C65" s="99" t="s">
        <v>141</v>
      </c>
      <c r="D65" s="106" t="s">
        <v>43</v>
      </c>
      <c r="E65" s="83"/>
      <c r="F65" s="84"/>
      <c r="G65" s="110"/>
      <c r="H65" s="111"/>
      <c r="I65" s="112"/>
      <c r="O65" s="11"/>
    </row>
    <row r="66" spans="2:15" ht="39.9" customHeight="1" x14ac:dyDescent="0.3">
      <c r="B66" s="104" t="s">
        <v>129</v>
      </c>
      <c r="C66" s="99" t="s">
        <v>146</v>
      </c>
      <c r="D66" s="106" t="s">
        <v>43</v>
      </c>
      <c r="E66" s="83"/>
      <c r="F66" s="84"/>
      <c r="G66" s="110"/>
      <c r="H66" s="111"/>
      <c r="I66" s="112"/>
    </row>
    <row r="67" spans="2:15" ht="20.100000000000001" customHeight="1" x14ac:dyDescent="0.3">
      <c r="B67" s="104" t="s">
        <v>130</v>
      </c>
      <c r="C67" s="99"/>
      <c r="D67" s="106" t="s">
        <v>43</v>
      </c>
      <c r="E67" s="83"/>
      <c r="F67" s="84"/>
      <c r="G67" s="110"/>
      <c r="H67" s="111"/>
      <c r="I67" s="112"/>
    </row>
    <row r="68" spans="2:15" ht="20.100000000000001" customHeight="1" x14ac:dyDescent="0.3">
      <c r="B68" s="104" t="s">
        <v>131</v>
      </c>
      <c r="C68" s="99"/>
      <c r="D68" s="106" t="s">
        <v>43</v>
      </c>
      <c r="E68" s="83"/>
      <c r="F68" s="84"/>
      <c r="G68" s="110"/>
      <c r="H68" s="111"/>
      <c r="I68" s="112"/>
    </row>
    <row r="69" spans="2:15" ht="20.100000000000001" customHeight="1" x14ac:dyDescent="0.3">
      <c r="B69" s="104" t="s">
        <v>132</v>
      </c>
      <c r="C69" s="99" t="s">
        <v>133</v>
      </c>
      <c r="D69" s="106" t="s">
        <v>43</v>
      </c>
      <c r="E69" s="83"/>
      <c r="F69" s="84"/>
      <c r="G69" s="110"/>
      <c r="H69" s="111"/>
      <c r="I69" s="112"/>
    </row>
    <row r="70" spans="2:15" ht="20.100000000000001" customHeight="1" x14ac:dyDescent="0.3">
      <c r="B70" s="104" t="s">
        <v>134</v>
      </c>
      <c r="C70" s="99"/>
      <c r="D70" s="106" t="s">
        <v>135</v>
      </c>
      <c r="E70" s="83"/>
      <c r="F70" s="84"/>
      <c r="G70" s="110"/>
      <c r="H70" s="111"/>
      <c r="I70" s="112"/>
    </row>
    <row r="71" spans="2:15" ht="20.100000000000001" customHeight="1" x14ac:dyDescent="0.3">
      <c r="B71" s="104" t="s">
        <v>139</v>
      </c>
      <c r="C71" s="99"/>
      <c r="D71" s="106" t="s">
        <v>43</v>
      </c>
      <c r="E71" s="83"/>
      <c r="F71" s="84"/>
      <c r="G71" s="110"/>
      <c r="H71" s="111"/>
      <c r="I71" s="112"/>
    </row>
    <row r="72" spans="2:15" ht="20.100000000000001" customHeight="1" x14ac:dyDescent="0.3">
      <c r="B72" s="104" t="s">
        <v>126</v>
      </c>
      <c r="C72" s="99"/>
      <c r="D72" s="106" t="s">
        <v>43</v>
      </c>
      <c r="E72" s="83"/>
      <c r="F72" s="84"/>
      <c r="G72" s="110"/>
      <c r="H72" s="111"/>
      <c r="I72" s="112"/>
    </row>
    <row r="73" spans="2:15" ht="60" customHeight="1" x14ac:dyDescent="0.3">
      <c r="B73" s="104" t="s">
        <v>136</v>
      </c>
      <c r="C73" s="99" t="s">
        <v>147</v>
      </c>
      <c r="D73" s="106" t="s">
        <v>138</v>
      </c>
      <c r="E73" s="83"/>
      <c r="F73" s="84"/>
      <c r="G73" s="110"/>
      <c r="H73" s="111"/>
      <c r="I73" s="112"/>
    </row>
    <row r="74" spans="2:15" ht="20.100000000000001" customHeight="1" x14ac:dyDescent="0.3">
      <c r="B74" s="71" t="s">
        <v>27</v>
      </c>
      <c r="C74" s="69" t="s">
        <v>25</v>
      </c>
      <c r="D74" s="70" t="s">
        <v>14</v>
      </c>
      <c r="E74" s="83"/>
      <c r="F74" s="84"/>
      <c r="G74" s="227" t="s">
        <v>35</v>
      </c>
      <c r="H74" s="228"/>
      <c r="I74" s="229"/>
    </row>
    <row r="75" spans="2:15" ht="20.100000000000001" customHeight="1" x14ac:dyDescent="0.3">
      <c r="B75" s="104" t="s">
        <v>55</v>
      </c>
      <c r="C75" s="99" t="s">
        <v>109</v>
      </c>
      <c r="D75" s="100"/>
      <c r="E75" s="83"/>
      <c r="F75" s="84"/>
      <c r="G75" s="224"/>
      <c r="H75" s="225"/>
      <c r="I75" s="226"/>
    </row>
    <row r="76" spans="2:15" ht="20.100000000000001" customHeight="1" x14ac:dyDescent="0.3">
      <c r="B76" s="104" t="s">
        <v>26</v>
      </c>
      <c r="C76" s="99" t="s">
        <v>56</v>
      </c>
      <c r="D76" s="100"/>
      <c r="E76" s="83"/>
      <c r="F76" s="84"/>
      <c r="G76" s="224"/>
      <c r="H76" s="225"/>
      <c r="I76" s="226"/>
    </row>
    <row r="77" spans="2:15" ht="20.100000000000001" customHeight="1" x14ac:dyDescent="0.3">
      <c r="B77" s="104" t="s">
        <v>110</v>
      </c>
      <c r="C77" s="99" t="s">
        <v>51</v>
      </c>
      <c r="D77" s="100"/>
      <c r="E77" s="83"/>
      <c r="F77" s="84"/>
      <c r="G77" s="224"/>
      <c r="H77" s="225"/>
      <c r="I77" s="226"/>
    </row>
    <row r="78" spans="2:15" ht="20.100000000000001" customHeight="1" x14ac:dyDescent="0.3">
      <c r="B78" s="104" t="s">
        <v>111</v>
      </c>
      <c r="C78" s="99" t="s">
        <v>51</v>
      </c>
      <c r="D78" s="100"/>
      <c r="E78" s="83"/>
      <c r="F78" s="84"/>
      <c r="G78" s="224"/>
      <c r="H78" s="225"/>
      <c r="I78" s="226"/>
    </row>
    <row r="79" spans="2:15" ht="20.100000000000001" customHeight="1" x14ac:dyDescent="0.3">
      <c r="B79" s="104" t="s">
        <v>137</v>
      </c>
      <c r="C79" s="99" t="s">
        <v>51</v>
      </c>
      <c r="D79" s="100"/>
      <c r="E79" s="83"/>
      <c r="F79" s="84"/>
      <c r="G79" s="110"/>
      <c r="H79" s="111"/>
      <c r="I79" s="112"/>
    </row>
    <row r="80" spans="2:15" ht="20.100000000000001" customHeight="1" x14ac:dyDescent="0.3">
      <c r="B80" s="104" t="s">
        <v>44</v>
      </c>
      <c r="C80" s="99" t="s">
        <v>46</v>
      </c>
      <c r="D80" s="100"/>
      <c r="E80" s="83"/>
      <c r="F80" s="84"/>
      <c r="G80" s="224"/>
      <c r="H80" s="225"/>
      <c r="I80" s="226"/>
    </row>
    <row r="81" spans="2:9" ht="20.100000000000001" customHeight="1" x14ac:dyDescent="0.3">
      <c r="B81" s="104" t="s">
        <v>112</v>
      </c>
      <c r="C81" s="99" t="s">
        <v>113</v>
      </c>
      <c r="D81" s="100"/>
      <c r="E81" s="83"/>
      <c r="F81" s="84"/>
      <c r="G81" s="116"/>
      <c r="H81" s="117"/>
      <c r="I81" s="118"/>
    </row>
    <row r="82" spans="2:9" ht="20.100000000000001" customHeight="1" thickBot="1" x14ac:dyDescent="0.35">
      <c r="B82" s="107" t="s">
        <v>29</v>
      </c>
      <c r="C82" s="108" t="s">
        <v>51</v>
      </c>
      <c r="D82" s="109"/>
      <c r="E82" s="83"/>
      <c r="F82" s="84"/>
      <c r="G82" s="221"/>
      <c r="H82" s="222"/>
      <c r="I82" s="223"/>
    </row>
    <row r="83" spans="2:9" ht="15" thickBot="1" x14ac:dyDescent="0.35">
      <c r="B83" s="14"/>
    </row>
    <row r="84" spans="2:9" ht="14.4" customHeight="1" x14ac:dyDescent="0.3">
      <c r="B84" s="197" t="s">
        <v>11</v>
      </c>
      <c r="C84" s="198"/>
      <c r="D84" s="199"/>
    </row>
    <row r="85" spans="2:9" x14ac:dyDescent="0.3">
      <c r="B85" s="200"/>
      <c r="C85" s="201"/>
      <c r="D85" s="202"/>
    </row>
    <row r="86" spans="2:9" x14ac:dyDescent="0.3">
      <c r="B86" s="200"/>
      <c r="C86" s="201"/>
      <c r="D86" s="202"/>
    </row>
    <row r="87" spans="2:9" x14ac:dyDescent="0.3">
      <c r="B87" s="200"/>
      <c r="C87" s="201"/>
      <c r="D87" s="202"/>
    </row>
    <row r="88" spans="2:9" x14ac:dyDescent="0.3">
      <c r="B88" s="200"/>
      <c r="C88" s="201"/>
      <c r="D88" s="202"/>
    </row>
    <row r="89" spans="2:9" ht="15" thickBot="1" x14ac:dyDescent="0.35">
      <c r="B89" s="203"/>
      <c r="C89" s="204"/>
      <c r="D89" s="205"/>
    </row>
    <row r="90" spans="2:9" x14ac:dyDescent="0.3">
      <c r="B90" s="14"/>
    </row>
    <row r="91" spans="2:9" x14ac:dyDescent="0.3">
      <c r="B91" s="14"/>
    </row>
    <row r="92" spans="2:9" x14ac:dyDescent="0.3">
      <c r="B92" s="14"/>
    </row>
    <row r="93" spans="2:9" x14ac:dyDescent="0.3">
      <c r="B93" s="14"/>
    </row>
    <row r="94" spans="2:9" x14ac:dyDescent="0.3">
      <c r="B94" s="14"/>
    </row>
  </sheetData>
  <sheetProtection formatCells="0" formatColumns="0" formatRows="0" selectLockedCells="1"/>
  <mergeCells count="53">
    <mergeCell ref="G57:I57"/>
    <mergeCell ref="G49:I49"/>
    <mergeCell ref="G45:I45"/>
    <mergeCell ref="G47:I47"/>
    <mergeCell ref="G48:I48"/>
    <mergeCell ref="G80:I80"/>
    <mergeCell ref="G76:I76"/>
    <mergeCell ref="G77:I77"/>
    <mergeCell ref="G78:I78"/>
    <mergeCell ref="G46:I46"/>
    <mergeCell ref="G74:I74"/>
    <mergeCell ref="G50:I50"/>
    <mergeCell ref="G51:I51"/>
    <mergeCell ref="G52:I52"/>
    <mergeCell ref="G53:I53"/>
    <mergeCell ref="G54:I54"/>
    <mergeCell ref="G55:I55"/>
    <mergeCell ref="G56:I56"/>
    <mergeCell ref="G82:I82"/>
    <mergeCell ref="G59:I59"/>
    <mergeCell ref="G60:I60"/>
    <mergeCell ref="G58:I58"/>
    <mergeCell ref="G61:I61"/>
    <mergeCell ref="G62:I62"/>
    <mergeCell ref="G63:I63"/>
    <mergeCell ref="G75:I75"/>
    <mergeCell ref="B84:D89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6:I16"/>
    <mergeCell ref="G18:I18"/>
    <mergeCell ref="G44:I44"/>
    <mergeCell ref="G19:I19"/>
    <mergeCell ref="G35:I35"/>
    <mergeCell ref="G36:I36"/>
    <mergeCell ref="B3:I3"/>
    <mergeCell ref="G5:I5"/>
    <mergeCell ref="G43:I43"/>
    <mergeCell ref="G41:I41"/>
    <mergeCell ref="G42:I42"/>
    <mergeCell ref="G38:I38"/>
    <mergeCell ref="G32:I32"/>
    <mergeCell ref="G33:I33"/>
    <mergeCell ref="G34:I34"/>
    <mergeCell ref="G13:I14"/>
    <mergeCell ref="G37:I37"/>
  </mergeCells>
  <pageMargins left="0.7" right="0.7" top="0.78740157499999996" bottom="0.78740157499999996" header="0.3" footer="0.3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POLOŽKA 1</vt:lpstr>
      <vt:lpstr>'POLOŽKA 1'!Oblast_tisku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Lukáš Novák</cp:lastModifiedBy>
  <cp:lastPrinted>2025-12-15T03:07:26Z</cp:lastPrinted>
  <dcterms:created xsi:type="dcterms:W3CDTF">2017-01-23T02:45:31Z</dcterms:created>
  <dcterms:modified xsi:type="dcterms:W3CDTF">2025-12-22T09:00:13Z</dcterms:modified>
</cp:coreProperties>
</file>