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sus.local\KDataII\PU\Skody_po_zime\Škody po zimě 2026\Oblast Benešov\CMS Čechtice\III-11234 Křivsoudov-Studený\SOUTEŽ\"/>
    </mc:Choice>
  </mc:AlternateContent>
  <xr:revisionPtr revIDLastSave="0" documentId="13_ncr:1_{84D9FFF4-3FBB-4D0A-8C62-4FD5F0EF7595}" xr6:coauthVersionLast="47" xr6:coauthVersionMax="47" xr10:uidLastSave="{00000000-0000-0000-0000-000000000000}"/>
  <bookViews>
    <workbookView xWindow="28680" yWindow="-120" windowWidth="29040" windowHeight="15840" activeTab="2" xr2:uid="{57036A43-35F1-4BE7-B77D-E265DAFB0D57}"/>
  </bookViews>
  <sheets>
    <sheet name="Krycí list rozpočtu" sheetId="3" r:id="rId1"/>
    <sheet name="rekapitulace" sheetId="6" r:id="rId2"/>
    <sheet name="SO Vozovka" sheetId="1" r:id="rId3"/>
    <sheet name="SO Sanace" sheetId="4" r:id="rId4"/>
    <sheet name="SO Propustky" sheetId="7" r:id="rId5"/>
  </sheets>
  <definedNames>
    <definedName name="_xlnm.Print_Area" localSheetId="0">'Krycí list rozpočtu'!$B$1:$J$1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H31" i="1"/>
  <c r="H20" i="4"/>
  <c r="H11" i="7"/>
  <c r="H18" i="1"/>
  <c r="H20" i="1" l="1"/>
  <c r="H19" i="1"/>
  <c r="H23" i="1" l="1"/>
  <c r="H24" i="1" l="1"/>
  <c r="F19" i="4"/>
  <c r="H19" i="4" s="1"/>
  <c r="H13" i="7"/>
  <c r="H14" i="7"/>
  <c r="H15" i="7"/>
  <c r="H16" i="7"/>
  <c r="H17" i="7"/>
  <c r="H18" i="7"/>
  <c r="H19" i="7"/>
  <c r="H20" i="7"/>
  <c r="H22" i="7"/>
  <c r="H12" i="4"/>
  <c r="H14" i="4"/>
  <c r="H16" i="4"/>
  <c r="H17" i="4"/>
  <c r="H18" i="4"/>
  <c r="H10" i="7"/>
  <c r="H27" i="1"/>
  <c r="H23" i="7" l="1"/>
  <c r="H16" i="1"/>
  <c r="H21" i="4"/>
  <c r="H24" i="7" l="1"/>
  <c r="C10" i="6"/>
  <c r="H10" i="4"/>
  <c r="H29" i="1"/>
  <c r="H25" i="1"/>
  <c r="H22" i="1"/>
  <c r="H21" i="1"/>
  <c r="H17" i="1"/>
  <c r="H15" i="1"/>
  <c r="H14" i="1"/>
  <c r="H13" i="1"/>
  <c r="H12" i="1"/>
  <c r="H11" i="1"/>
  <c r="H10" i="1"/>
  <c r="G25" i="3"/>
  <c r="J22" i="3"/>
  <c r="G22" i="3"/>
  <c r="H25" i="7" l="1"/>
  <c r="E10" i="6" s="1"/>
  <c r="D10" i="6"/>
  <c r="H22" i="4"/>
  <c r="C9" i="6" s="1"/>
  <c r="H32" i="1"/>
  <c r="C8" i="6" s="1"/>
  <c r="H23" i="4" l="1"/>
  <c r="D9" i="6" s="1"/>
  <c r="C11" i="6"/>
  <c r="D14" i="3" s="1"/>
  <c r="H33" i="1"/>
  <c r="D22" i="3" l="1"/>
  <c r="D26" i="3" s="1"/>
  <c r="J25" i="3" s="1"/>
  <c r="H24" i="4"/>
  <c r="E9" i="6" s="1"/>
  <c r="H34" i="1"/>
  <c r="E8" i="6" s="1"/>
  <c r="D8" i="6"/>
  <c r="G26" i="3" l="1"/>
  <c r="J26" i="3" s="1"/>
  <c r="D11" i="6"/>
  <c r="E11" i="6"/>
</calcChain>
</file>

<file path=xl/sharedStrings.xml><?xml version="1.0" encoding="utf-8"?>
<sst xmlns="http://schemas.openxmlformats.org/spreadsheetml/2006/main" count="266" uniqueCount="157">
  <si>
    <t>MJ</t>
  </si>
  <si>
    <t xml:space="preserve">Zhotovitel: </t>
  </si>
  <si>
    <t xml:space="preserve"> </t>
  </si>
  <si>
    <t>DPH 21%</t>
  </si>
  <si>
    <t>Popis položky</t>
  </si>
  <si>
    <t>Výměra</t>
  </si>
  <si>
    <t>Kč/MJ</t>
  </si>
  <si>
    <t>Celkem Kč</t>
  </si>
  <si>
    <t>R položka</t>
  </si>
  <si>
    <t>Celkem bez DPH</t>
  </si>
  <si>
    <t>Celkem vč. DPH</t>
  </si>
  <si>
    <t>Krycí list rozpočtu</t>
  </si>
  <si>
    <t>Název stavby:</t>
  </si>
  <si>
    <t>Objednatel:</t>
  </si>
  <si>
    <t>IČ/DIČ:</t>
  </si>
  <si>
    <t>Druh stavby:</t>
  </si>
  <si>
    <t>Projektant:</t>
  </si>
  <si>
    <t>Lokalita:</t>
  </si>
  <si>
    <t>Zhotovitel:</t>
  </si>
  <si>
    <t>Zpracoval: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</si>
  <si>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</si>
  <si>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</si>
  <si>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</si>
  <si>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</si>
  <si>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</si>
  <si>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</si>
  <si>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</si>
  <si>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</si>
  <si>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</si>
  <si>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</si>
  <si>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ZRN celkem</t>
  </si>
  <si>
    <t>DN celkem</t>
  </si>
  <si>
    <t>NUS celkem</t>
  </si>
  <si>
    <t>Základ 0%</t>
  </si>
  <si>
    <t>Základ 15%</t>
  </si>
  <si>
    <t>DPH 15%</t>
  </si>
  <si>
    <t>Základ 21%</t>
  </si>
  <si>
    <t>Celkem včetně DPH</t>
  </si>
  <si>
    <t>Datum, razítko a podpis</t>
  </si>
  <si>
    <t xml:space="preserve">Stavba:    </t>
  </si>
  <si>
    <t xml:space="preserve">Zpracoval:   </t>
  </si>
  <si>
    <t xml:space="preserve">Datum:   </t>
  </si>
  <si>
    <t>poznámky</t>
  </si>
  <si>
    <t>574A44</t>
  </si>
  <si>
    <t>574C06</t>
  </si>
  <si>
    <t>SPOJOVACÍ POSTŘIK Z EMULZE DO 0,5KG/M2</t>
  </si>
  <si>
    <t>015111</t>
  </si>
  <si>
    <t>KPL</t>
  </si>
  <si>
    <t>FRÉZOVÁNÍ ZPEVNĚNÝCH PLOCH ASFALTOVÝCH, ODVOZ DO 20 KM</t>
  </si>
  <si>
    <t>M3</t>
  </si>
  <si>
    <t>ŘEZÁNÍ ASFALTOVÉHO KRYTU VOZOVEK TL. DO 50MM</t>
  </si>
  <si>
    <t>M</t>
  </si>
  <si>
    <t>OČIŠTĚNÍ ASFALTOVÝCH VOZOVEK ZAMETENÍM (samosběr)</t>
  </si>
  <si>
    <t>M2</t>
  </si>
  <si>
    <t>T</t>
  </si>
  <si>
    <t>VODOROVNÉ DOPRAVNÍ ZNAČENÍ BARVOU HLADKÉ - DODÁVKA A POKLÁDKA</t>
  </si>
  <si>
    <t>029113</t>
  </si>
  <si>
    <t>OSTAT POŽADAVKY - GEODETICKÉ ZAMĚŘENÍ - CELKY</t>
  </si>
  <si>
    <t>ASFALTOVÝ BETON PRO OBRUSNÉ VRSTVY ACO 11+, tl. 50 mm</t>
  </si>
  <si>
    <t>POPLATKY ZA LIKVIDACI ODPADŮ NEKONTAMINOVANÝCH - 17 05 04 VYTĚŽENÉ ZEMINY A HORNINY - I. TŘÍDA TĚŽITELNOSTI</t>
  </si>
  <si>
    <t>ODKOPÁVKY A PROKOPÁVKY OBECNÉ TŘ. I, ODVOZ DO 20KM</t>
  </si>
  <si>
    <t>VRSTVY PRO OBNOVU A OPRAVY Z KAMENIVA ZPEV CEMENTEM - TL. 120 MM</t>
  </si>
  <si>
    <t>ASFALTOVÝ BETON PRO PODKLADNÍ VRSTVY ACP 22+ , TL. 80MM</t>
  </si>
  <si>
    <t>014103.R</t>
  </si>
  <si>
    <t>ULOŽENÍ ODPADU ZE STAVBY NA SKLÁDKU S OPRÁVNĚNÍM K OPĚTOVNÉMU VYUŽITÍ - RECYKLAČNÍ STŘEDISKO</t>
  </si>
  <si>
    <t xml:space="preserve">Položka zahrnuje : Náklad na uložení do recyklačního střediska či na skládku s oprávněním k opětovnému využítí dodaného typu odpadu. Zhotovitel doloží  platné oprávnění opravňující ho k nakládání s odpady. Dále předloží doklady o uložení tzv.Průvodku odpadu (s uvedením SPZ, množství-váhy, názvu odpadu, místo dalšího využí odpadu). Tuto průvodku odsouhlasí zástupci smluvních stran.                                                                               </t>
  </si>
  <si>
    <t>ASFALTOVÝ BETON PRO LOŽNÍ VRSTVY ACL 16+</t>
  </si>
  <si>
    <t>FRÉZOVÁNÍ DRÁŽKY PRŮŘEZU DO 100MM2 V ASFALTOVÉ VOZOVCE</t>
  </si>
  <si>
    <t>TĚSNĚNÍ DILATAČNÍCH SPAR  ASF. ZÁLIVKOU</t>
  </si>
  <si>
    <t>ČIŠTĚNÍ KRAJNIC OD NÁNOSU TL. DO 100MM  S ODVOZEM NA SKLÁDKU</t>
  </si>
  <si>
    <t>ČIŠTĚNÍ PŘÍKOPŮ OD NÁNOSU DO 0,25M3/M  S ODVOZEM NA SKLÁDKU</t>
  </si>
  <si>
    <t>KUS</t>
  </si>
  <si>
    <t>KSÚS Středočeského kraje příspěvková organizace</t>
  </si>
  <si>
    <t>00066001</t>
  </si>
  <si>
    <t>Termín výstavby:</t>
  </si>
  <si>
    <t>ZO za KSUSSK:</t>
  </si>
  <si>
    <t>Podpis ZO</t>
  </si>
  <si>
    <t>Zdroj financování:</t>
  </si>
  <si>
    <t>Krajská správa a údržba silnic Středočeského kraje, příspěvková organizace</t>
  </si>
  <si>
    <t xml:space="preserve">Objednatel:  </t>
  </si>
  <si>
    <t>VOZOVKOVÉ VRSTVY ZE ŠTĚRKODRTI TL. DO 150MM</t>
  </si>
  <si>
    <t>Místo (lokalita):</t>
  </si>
  <si>
    <t>ROZPOČET - VOZOVKA</t>
  </si>
  <si>
    <t>ROZPOČET - SANACE</t>
  </si>
  <si>
    <t>REKAPITULACE</t>
  </si>
  <si>
    <t>Název úseku (objektu)</t>
  </si>
  <si>
    <t>DPH</t>
  </si>
  <si>
    <t>Celkem :</t>
  </si>
  <si>
    <t>SO Vozovka</t>
  </si>
  <si>
    <t>SO Sanace</t>
  </si>
  <si>
    <t>FRÉZOVÁNÍ ZPEVNĚNÝCH PLOCH ASFALTOVÝCH, TL. 80MM, VČETNĚ ODKUPU</t>
  </si>
  <si>
    <t>ÚPRAVA PLÁNĚ SE ZHUTNĚNÍM V HORNINĚ TŘ. I</t>
  </si>
  <si>
    <t>asfaltový recyklát 0-22 mm</t>
  </si>
  <si>
    <t>odtěžení vrstvy 27 cm</t>
  </si>
  <si>
    <t>frézování do hloubky 8 cm</t>
  </si>
  <si>
    <t>odtěžení vrstvy 27 cm; m3 * 2 = t</t>
  </si>
  <si>
    <t>Stavba:</t>
  </si>
  <si>
    <t>Ing. Aleš Čermák, Ph.D., MBA, ředitel</t>
  </si>
  <si>
    <t>Objekt:</t>
  </si>
  <si>
    <t>Kód položky</t>
  </si>
  <si>
    <t>Poř.č.</t>
  </si>
  <si>
    <t>21461E</t>
  </si>
  <si>
    <t>SEPARAČNÍ GEOTEXTILIE DO 500G/M2 (MIN. 300G/M2)</t>
  </si>
  <si>
    <t>574E07</t>
  </si>
  <si>
    <t>DIO VČ. ZJIŠTĚNÍ, ZAJIŠTĚNÍ A VYTYČENÍ ING. SÍTÍ, ZAJIŠTĚNÍ STANOVENÍ MÍSTNÍ ÚPRAVY NA VDZ</t>
  </si>
  <si>
    <t>ZPEVNĚNÍ KRAJNIC Z RECYKLOVANÉHO MATERIÁLU TL DO 150MM</t>
  </si>
  <si>
    <t>úplná uzavírka (předpoklad na dvě etapy); součástí položky je zpracování návrhu VDZ vč. zajištění stanovení místní úpravy provozu</t>
  </si>
  <si>
    <t>21100*0,04</t>
  </si>
  <si>
    <t>20350 * 0,05 (obec Studený pouze obrus ACO11 = 750 m2)</t>
  </si>
  <si>
    <t>20350 + 21100</t>
  </si>
  <si>
    <t>4120 * 0,5 (šíře) * 2 strany</t>
  </si>
  <si>
    <t>III/11234 Křivsoudov - Studený</t>
  </si>
  <si>
    <t>ROZPOČET - PROPUSTKY</t>
  </si>
  <si>
    <t>šíře š.30 cm (mimo místa, kde jsou obruby)</t>
  </si>
  <si>
    <t>SO Propustky</t>
  </si>
  <si>
    <t>Oprava vozovky</t>
  </si>
  <si>
    <t>CMS Čechtice, km 0,000 - 4,120            uzl.st. 2312A055 - 2312A089</t>
  </si>
  <si>
    <t>VODOROVNÉ DOPRAVNÍ ZNAČENÍ PLASTEM HLADKÉ - DODÁVKA A POKLÁDKA</t>
  </si>
  <si>
    <t>ODKOPÁVKY A PROKOPÁVKY OBECNÉ TŘ. I</t>
  </si>
  <si>
    <t>VYKOPÁVKY PRO KORYTA VODOTEČÍ TŘ. I, ODVOZ DO 20KM</t>
  </si>
  <si>
    <t>9181C</t>
  </si>
  <si>
    <t>ČELA PROPUSTU Z TRUB DN DO 500MM Z BETONU</t>
  </si>
  <si>
    <t>KS</t>
  </si>
  <si>
    <t>ŽLABY A RIGOLY DLÁŽDĚNÉ Z LOMOVÉHO KAMENE TL DO 250MMM DO BETONU TL 100MM</t>
  </si>
  <si>
    <t>OČIŠTĚNÍ ZDIVA OTRYSKÁNÍM NA SUCHO VZDUCHEM</t>
  </si>
  <si>
    <t>NÁTĚRY BETON KONSTR TYP  S2 (OS-B)</t>
  </si>
  <si>
    <t>POPLATKY ZA SKLÁDKU</t>
  </si>
  <si>
    <t>9111A1</t>
  </si>
  <si>
    <t>9111A2</t>
  </si>
  <si>
    <t>obnova nátěru( očištění, zbavení koroze, nátěr dvě vrstvy)</t>
  </si>
  <si>
    <t>čištění tlakovou vodou</t>
  </si>
  <si>
    <t>kámen, beton (recyklační středisko / skládka, dle dispozic zhotovitele), propustky</t>
  </si>
  <si>
    <t>ČIŠTĚNÍ PŘÍKOPŮ OD NÁNOSU DO 0,5M3/M s odvozem na skládku</t>
  </si>
  <si>
    <t>2 čela propustku</t>
  </si>
  <si>
    <t>2 ks nových zábradlí vč.povrchové úpravy,montáže</t>
  </si>
  <si>
    <t>2 ks nových čel z betonu</t>
  </si>
  <si>
    <t>3028m2 * 0,08 (vč. 20cm zazubení u krajů a 40 cm u středů)</t>
  </si>
  <si>
    <t>1,88*2,4 (bourání čel x hmot.betonu )</t>
  </si>
  <si>
    <t>Křivsoudov / cestmistrovství Čechtice / uzl.st.: 2312A055 - 2312A089 , km 0,000 - 4,120</t>
  </si>
  <si>
    <t>VÝŠKOVÁ ÚPRAVA KRYCÍCH HRNCŮ</t>
  </si>
  <si>
    <t>VÝŠKOVÁ ÚPRAVA POKLOPŮ</t>
  </si>
  <si>
    <t>ZÁBRADLÍ SILNIČNÍ S VODOROVNÝMI MADLY - MONTÁŽ S PŘESUNEM ( BEZ DODÁVKY )</t>
  </si>
  <si>
    <t>ZÁBRADLÍ SILNIČNÍ S VODOROVNÝMI MADLY</t>
  </si>
  <si>
    <t xml:space="preserve">BOURÁNÍ BETONU ČELA </t>
  </si>
  <si>
    <t>ČIŠTĚNÍ PROPUSTKŮ TLAKOVOU VODOU - DN 500</t>
  </si>
  <si>
    <t>odláždění nátoků a výtoků u 9 ks propustků ( nátok - 7,5 m2,  výtok - 7,5 m2 )</t>
  </si>
  <si>
    <t>2695*0,27*2=1455,3</t>
  </si>
  <si>
    <t>15*0,5*9=67,5</t>
  </si>
  <si>
    <t>2695*0,27=727,65</t>
  </si>
  <si>
    <t>2695*0,12=323,4</t>
  </si>
  <si>
    <t>očištění betonových konstukcí u propustků (2,5*1,5*2*8=60)</t>
  </si>
  <si>
    <t xml:space="preserve"> (2,5*1,5*2*8=60)</t>
  </si>
  <si>
    <t>150 m po levé straně od Křivsoudova, odtěžení části svahu</t>
  </si>
  <si>
    <t>67,5 * 1,5</t>
  </si>
  <si>
    <t>4120*0,1*1,5=618 ; 3500*0,25*1,5=1312,5  ;  3500*0,5*1,5=2625  ;  75*1,5=112,5</t>
  </si>
  <si>
    <t>zaměření plochy sanací před pokládkou asf.vrstev</t>
  </si>
  <si>
    <t>4120 * 0,125 * 2 + přechod pro chodce v obci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</si>
</sst>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;\-#,##0.000"/>
    <numFmt numFmtId="165" formatCode="00000"/>
  </numFmts>
  <fonts count="31" x14ac:knownFonts="1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8"/>
      <name val="MS Sans Serif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 CE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6"/>
      <name val="Arial"/>
      <family val="2"/>
      <charset val="238"/>
    </font>
    <font>
      <b/>
      <sz val="16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name val="Arial"/>
    </font>
    <font>
      <sz val="10"/>
      <color rgb="FF000000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B441A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 applyAlignment="0">
      <alignment vertical="top" wrapText="1"/>
      <protection locked="0"/>
    </xf>
    <xf numFmtId="0" fontId="19" fillId="0" borderId="0"/>
    <xf numFmtId="9" fontId="4" fillId="0" borderId="0" applyFont="0" applyFill="0" applyBorder="0" applyAlignment="0" applyProtection="0">
      <alignment vertical="top" wrapText="1"/>
      <protection locked="0"/>
    </xf>
    <xf numFmtId="0" fontId="18" fillId="0" borderId="0">
      <alignment vertical="center"/>
    </xf>
    <xf numFmtId="0" fontId="26" fillId="0" borderId="0">
      <alignment vertical="center"/>
    </xf>
    <xf numFmtId="0" fontId="26" fillId="0" borderId="0"/>
    <xf numFmtId="0" fontId="18" fillId="0" borderId="0"/>
  </cellStyleXfs>
  <cellXfs count="262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0" fillId="0" borderId="0" xfId="0" applyAlignment="1" applyProtection="1">
      <alignment vertical="top"/>
    </xf>
    <xf numFmtId="0" fontId="9" fillId="2" borderId="1" xfId="0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49" fontId="14" fillId="3" borderId="2" xfId="0" applyNumberFormat="1" applyFont="1" applyFill="1" applyBorder="1" applyAlignment="1" applyProtection="1">
      <alignment horizontal="center" vertical="center"/>
    </xf>
    <xf numFmtId="49" fontId="14" fillId="3" borderId="3" xfId="0" applyNumberFormat="1" applyFont="1" applyFill="1" applyBorder="1" applyAlignment="1" applyProtection="1">
      <alignment horizontal="center" vertical="center"/>
    </xf>
    <xf numFmtId="49" fontId="16" fillId="0" borderId="4" xfId="0" applyNumberFormat="1" applyFont="1" applyBorder="1" applyAlignment="1" applyProtection="1">
      <alignment horizontal="left" vertical="center"/>
    </xf>
    <xf numFmtId="49" fontId="8" fillId="0" borderId="5" xfId="0" applyNumberFormat="1" applyFont="1" applyBorder="1" applyAlignment="1" applyProtection="1">
      <alignment horizontal="left" vertical="center"/>
    </xf>
    <xf numFmtId="4" fontId="8" fillId="0" borderId="5" xfId="0" applyNumberFormat="1" applyFont="1" applyBorder="1" applyAlignment="1" applyProtection="1">
      <alignment horizontal="right" vertical="center"/>
    </xf>
    <xf numFmtId="4" fontId="8" fillId="0" borderId="6" xfId="0" applyNumberFormat="1" applyFont="1" applyBorder="1" applyAlignment="1" applyProtection="1">
      <alignment horizontal="right" vertical="center"/>
    </xf>
    <xf numFmtId="4" fontId="11" fillId="0" borderId="0" xfId="0" applyNumberFormat="1" applyFont="1" applyAlignment="1" applyProtection="1">
      <alignment vertical="center"/>
    </xf>
    <xf numFmtId="49" fontId="8" fillId="0" borderId="5" xfId="0" applyNumberFormat="1" applyFont="1" applyBorder="1" applyAlignment="1" applyProtection="1">
      <alignment horizontal="right" vertical="center"/>
    </xf>
    <xf numFmtId="49" fontId="8" fillId="0" borderId="6" xfId="0" applyNumberFormat="1" applyFont="1" applyBorder="1" applyAlignment="1" applyProtection="1">
      <alignment horizontal="right" vertical="center"/>
    </xf>
    <xf numFmtId="0" fontId="11" fillId="0" borderId="7" xfId="0" applyFont="1" applyBorder="1" applyAlignment="1" applyProtection="1">
      <alignment vertical="center"/>
    </xf>
    <xf numFmtId="0" fontId="11" fillId="0" borderId="8" xfId="0" applyFont="1" applyBorder="1" applyAlignment="1" applyProtection="1">
      <alignment vertical="center"/>
    </xf>
    <xf numFmtId="0" fontId="11" fillId="0" borderId="9" xfId="0" applyFont="1" applyBorder="1" applyAlignment="1" applyProtection="1">
      <alignment vertical="center"/>
    </xf>
    <xf numFmtId="4" fontId="16" fillId="3" borderId="5" xfId="0" applyNumberFormat="1" applyFont="1" applyFill="1" applyBorder="1" applyAlignment="1" applyProtection="1">
      <alignment horizontal="right" vertical="center"/>
    </xf>
    <xf numFmtId="0" fontId="11" fillId="0" borderId="10" xfId="0" applyFont="1" applyBorder="1" applyAlignment="1" applyProtection="1">
      <alignment vertical="center"/>
    </xf>
    <xf numFmtId="4" fontId="16" fillId="3" borderId="6" xfId="0" applyNumberFormat="1" applyFont="1" applyFill="1" applyBorder="1" applyAlignment="1" applyProtection="1">
      <alignment horizontal="right" vertical="center"/>
    </xf>
    <xf numFmtId="0" fontId="11" fillId="0" borderId="11" xfId="0" applyFont="1" applyBorder="1" applyAlignment="1" applyProtection="1">
      <alignment vertical="center"/>
    </xf>
    <xf numFmtId="0" fontId="17" fillId="0" borderId="5" xfId="0" applyFont="1" applyBorder="1" applyAlignment="1" applyProtection="1">
      <alignment vertical="center"/>
    </xf>
    <xf numFmtId="10" fontId="0" fillId="0" borderId="0" xfId="2" applyNumberFormat="1" applyFont="1" applyAlignment="1" applyProtection="1">
      <alignment vertical="top"/>
    </xf>
    <xf numFmtId="4" fontId="11" fillId="0" borderId="5" xfId="0" applyNumberFormat="1" applyFont="1" applyBorder="1" applyAlignment="1" applyProtection="1">
      <alignment vertical="center"/>
    </xf>
    <xf numFmtId="4" fontId="18" fillId="0" borderId="5" xfId="0" applyNumberFormat="1" applyFont="1" applyBorder="1" applyAlignment="1">
      <alignment vertical="center"/>
      <protection locked="0"/>
    </xf>
    <xf numFmtId="0" fontId="18" fillId="0" borderId="5" xfId="0" applyFont="1" applyBorder="1" applyAlignment="1">
      <alignment horizontal="center" vertical="center"/>
      <protection locked="0"/>
    </xf>
    <xf numFmtId="4" fontId="11" fillId="0" borderId="13" xfId="0" applyNumberFormat="1" applyFont="1" applyBorder="1" applyAlignment="1" applyProtection="1">
      <alignment vertical="center"/>
    </xf>
    <xf numFmtId="4" fontId="18" fillId="0" borderId="13" xfId="0" applyNumberFormat="1" applyFont="1" applyBorder="1" applyAlignment="1">
      <alignment vertical="center"/>
      <protection locked="0"/>
    </xf>
    <xf numFmtId="0" fontId="18" fillId="0" borderId="5" xfId="0" applyFont="1" applyBorder="1" applyAlignment="1" applyProtection="1">
      <alignment horizontal="center" vertical="center"/>
    </xf>
    <xf numFmtId="2" fontId="11" fillId="0" borderId="5" xfId="0" applyNumberFormat="1" applyFont="1" applyBorder="1" applyAlignment="1" applyProtection="1">
      <alignment vertical="center"/>
    </xf>
    <xf numFmtId="4" fontId="11" fillId="0" borderId="6" xfId="0" applyNumberFormat="1" applyFont="1" applyBorder="1" applyAlignment="1" applyProtection="1">
      <alignment vertical="center"/>
    </xf>
    <xf numFmtId="0" fontId="18" fillId="0" borderId="3" xfId="0" applyFont="1" applyBorder="1" applyAlignment="1">
      <alignment horizontal="center" vertical="center"/>
      <protection locked="0"/>
    </xf>
    <xf numFmtId="0" fontId="18" fillId="0" borderId="13" xfId="0" applyFont="1" applyBorder="1" applyAlignment="1">
      <alignment horizontal="center" vertical="center"/>
      <protection locked="0"/>
    </xf>
    <xf numFmtId="165" fontId="18" fillId="0" borderId="7" xfId="0" applyNumberFormat="1" applyFont="1" applyBorder="1" applyAlignment="1">
      <alignment horizontal="center" vertical="center"/>
      <protection locked="0"/>
    </xf>
    <xf numFmtId="0" fontId="18" fillId="0" borderId="7" xfId="0" applyFont="1" applyBorder="1" applyAlignment="1">
      <alignment horizontal="center" vertical="center"/>
      <protection locked="0"/>
    </xf>
    <xf numFmtId="49" fontId="18" fillId="0" borderId="7" xfId="0" applyNumberFormat="1" applyFont="1" applyBorder="1" applyAlignment="1">
      <alignment horizontal="center" vertical="center"/>
      <protection locked="0"/>
    </xf>
    <xf numFmtId="0" fontId="18" fillId="0" borderId="4" xfId="0" applyFont="1" applyBorder="1" applyAlignment="1">
      <alignment vertical="center"/>
      <protection locked="0"/>
    </xf>
    <xf numFmtId="0" fontId="18" fillId="0" borderId="4" xfId="0" applyFont="1" applyBorder="1" applyAlignment="1">
      <alignment vertical="center" wrapText="1"/>
      <protection locked="0"/>
    </xf>
    <xf numFmtId="0" fontId="0" fillId="0" borderId="5" xfId="0" applyBorder="1" applyAlignment="1" applyProtection="1">
      <alignment horizontal="center" vertical="center"/>
    </xf>
    <xf numFmtId="0" fontId="21" fillId="0" borderId="0" xfId="0" applyFont="1" applyAlignment="1" applyProtection="1">
      <alignment horizontal="left"/>
    </xf>
    <xf numFmtId="0" fontId="9" fillId="2" borderId="19" xfId="0" applyFont="1" applyFill="1" applyBorder="1" applyAlignment="1" applyProtection="1">
      <alignment horizontal="center" vertical="center"/>
    </xf>
    <xf numFmtId="0" fontId="9" fillId="2" borderId="20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/>
    </xf>
    <xf numFmtId="0" fontId="9" fillId="2" borderId="21" xfId="0" applyFont="1" applyFill="1" applyBorder="1" applyAlignment="1" applyProtection="1">
      <alignment vertical="center"/>
    </xf>
    <xf numFmtId="0" fontId="18" fillId="0" borderId="22" xfId="0" applyFont="1" applyBorder="1" applyAlignment="1">
      <alignment horizontal="center" vertical="center"/>
      <protection locked="0"/>
    </xf>
    <xf numFmtId="4" fontId="18" fillId="0" borderId="22" xfId="0" applyNumberFormat="1" applyFont="1" applyBorder="1" applyAlignment="1">
      <alignment vertical="center"/>
      <protection locked="0"/>
    </xf>
    <xf numFmtId="2" fontId="11" fillId="0" borderId="3" xfId="0" applyNumberFormat="1" applyFont="1" applyBorder="1" applyAlignment="1" applyProtection="1">
      <alignment vertical="center"/>
    </xf>
    <xf numFmtId="4" fontId="11" fillId="0" borderId="3" xfId="0" applyNumberFormat="1" applyFont="1" applyBorder="1" applyAlignment="1" applyProtection="1">
      <alignment vertical="center"/>
    </xf>
    <xf numFmtId="4" fontId="11" fillId="0" borderId="23" xfId="0" applyNumberFormat="1" applyFont="1" applyBorder="1" applyAlignment="1" applyProtection="1">
      <alignment vertical="center"/>
    </xf>
    <xf numFmtId="39" fontId="11" fillId="0" borderId="5" xfId="0" applyNumberFormat="1" applyFont="1" applyBorder="1" applyAlignment="1" applyProtection="1">
      <alignment vertical="center"/>
    </xf>
    <xf numFmtId="4" fontId="11" fillId="0" borderId="24" xfId="0" applyNumberFormat="1" applyFont="1" applyBorder="1" applyAlignment="1" applyProtection="1">
      <alignment vertical="center"/>
    </xf>
    <xf numFmtId="0" fontId="9" fillId="0" borderId="25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4" fontId="8" fillId="0" borderId="22" xfId="0" applyNumberFormat="1" applyFont="1" applyBorder="1" applyAlignment="1" applyProtection="1">
      <alignment horizontal="right" vertical="center"/>
    </xf>
    <xf numFmtId="4" fontId="9" fillId="0" borderId="23" xfId="0" applyNumberFormat="1" applyFont="1" applyBorder="1" applyAlignment="1" applyProtection="1">
      <alignment vertical="center"/>
    </xf>
    <xf numFmtId="4" fontId="8" fillId="0" borderId="10" xfId="0" applyNumberFormat="1" applyFont="1" applyBorder="1" applyAlignment="1" applyProtection="1">
      <alignment vertical="center"/>
    </xf>
    <xf numFmtId="0" fontId="9" fillId="0" borderId="18" xfId="0" applyFont="1" applyBorder="1" applyAlignment="1" applyProtection="1">
      <alignment vertical="center"/>
    </xf>
    <xf numFmtId="0" fontId="9" fillId="0" borderId="5" xfId="0" applyFont="1" applyBorder="1" applyAlignment="1" applyProtection="1">
      <alignment vertical="center"/>
    </xf>
    <xf numFmtId="4" fontId="9" fillId="0" borderId="6" xfId="0" applyNumberFormat="1" applyFont="1" applyBorder="1" applyAlignment="1" applyProtection="1">
      <alignment vertical="center"/>
    </xf>
    <xf numFmtId="0" fontId="9" fillId="0" borderId="26" xfId="0" applyFont="1" applyBorder="1" applyAlignment="1" applyProtection="1">
      <alignment vertical="center"/>
    </xf>
    <xf numFmtId="0" fontId="9" fillId="0" borderId="13" xfId="0" applyFont="1" applyBorder="1" applyAlignment="1" applyProtection="1">
      <alignment vertical="center"/>
    </xf>
    <xf numFmtId="4" fontId="8" fillId="0" borderId="13" xfId="0" applyNumberFormat="1" applyFont="1" applyBorder="1" applyAlignment="1" applyProtection="1">
      <alignment horizontal="right" vertical="center"/>
    </xf>
    <xf numFmtId="4" fontId="9" fillId="0" borderId="24" xfId="0" applyNumberFormat="1" applyFont="1" applyBorder="1" applyAlignment="1" applyProtection="1">
      <alignment vertical="center"/>
    </xf>
    <xf numFmtId="0" fontId="9" fillId="2" borderId="27" xfId="0" applyFont="1" applyFill="1" applyBorder="1" applyAlignment="1" applyProtection="1">
      <alignment vertical="center" wrapText="1"/>
    </xf>
    <xf numFmtId="0" fontId="9" fillId="2" borderId="1" xfId="0" applyFont="1" applyFill="1" applyBorder="1" applyAlignment="1" applyProtection="1">
      <alignment vertical="center"/>
    </xf>
    <xf numFmtId="0" fontId="9" fillId="2" borderId="1" xfId="0" applyFont="1" applyFill="1" applyBorder="1" applyAlignment="1" applyProtection="1">
      <alignment horizontal="left" vertical="center"/>
    </xf>
    <xf numFmtId="0" fontId="9" fillId="2" borderId="28" xfId="0" applyFont="1" applyFill="1" applyBorder="1" applyAlignment="1" applyProtection="1">
      <alignment horizontal="left" vertical="center"/>
    </xf>
    <xf numFmtId="0" fontId="22" fillId="0" borderId="0" xfId="0" applyFont="1" applyAlignment="1" applyProtection="1">
      <alignment horizontal="left"/>
    </xf>
    <xf numFmtId="0" fontId="22" fillId="0" borderId="0" xfId="0" applyFont="1" applyAlignment="1" applyProtection="1">
      <alignment horizontal="left" vertical="center"/>
    </xf>
    <xf numFmtId="4" fontId="8" fillId="4" borderId="5" xfId="0" applyNumberFormat="1" applyFont="1" applyFill="1" applyBorder="1" applyAlignment="1" applyProtection="1">
      <alignment horizontal="right" vertical="center"/>
    </xf>
    <xf numFmtId="4" fontId="8" fillId="4" borderId="6" xfId="0" applyNumberFormat="1" applyFont="1" applyFill="1" applyBorder="1" applyAlignment="1" applyProtection="1">
      <alignment horizontal="right" vertical="center"/>
    </xf>
    <xf numFmtId="0" fontId="18" fillId="0" borderId="43" xfId="0" applyFont="1" applyBorder="1" applyAlignment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4" fontId="8" fillId="0" borderId="3" xfId="0" applyNumberFormat="1" applyFont="1" applyBorder="1" applyAlignment="1" applyProtection="1">
      <alignment horizontal="right" vertical="center"/>
    </xf>
    <xf numFmtId="0" fontId="9" fillId="0" borderId="4" xfId="0" applyFont="1" applyBorder="1" applyAlignment="1" applyProtection="1">
      <alignment vertical="center"/>
    </xf>
    <xf numFmtId="0" fontId="9" fillId="0" borderId="17" xfId="0" applyFont="1" applyBorder="1" applyAlignment="1" applyProtection="1">
      <alignment vertical="center"/>
    </xf>
    <xf numFmtId="0" fontId="18" fillId="0" borderId="0" xfId="3">
      <alignment vertical="center"/>
    </xf>
    <xf numFmtId="0" fontId="23" fillId="0" borderId="0" xfId="3" applyFont="1">
      <alignment vertical="center"/>
    </xf>
    <xf numFmtId="0" fontId="25" fillId="5" borderId="2" xfId="3" applyFont="1" applyFill="1" applyBorder="1" applyAlignment="1">
      <alignment horizontal="center" vertical="center"/>
    </xf>
    <xf numFmtId="0" fontId="25" fillId="5" borderId="3" xfId="3" applyFont="1" applyFill="1" applyBorder="1" applyAlignment="1">
      <alignment horizontal="right" vertical="center"/>
    </xf>
    <xf numFmtId="0" fontId="25" fillId="5" borderId="23" xfId="3" applyFont="1" applyFill="1" applyBorder="1" applyAlignment="1">
      <alignment horizontal="right" vertical="center"/>
    </xf>
    <xf numFmtId="0" fontId="18" fillId="0" borderId="4" xfId="3" applyBorder="1" applyAlignment="1">
      <alignment horizontal="left" vertical="center"/>
    </xf>
    <xf numFmtId="4" fontId="18" fillId="0" borderId="5" xfId="3" applyNumberFormat="1" applyBorder="1" applyAlignment="1">
      <alignment horizontal="right" vertical="center"/>
    </xf>
    <xf numFmtId="4" fontId="18" fillId="0" borderId="6" xfId="3" applyNumberFormat="1" applyBorder="1" applyAlignment="1">
      <alignment horizontal="right" vertical="center"/>
    </xf>
    <xf numFmtId="0" fontId="18" fillId="0" borderId="14" xfId="3" applyBorder="1" applyAlignment="1">
      <alignment horizontal="left" vertical="center"/>
    </xf>
    <xf numFmtId="0" fontId="21" fillId="0" borderId="44" xfId="3" applyFont="1" applyBorder="1" applyAlignment="1">
      <alignment horizontal="right" vertical="center"/>
    </xf>
    <xf numFmtId="4" fontId="21" fillId="0" borderId="44" xfId="3" applyNumberFormat="1" applyFont="1" applyBorder="1" applyAlignment="1">
      <alignment horizontal="right" vertical="center"/>
    </xf>
    <xf numFmtId="37" fontId="18" fillId="0" borderId="0" xfId="0" applyNumberFormat="1" applyFont="1" applyAlignment="1">
      <alignment horizontal="center" vertical="top"/>
      <protection locked="0"/>
    </xf>
    <xf numFmtId="0" fontId="18" fillId="0" borderId="0" xfId="0" applyFont="1" applyAlignment="1">
      <alignment horizontal="left" vertical="top" wrapText="1"/>
      <protection locked="0"/>
    </xf>
    <xf numFmtId="0" fontId="20" fillId="0" borderId="4" xfId="0" applyFont="1" applyBorder="1" applyAlignment="1">
      <alignment vertical="center" wrapText="1"/>
      <protection locked="0"/>
    </xf>
    <xf numFmtId="0" fontId="20" fillId="0" borderId="4" xfId="0" applyFont="1" applyBorder="1" applyAlignment="1">
      <alignment vertical="center"/>
      <protection locked="0"/>
    </xf>
    <xf numFmtId="4" fontId="11" fillId="0" borderId="45" xfId="0" applyNumberFormat="1" applyFont="1" applyBorder="1" applyAlignment="1" applyProtection="1">
      <alignment vertical="center"/>
    </xf>
    <xf numFmtId="164" fontId="18" fillId="0" borderId="0" xfId="0" applyNumberFormat="1" applyFont="1" applyAlignment="1">
      <alignment horizontal="right" vertical="top"/>
      <protection locked="0"/>
    </xf>
    <xf numFmtId="39" fontId="18" fillId="0" borderId="0" xfId="0" applyNumberFormat="1" applyFont="1" applyAlignment="1">
      <alignment horizontal="right" vertical="top"/>
      <protection locked="0"/>
    </xf>
    <xf numFmtId="37" fontId="18" fillId="0" borderId="0" xfId="0" applyNumberFormat="1" applyFont="1" applyAlignment="1">
      <alignment horizontal="center" vertical="center"/>
      <protection locked="0"/>
    </xf>
    <xf numFmtId="0" fontId="18" fillId="0" borderId="0" xfId="0" applyFont="1" applyAlignment="1">
      <alignment horizontal="left" vertical="center"/>
      <protection locked="0"/>
    </xf>
    <xf numFmtId="0" fontId="18" fillId="0" borderId="0" xfId="0" applyFont="1" applyAlignment="1">
      <alignment horizontal="left" vertical="center" wrapText="1"/>
      <protection locked="0"/>
    </xf>
    <xf numFmtId="164" fontId="18" fillId="0" borderId="0" xfId="0" applyNumberFormat="1" applyFont="1" applyAlignment="1">
      <alignment horizontal="right" vertical="center"/>
      <protection locked="0"/>
    </xf>
    <xf numFmtId="39" fontId="18" fillId="0" borderId="0" xfId="0" applyNumberFormat="1" applyFont="1" applyAlignment="1">
      <alignment horizontal="right" vertical="center"/>
      <protection locked="0"/>
    </xf>
    <xf numFmtId="0" fontId="0" fillId="0" borderId="0" xfId="0" applyAlignment="1">
      <alignment horizontal="left" vertical="center"/>
      <protection locked="0"/>
    </xf>
    <xf numFmtId="0" fontId="24" fillId="0" borderId="0" xfId="3" applyFont="1">
      <alignment vertical="center"/>
    </xf>
    <xf numFmtId="0" fontId="24" fillId="0" borderId="0" xfId="3" applyFont="1" applyAlignment="1">
      <alignment horizontal="right" vertical="center"/>
    </xf>
    <xf numFmtId="0" fontId="8" fillId="0" borderId="0" xfId="0" applyFont="1" applyAlignment="1" applyProtection="1">
      <alignment vertical="center"/>
    </xf>
    <xf numFmtId="4" fontId="8" fillId="0" borderId="0" xfId="0" applyNumberFormat="1" applyFont="1" applyAlignment="1" applyProtection="1">
      <alignment vertical="center"/>
    </xf>
    <xf numFmtId="1" fontId="18" fillId="0" borderId="7" xfId="0" applyNumberFormat="1" applyFont="1" applyBorder="1" applyAlignment="1">
      <alignment horizontal="center" vertical="center"/>
      <protection locked="0"/>
    </xf>
    <xf numFmtId="1" fontId="18" fillId="0" borderId="7" xfId="0" applyNumberFormat="1" applyFont="1" applyBorder="1" applyAlignment="1" applyProtection="1">
      <alignment horizontal="center" vertical="center"/>
    </xf>
    <xf numFmtId="1" fontId="18" fillId="0" borderId="7" xfId="1" applyNumberFormat="1" applyFont="1" applyBorder="1" applyAlignment="1" applyProtection="1">
      <alignment horizontal="left" vertical="center" wrapText="1"/>
      <protection locked="0"/>
    </xf>
    <xf numFmtId="1" fontId="18" fillId="0" borderId="29" xfId="0" applyNumberFormat="1" applyFont="1" applyBorder="1" applyAlignment="1">
      <alignment horizontal="center" vertical="center"/>
      <protection locked="0"/>
    </xf>
    <xf numFmtId="1" fontId="18" fillId="0" borderId="16" xfId="0" applyNumberFormat="1" applyFont="1" applyBorder="1" applyAlignment="1">
      <alignment horizontal="center" vertical="center"/>
      <protection locked="0"/>
    </xf>
    <xf numFmtId="4" fontId="8" fillId="0" borderId="48" xfId="0" applyNumberFormat="1" applyFont="1" applyBorder="1" applyAlignment="1" applyProtection="1">
      <alignment vertical="center"/>
    </xf>
    <xf numFmtId="1" fontId="18" fillId="0" borderId="43" xfId="0" applyNumberFormat="1" applyFont="1" applyBorder="1" applyAlignment="1">
      <alignment horizontal="center" vertical="center"/>
      <protection locked="0"/>
    </xf>
    <xf numFmtId="0" fontId="9" fillId="2" borderId="27" xfId="0" applyFont="1" applyFill="1" applyBorder="1" applyAlignment="1" applyProtection="1">
      <alignment horizontal="left" vertical="center" wrapText="1"/>
    </xf>
    <xf numFmtId="49" fontId="18" fillId="0" borderId="47" xfId="0" applyNumberFormat="1" applyFont="1" applyBorder="1" applyAlignment="1">
      <alignment horizontal="center" vertical="center"/>
      <protection locked="0"/>
    </xf>
    <xf numFmtId="0" fontId="17" fillId="0" borderId="5" xfId="0" applyFont="1" applyBorder="1" applyAlignment="1" applyProtection="1">
      <alignment vertical="center" wrapText="1"/>
    </xf>
    <xf numFmtId="0" fontId="17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horizontal="left" vertical="center"/>
    </xf>
    <xf numFmtId="4" fontId="18" fillId="0" borderId="49" xfId="0" applyNumberFormat="1" applyFont="1" applyBorder="1" applyAlignment="1">
      <alignment vertical="center"/>
      <protection locked="0"/>
    </xf>
    <xf numFmtId="0" fontId="18" fillId="6" borderId="5" xfId="4" applyFont="1" applyFill="1" applyBorder="1" applyAlignment="1">
      <alignment horizontal="center" vertical="center"/>
    </xf>
    <xf numFmtId="0" fontId="28" fillId="0" borderId="5" xfId="0" applyFont="1" applyBorder="1" applyAlignment="1" applyProtection="1">
      <alignment vertical="center"/>
    </xf>
    <xf numFmtId="4" fontId="29" fillId="0" borderId="5" xfId="0" applyNumberFormat="1" applyFont="1" applyBorder="1" applyAlignment="1">
      <alignment vertical="center"/>
      <protection locked="0"/>
    </xf>
    <xf numFmtId="4" fontId="29" fillId="0" borderId="22" xfId="0" applyNumberFormat="1" applyFont="1" applyBorder="1" applyAlignment="1">
      <alignment vertical="center"/>
      <protection locked="0"/>
    </xf>
    <xf numFmtId="4" fontId="29" fillId="0" borderId="5" xfId="0" applyNumberFormat="1" applyFont="1" applyBorder="1" applyAlignment="1" applyProtection="1">
      <alignment vertical="center"/>
    </xf>
    <xf numFmtId="4" fontId="18" fillId="0" borderId="5" xfId="0" applyNumberFormat="1" applyFont="1" applyBorder="1" applyAlignment="1">
      <alignment horizontal="right" vertical="center"/>
      <protection locked="0"/>
    </xf>
    <xf numFmtId="2" fontId="18" fillId="6" borderId="5" xfId="4" applyNumberFormat="1" applyFont="1" applyFill="1" applyBorder="1" applyAlignment="1">
      <alignment horizontal="right" vertical="center"/>
    </xf>
    <xf numFmtId="2" fontId="27" fillId="6" borderId="5" xfId="4" applyNumberFormat="1" applyFont="1" applyFill="1" applyBorder="1" applyAlignment="1">
      <alignment horizontal="right" vertical="center" wrapText="1" shrinkToFit="1" readingOrder="1"/>
    </xf>
    <xf numFmtId="2" fontId="18" fillId="6" borderId="5" xfId="0" applyNumberFormat="1" applyFont="1" applyFill="1" applyBorder="1" applyAlignment="1" applyProtection="1">
      <alignment horizontal="right" vertical="center"/>
    </xf>
    <xf numFmtId="0" fontId="9" fillId="0" borderId="51" xfId="0" applyFont="1" applyBorder="1" applyAlignment="1" applyProtection="1">
      <alignment vertical="center"/>
    </xf>
    <xf numFmtId="4" fontId="9" fillId="0" borderId="45" xfId="0" applyNumberFormat="1" applyFont="1" applyBorder="1" applyAlignment="1" applyProtection="1">
      <alignment vertical="center"/>
    </xf>
    <xf numFmtId="0" fontId="18" fillId="6" borderId="52" xfId="4" applyFont="1" applyFill="1" applyBorder="1" applyAlignment="1">
      <alignment horizontal="center" vertical="center"/>
    </xf>
    <xf numFmtId="4" fontId="18" fillId="0" borderId="52" xfId="0" applyNumberFormat="1" applyFont="1" applyBorder="1" applyAlignment="1">
      <alignment vertical="center"/>
      <protection locked="0"/>
    </xf>
    <xf numFmtId="4" fontId="18" fillId="0" borderId="52" xfId="0" applyNumberFormat="1" applyFont="1" applyBorder="1" applyAlignment="1">
      <alignment horizontal="right" vertical="center"/>
      <protection locked="0"/>
    </xf>
    <xf numFmtId="4" fontId="11" fillId="0" borderId="53" xfId="0" applyNumberFormat="1" applyFont="1" applyBorder="1" applyAlignment="1" applyProtection="1">
      <alignment vertical="center"/>
    </xf>
    <xf numFmtId="4" fontId="18" fillId="0" borderId="13" xfId="0" applyNumberFormat="1" applyFont="1" applyBorder="1" applyAlignment="1">
      <alignment horizontal="right" vertical="center"/>
      <protection locked="0"/>
    </xf>
    <xf numFmtId="0" fontId="18" fillId="0" borderId="54" xfId="0" applyFont="1" applyBorder="1" applyAlignment="1">
      <alignment vertical="center" wrapText="1"/>
      <protection locked="0"/>
    </xf>
    <xf numFmtId="0" fontId="18" fillId="0" borderId="18" xfId="0" applyFont="1" applyBorder="1" applyAlignment="1">
      <alignment vertical="center"/>
      <protection locked="0"/>
    </xf>
    <xf numFmtId="0" fontId="18" fillId="0" borderId="18" xfId="0" applyFont="1" applyBorder="1" applyAlignment="1" applyProtection="1">
      <alignment vertical="center"/>
    </xf>
    <xf numFmtId="0" fontId="27" fillId="6" borderId="18" xfId="0" applyFont="1" applyFill="1" applyBorder="1" applyAlignment="1" applyProtection="1">
      <alignment horizontal="left" vertical="center" shrinkToFit="1" readingOrder="1"/>
    </xf>
    <xf numFmtId="0" fontId="18" fillId="0" borderId="18" xfId="0" applyFont="1" applyBorder="1" applyAlignment="1">
      <alignment vertical="center" wrapText="1"/>
      <protection locked="0"/>
    </xf>
    <xf numFmtId="0" fontId="18" fillId="0" borderId="18" xfId="0" applyFont="1" applyBorder="1" applyAlignment="1" applyProtection="1">
      <alignment vertical="center" wrapText="1"/>
    </xf>
    <xf numFmtId="0" fontId="18" fillId="0" borderId="26" xfId="0" applyFont="1" applyBorder="1" applyAlignment="1">
      <alignment vertical="center"/>
      <protection locked="0"/>
    </xf>
    <xf numFmtId="49" fontId="18" fillId="0" borderId="55" xfId="0" applyNumberFormat="1" applyFont="1" applyBorder="1" applyAlignment="1">
      <alignment horizontal="center" vertical="center"/>
      <protection locked="0"/>
    </xf>
    <xf numFmtId="165" fontId="18" fillId="0" borderId="56" xfId="0" applyNumberFormat="1" applyFont="1" applyBorder="1" applyAlignment="1">
      <alignment horizontal="center" vertical="center"/>
      <protection locked="0"/>
    </xf>
    <xf numFmtId="0" fontId="18" fillId="0" borderId="56" xfId="0" applyFont="1" applyBorder="1" applyAlignment="1" applyProtection="1">
      <alignment horizontal="center" vertical="center"/>
    </xf>
    <xf numFmtId="0" fontId="18" fillId="0" borderId="56" xfId="0" applyFont="1" applyBorder="1" applyAlignment="1">
      <alignment horizontal="center" vertical="center"/>
      <protection locked="0"/>
    </xf>
    <xf numFmtId="49" fontId="18" fillId="0" borderId="56" xfId="1" applyNumberFormat="1" applyFont="1" applyBorder="1" applyAlignment="1" applyProtection="1">
      <alignment horizontal="left" vertical="center" wrapText="1"/>
      <protection locked="0"/>
    </xf>
    <xf numFmtId="0" fontId="18" fillId="0" borderId="57" xfId="0" applyFont="1" applyBorder="1" applyAlignment="1">
      <alignment horizontal="center" vertical="center"/>
      <protection locked="0"/>
    </xf>
    <xf numFmtId="0" fontId="18" fillId="0" borderId="15" xfId="0" applyFont="1" applyBorder="1" applyAlignment="1">
      <alignment horizontal="center" vertical="center"/>
      <protection locked="0"/>
    </xf>
    <xf numFmtId="0" fontId="27" fillId="0" borderId="56" xfId="0" applyFont="1" applyBorder="1" applyAlignment="1" applyProtection="1">
      <alignment horizontal="center" vertical="center" wrapText="1" shrinkToFit="1" readingOrder="1"/>
    </xf>
    <xf numFmtId="0" fontId="30" fillId="0" borderId="18" xfId="0" applyFont="1" applyBorder="1" applyAlignment="1" applyProtection="1">
      <alignment vertical="center"/>
    </xf>
    <xf numFmtId="0" fontId="20" fillId="0" borderId="18" xfId="1" applyFont="1" applyBorder="1" applyAlignment="1" applyProtection="1">
      <alignment horizontal="left" vertical="center" wrapText="1"/>
      <protection locked="0"/>
    </xf>
    <xf numFmtId="0" fontId="18" fillId="0" borderId="5" xfId="6" applyBorder="1" applyAlignment="1">
      <alignment horizontal="center" vertical="center"/>
    </xf>
    <xf numFmtId="4" fontId="18" fillId="6" borderId="5" xfId="6" applyNumberFormat="1" applyFill="1" applyBorder="1" applyAlignment="1">
      <alignment horizontal="right" vertical="center"/>
    </xf>
    <xf numFmtId="1" fontId="18" fillId="0" borderId="58" xfId="0" applyNumberFormat="1" applyFont="1" applyBorder="1" applyAlignment="1">
      <alignment horizontal="center" vertical="center"/>
      <protection locked="0"/>
    </xf>
    <xf numFmtId="0" fontId="18" fillId="6" borderId="59" xfId="4" applyFont="1" applyFill="1" applyBorder="1" applyAlignment="1">
      <alignment horizontal="left" vertical="center" wrapText="1"/>
    </xf>
    <xf numFmtId="0" fontId="18" fillId="6" borderId="18" xfId="4" applyFont="1" applyFill="1" applyBorder="1" applyAlignment="1">
      <alignment vertical="center" wrapText="1"/>
    </xf>
    <xf numFmtId="0" fontId="18" fillId="6" borderId="18" xfId="3" applyFill="1" applyBorder="1" applyAlignment="1">
      <alignment vertical="center" wrapText="1"/>
    </xf>
    <xf numFmtId="0" fontId="20" fillId="6" borderId="18" xfId="0" applyFont="1" applyFill="1" applyBorder="1" applyAlignment="1" applyProtection="1">
      <alignment horizontal="left" vertical="center" wrapText="1"/>
    </xf>
    <xf numFmtId="0" fontId="18" fillId="0" borderId="26" xfId="0" applyFont="1" applyBorder="1" applyAlignment="1">
      <alignment vertical="center" wrapText="1"/>
      <protection locked="0"/>
    </xf>
    <xf numFmtId="0" fontId="27" fillId="6" borderId="60" xfId="4" applyFont="1" applyFill="1" applyBorder="1" applyAlignment="1">
      <alignment horizontal="center" vertical="center" wrapText="1" shrinkToFit="1" readingOrder="1"/>
    </xf>
    <xf numFmtId="49" fontId="18" fillId="0" borderId="56" xfId="1" applyNumberFormat="1" applyFont="1" applyBorder="1" applyAlignment="1" applyProtection="1">
      <alignment horizontal="center" vertical="center" wrapText="1"/>
      <protection locked="0"/>
    </xf>
    <xf numFmtId="49" fontId="27" fillId="6" borderId="56" xfId="4" applyNumberFormat="1" applyFont="1" applyFill="1" applyBorder="1" applyAlignment="1">
      <alignment horizontal="center" vertical="center" wrapText="1" shrinkToFit="1" readingOrder="1"/>
    </xf>
    <xf numFmtId="0" fontId="27" fillId="6" borderId="56" xfId="4" applyFont="1" applyFill="1" applyBorder="1" applyAlignment="1">
      <alignment horizontal="center" vertical="center" wrapText="1" shrinkToFit="1" readingOrder="1"/>
    </xf>
    <xf numFmtId="0" fontId="18" fillId="6" borderId="56" xfId="0" applyFont="1" applyFill="1" applyBorder="1" applyAlignment="1">
      <alignment horizontal="center" vertical="center"/>
      <protection locked="0"/>
    </xf>
    <xf numFmtId="0" fontId="18" fillId="6" borderId="56" xfId="6" applyFill="1" applyBorder="1" applyAlignment="1">
      <alignment horizontal="center" vertical="center"/>
    </xf>
    <xf numFmtId="0" fontId="27" fillId="6" borderId="56" xfId="3" applyFont="1" applyFill="1" applyBorder="1" applyAlignment="1">
      <alignment horizontal="center" vertical="center" wrapText="1" shrinkToFit="1" readingOrder="1"/>
    </xf>
    <xf numFmtId="49" fontId="27" fillId="6" borderId="56" xfId="3" applyNumberFormat="1" applyFont="1" applyFill="1" applyBorder="1" applyAlignment="1">
      <alignment horizontal="center" vertical="center" wrapText="1" shrinkToFit="1" readingOrder="1"/>
    </xf>
    <xf numFmtId="0" fontId="18" fillId="6" borderId="47" xfId="0" applyFont="1" applyFill="1" applyBorder="1" applyAlignment="1">
      <alignment horizontal="center" vertical="center"/>
      <protection locked="0"/>
    </xf>
    <xf numFmtId="1" fontId="18" fillId="0" borderId="30" xfId="0" applyNumberFormat="1" applyFont="1" applyBorder="1" applyAlignment="1">
      <alignment horizontal="center" vertical="center"/>
      <protection locked="0"/>
    </xf>
    <xf numFmtId="49" fontId="18" fillId="0" borderId="61" xfId="0" applyNumberFormat="1" applyFont="1" applyBorder="1" applyAlignment="1">
      <alignment horizontal="center" vertical="center"/>
      <protection locked="0"/>
    </xf>
    <xf numFmtId="1" fontId="18" fillId="0" borderId="56" xfId="0" applyNumberFormat="1" applyFont="1" applyBorder="1" applyAlignment="1">
      <alignment horizontal="center" vertical="center"/>
      <protection locked="0"/>
    </xf>
    <xf numFmtId="49" fontId="18" fillId="0" borderId="56" xfId="0" applyNumberFormat="1" applyFont="1" applyBorder="1" applyAlignment="1">
      <alignment horizontal="center" vertical="center"/>
      <protection locked="0"/>
    </xf>
    <xf numFmtId="49" fontId="10" fillId="0" borderId="0" xfId="0" applyNumberFormat="1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49" fontId="11" fillId="0" borderId="2" xfId="0" applyNumberFormat="1" applyFont="1" applyBorder="1" applyAlignment="1" applyProtection="1">
      <alignment horizontal="left" vertical="center"/>
    </xf>
    <xf numFmtId="0" fontId="11" fillId="0" borderId="3" xfId="0" applyFont="1" applyBorder="1" applyAlignment="1" applyProtection="1">
      <alignment horizontal="left" vertical="center"/>
    </xf>
    <xf numFmtId="0" fontId="11" fillId="0" borderId="4" xfId="0" applyFont="1" applyBorder="1" applyAlignment="1" applyProtection="1">
      <alignment horizontal="left" vertical="center"/>
    </xf>
    <xf numFmtId="0" fontId="11" fillId="0" borderId="5" xfId="0" applyFont="1" applyBorder="1" applyAlignment="1" applyProtection="1">
      <alignment horizontal="left" vertical="center"/>
    </xf>
    <xf numFmtId="49" fontId="11" fillId="0" borderId="3" xfId="0" applyNumberFormat="1" applyFont="1" applyBorder="1" applyAlignment="1" applyProtection="1">
      <alignment horizontal="left" vertical="center" wrapText="1"/>
    </xf>
    <xf numFmtId="49" fontId="11" fillId="0" borderId="5" xfId="0" applyNumberFormat="1" applyFont="1" applyBorder="1" applyAlignment="1" applyProtection="1">
      <alignment horizontal="left" vertical="center" wrapText="1"/>
    </xf>
    <xf numFmtId="49" fontId="11" fillId="0" borderId="3" xfId="0" applyNumberFormat="1" applyFont="1" applyBorder="1" applyAlignment="1" applyProtection="1">
      <alignment horizontal="left" vertical="center"/>
    </xf>
    <xf numFmtId="49" fontId="12" fillId="0" borderId="41" xfId="0" applyNumberFormat="1" applyFont="1" applyBorder="1" applyAlignment="1" applyProtection="1">
      <alignment horizontal="left" vertical="center" wrapText="1"/>
    </xf>
    <xf numFmtId="0" fontId="12" fillId="0" borderId="42" xfId="0" applyFont="1" applyBorder="1" applyAlignment="1" applyProtection="1">
      <alignment horizontal="left" vertical="center" wrapText="1"/>
    </xf>
    <xf numFmtId="0" fontId="12" fillId="0" borderId="40" xfId="0" applyFont="1" applyBorder="1" applyAlignment="1" applyProtection="1">
      <alignment horizontal="left" vertical="center" wrapText="1"/>
    </xf>
    <xf numFmtId="0" fontId="12" fillId="0" borderId="25" xfId="0" applyFont="1" applyBorder="1" applyAlignment="1" applyProtection="1">
      <alignment horizontal="left" vertical="center" wrapText="1"/>
    </xf>
    <xf numFmtId="49" fontId="11" fillId="0" borderId="23" xfId="0" applyNumberFormat="1" applyFont="1" applyBorder="1" applyAlignment="1" applyProtection="1">
      <alignment horizontal="left" vertical="center"/>
    </xf>
    <xf numFmtId="0" fontId="11" fillId="0" borderId="6" xfId="0" applyFont="1" applyBorder="1" applyAlignment="1" applyProtection="1">
      <alignment horizontal="left" vertical="center"/>
    </xf>
    <xf numFmtId="49" fontId="11" fillId="0" borderId="6" xfId="0" applyNumberFormat="1" applyFont="1" applyBorder="1" applyAlignment="1" applyProtection="1">
      <alignment horizontal="left" vertical="center"/>
    </xf>
    <xf numFmtId="49" fontId="11" fillId="0" borderId="4" xfId="0" applyNumberFormat="1" applyFont="1" applyBorder="1" applyAlignment="1" applyProtection="1">
      <alignment horizontal="left" vertical="center"/>
    </xf>
    <xf numFmtId="49" fontId="11" fillId="0" borderId="39" xfId="0" applyNumberFormat="1" applyFont="1" applyBorder="1" applyAlignment="1" applyProtection="1">
      <alignment horizontal="left" vertical="center" wrapText="1"/>
    </xf>
    <xf numFmtId="0" fontId="11" fillId="0" borderId="37" xfId="0" applyFont="1" applyBorder="1" applyAlignment="1" applyProtection="1">
      <alignment horizontal="left" vertical="center" wrapText="1"/>
    </xf>
    <xf numFmtId="0" fontId="11" fillId="0" borderId="40" xfId="0" applyFont="1" applyBorder="1" applyAlignment="1" applyProtection="1">
      <alignment horizontal="left" vertical="center" wrapText="1"/>
    </xf>
    <xf numFmtId="0" fontId="11" fillId="0" borderId="25" xfId="0" applyFont="1" applyBorder="1" applyAlignment="1" applyProtection="1">
      <alignment horizontal="left" vertical="center" wrapText="1"/>
    </xf>
    <xf numFmtId="49" fontId="11" fillId="0" borderId="5" xfId="0" applyNumberFormat="1" applyFont="1" applyBorder="1" applyAlignment="1" applyProtection="1">
      <alignment horizontal="left" vertical="center"/>
    </xf>
    <xf numFmtId="0" fontId="11" fillId="0" borderId="5" xfId="0" applyFont="1" applyBorder="1" applyAlignment="1" applyProtection="1">
      <alignment horizontal="left" vertical="center" wrapText="1"/>
    </xf>
    <xf numFmtId="14" fontId="11" fillId="0" borderId="50" xfId="0" applyNumberFormat="1" applyFont="1" applyBorder="1" applyAlignment="1" applyProtection="1">
      <alignment horizontal="left" vertical="center"/>
    </xf>
    <xf numFmtId="14" fontId="11" fillId="0" borderId="45" xfId="0" applyNumberFormat="1" applyFont="1" applyBorder="1" applyAlignment="1" applyProtection="1">
      <alignment horizontal="left" vertical="center"/>
    </xf>
    <xf numFmtId="1" fontId="11" fillId="0" borderId="5" xfId="0" applyNumberFormat="1" applyFont="1" applyBorder="1" applyAlignment="1" applyProtection="1">
      <alignment horizontal="left" vertical="center" wrapText="1"/>
    </xf>
    <xf numFmtId="49" fontId="13" fillId="0" borderId="11" xfId="0" applyNumberFormat="1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3" fillId="0" borderId="10" xfId="0" applyFont="1" applyBorder="1" applyAlignment="1" applyProtection="1">
      <alignment horizontal="center" vertical="center"/>
    </xf>
    <xf numFmtId="49" fontId="15" fillId="0" borderId="3" xfId="0" applyNumberFormat="1" applyFont="1" applyBorder="1" applyAlignment="1" applyProtection="1">
      <alignment horizontal="left" vertical="center"/>
    </xf>
    <xf numFmtId="0" fontId="15" fillId="0" borderId="3" xfId="0" applyFont="1" applyBorder="1" applyAlignment="1" applyProtection="1">
      <alignment horizontal="left" vertical="center"/>
    </xf>
    <xf numFmtId="0" fontId="15" fillId="0" borderId="23" xfId="0" applyFont="1" applyBorder="1" applyAlignment="1" applyProtection="1">
      <alignment horizontal="left" vertical="center"/>
    </xf>
    <xf numFmtId="49" fontId="8" fillId="0" borderId="5" xfId="0" applyNumberFormat="1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49" fontId="16" fillId="0" borderId="4" xfId="0" applyNumberFormat="1" applyFont="1" applyBorder="1" applyAlignment="1" applyProtection="1">
      <alignment horizontal="left" vertical="center"/>
    </xf>
    <xf numFmtId="0" fontId="16" fillId="0" borderId="5" xfId="0" applyFont="1" applyBorder="1" applyAlignment="1" applyProtection="1">
      <alignment horizontal="left" vertical="center"/>
    </xf>
    <xf numFmtId="49" fontId="16" fillId="0" borderId="5" xfId="0" applyNumberFormat="1" applyFont="1" applyBorder="1" applyAlignment="1" applyProtection="1">
      <alignment horizontal="left" vertical="center"/>
    </xf>
    <xf numFmtId="49" fontId="16" fillId="3" borderId="4" xfId="0" applyNumberFormat="1" applyFont="1" applyFill="1" applyBorder="1" applyAlignment="1" applyProtection="1">
      <alignment horizontal="left" vertical="center"/>
    </xf>
    <xf numFmtId="0" fontId="16" fillId="3" borderId="5" xfId="0" applyFont="1" applyFill="1" applyBorder="1" applyAlignment="1" applyProtection="1">
      <alignment horizontal="left" vertical="center"/>
    </xf>
    <xf numFmtId="49" fontId="16" fillId="3" borderId="5" xfId="0" applyNumberFormat="1" applyFont="1" applyFill="1" applyBorder="1" applyAlignment="1" applyProtection="1">
      <alignment horizontal="left" vertical="center"/>
    </xf>
    <xf numFmtId="49" fontId="8" fillId="0" borderId="29" xfId="0" applyNumberFormat="1" applyFont="1" applyBorder="1" applyAlignment="1" applyProtection="1">
      <alignment horizontal="left" vertical="center"/>
    </xf>
    <xf numFmtId="0" fontId="8" fillId="0" borderId="12" xfId="0" applyFont="1" applyBorder="1" applyAlignment="1" applyProtection="1">
      <alignment horizontal="left" vertical="center"/>
    </xf>
    <xf numFmtId="0" fontId="8" fillId="0" borderId="37" xfId="0" applyFont="1" applyBorder="1" applyAlignment="1" applyProtection="1">
      <alignment horizontal="left" vertical="center"/>
    </xf>
    <xf numFmtId="49" fontId="8" fillId="4" borderId="38" xfId="0" applyNumberFormat="1" applyFont="1" applyFill="1" applyBorder="1" applyAlignment="1" applyProtection="1">
      <alignment horizontal="center" vertical="center"/>
    </xf>
    <xf numFmtId="0" fontId="8" fillId="4" borderId="8" xfId="0" applyFont="1" applyFill="1" applyBorder="1" applyAlignment="1" applyProtection="1">
      <alignment horizontal="center" vertical="center"/>
    </xf>
    <xf numFmtId="0" fontId="8" fillId="4" borderId="18" xfId="0" applyFont="1" applyFill="1" applyBorder="1" applyAlignment="1" applyProtection="1">
      <alignment horizontal="center" vertical="center"/>
    </xf>
    <xf numFmtId="0" fontId="8" fillId="4" borderId="9" xfId="0" applyFont="1" applyFill="1" applyBorder="1" applyAlignment="1" applyProtection="1">
      <alignment horizontal="center" vertical="center"/>
    </xf>
    <xf numFmtId="49" fontId="8" fillId="0" borderId="11" xfId="0" applyNumberFormat="1" applyFont="1" applyBorder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49" fontId="8" fillId="0" borderId="39" xfId="0" applyNumberFormat="1" applyFont="1" applyBorder="1" applyAlignment="1" applyProtection="1">
      <alignment horizontal="left" vertical="center"/>
    </xf>
    <xf numFmtId="0" fontId="8" fillId="0" borderId="46" xfId="0" applyFont="1" applyBorder="1" applyAlignment="1" applyProtection="1">
      <alignment horizontal="left" vertical="center"/>
    </xf>
    <xf numFmtId="49" fontId="8" fillId="0" borderId="30" xfId="0" applyNumberFormat="1" applyFont="1" applyBorder="1" applyAlignment="1" applyProtection="1">
      <alignment horizontal="left" vertical="center"/>
    </xf>
    <xf numFmtId="0" fontId="8" fillId="0" borderId="31" xfId="0" applyFont="1" applyBorder="1" applyAlignment="1" applyProtection="1">
      <alignment horizontal="left" vertical="center"/>
    </xf>
    <xf numFmtId="0" fontId="8" fillId="0" borderId="32" xfId="0" applyFont="1" applyBorder="1" applyAlignment="1" applyProtection="1">
      <alignment horizontal="left" vertical="center"/>
    </xf>
    <xf numFmtId="49" fontId="11" fillId="0" borderId="33" xfId="0" applyNumberFormat="1" applyFont="1" applyBorder="1" applyAlignment="1" applyProtection="1">
      <alignment horizontal="left" vertical="center"/>
    </xf>
    <xf numFmtId="0" fontId="11" fillId="0" borderId="31" xfId="0" applyFont="1" applyBorder="1" applyAlignment="1" applyProtection="1">
      <alignment horizontal="left" vertical="center"/>
    </xf>
    <xf numFmtId="0" fontId="11" fillId="0" borderId="32" xfId="0" applyFont="1" applyBorder="1" applyAlignment="1" applyProtection="1">
      <alignment horizontal="left" vertical="center"/>
    </xf>
    <xf numFmtId="0" fontId="11" fillId="0" borderId="34" xfId="0" applyFont="1" applyBorder="1" applyAlignment="1" applyProtection="1">
      <alignment horizontal="left" vertical="center"/>
    </xf>
    <xf numFmtId="0" fontId="8" fillId="0" borderId="35" xfId="0" applyFont="1" applyBorder="1" applyAlignment="1" applyProtection="1">
      <alignment horizontal="left" vertical="center"/>
    </xf>
    <xf numFmtId="49" fontId="8" fillId="0" borderId="36" xfId="0" applyNumberFormat="1" applyFont="1" applyBorder="1" applyAlignment="1" applyProtection="1">
      <alignment horizontal="left" vertical="center"/>
    </xf>
    <xf numFmtId="0" fontId="8" fillId="0" borderId="10" xfId="0" applyFont="1" applyBorder="1" applyAlignment="1" applyProtection="1">
      <alignment horizontal="left" vertical="center"/>
    </xf>
    <xf numFmtId="49" fontId="8" fillId="0" borderId="36" xfId="0" applyNumberFormat="1" applyFont="1" applyBorder="1" applyAlignment="1" applyProtection="1">
      <alignment horizontal="left" vertical="center" shrinkToFit="1"/>
    </xf>
    <xf numFmtId="0" fontId="8" fillId="0" borderId="0" xfId="0" applyFont="1" applyAlignment="1" applyProtection="1">
      <alignment horizontal="left" vertical="center" shrinkToFit="1"/>
    </xf>
    <xf numFmtId="0" fontId="8" fillId="0" borderId="35" xfId="0" applyFont="1" applyBorder="1" applyAlignment="1" applyProtection="1">
      <alignment horizontal="left" vertical="center" shrinkToFit="1"/>
    </xf>
    <xf numFmtId="0" fontId="23" fillId="0" borderId="0" xfId="3" applyFont="1">
      <alignment vertical="center"/>
    </xf>
    <xf numFmtId="0" fontId="18" fillId="0" borderId="0" xfId="3">
      <alignment vertical="center"/>
    </xf>
    <xf numFmtId="49" fontId="24" fillId="0" borderId="0" xfId="3" applyNumberFormat="1" applyFont="1" applyAlignment="1">
      <alignment horizontal="left" vertical="center"/>
    </xf>
    <xf numFmtId="0" fontId="24" fillId="0" borderId="0" xfId="3" applyFont="1" applyAlignment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/>
    </xf>
    <xf numFmtId="14" fontId="2" fillId="0" borderId="0" xfId="0" applyNumberFormat="1" applyFont="1" applyAlignment="1" applyProtection="1">
      <alignment horizontal="left" vertical="top"/>
    </xf>
    <xf numFmtId="0" fontId="0" fillId="0" borderId="7" xfId="0" applyBorder="1" applyAlignment="1" applyProtection="1">
      <alignment horizontal="left" vertical="top"/>
    </xf>
    <xf numFmtId="0" fontId="0" fillId="0" borderId="8" xfId="0" applyBorder="1" applyAlignment="1" applyProtection="1">
      <alignment horizontal="left" vertical="top"/>
    </xf>
    <xf numFmtId="0" fontId="0" fillId="0" borderId="18" xfId="0" applyBorder="1" applyAlignment="1" applyProtection="1">
      <alignment horizontal="left" vertical="top"/>
    </xf>
    <xf numFmtId="0" fontId="0" fillId="0" borderId="7" xfId="0" applyBorder="1" applyAlignment="1" applyProtection="1">
      <alignment horizontal="left" vertical="center"/>
    </xf>
    <xf numFmtId="0" fontId="0" fillId="0" borderId="8" xfId="0" applyBorder="1" applyAlignment="1" applyProtection="1">
      <alignment horizontal="left" vertical="center"/>
    </xf>
    <xf numFmtId="0" fontId="0" fillId="0" borderId="18" xfId="0" applyBorder="1" applyAlignment="1" applyProtection="1">
      <alignment horizontal="left" vertical="center"/>
    </xf>
  </cellXfs>
  <cellStyles count="7">
    <cellStyle name="Normal" xfId="5" xr:uid="{68D9314A-1B7D-4809-913E-43DB442AB9BF}"/>
    <cellStyle name="Normal 2" xfId="6" xr:uid="{A1D43ACB-C98F-49BA-90F4-A16E0315684F}"/>
    <cellStyle name="Normální" xfId="0" builtinId="0"/>
    <cellStyle name="Normální 2" xfId="1" xr:uid="{66D0A2F5-FD9A-4E74-A953-E0095AC29A66}"/>
    <cellStyle name="Normální 2 2" xfId="3" xr:uid="{C63A1C7F-9064-4688-A868-3D3BF6B09E60}"/>
    <cellStyle name="Normální 3" xfId="4" xr:uid="{C0B6DF87-6250-4107-8A33-7960B9DE4D1B}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257175</xdr:colOff>
          <xdr:row>27</xdr:row>
          <xdr:rowOff>133350</xdr:rowOff>
        </xdr:from>
        <xdr:to>
          <xdr:col>3</xdr:col>
          <xdr:colOff>1285875</xdr:colOff>
          <xdr:row>31</xdr:row>
          <xdr:rowOff>66675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257175</xdr:colOff>
          <xdr:row>27</xdr:row>
          <xdr:rowOff>133350</xdr:rowOff>
        </xdr:from>
        <xdr:to>
          <xdr:col>3</xdr:col>
          <xdr:colOff>1285875</xdr:colOff>
          <xdr:row>31</xdr:row>
          <xdr:rowOff>66675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257175</xdr:colOff>
          <xdr:row>27</xdr:row>
          <xdr:rowOff>133350</xdr:rowOff>
        </xdr:from>
        <xdr:to>
          <xdr:col>3</xdr:col>
          <xdr:colOff>1285875</xdr:colOff>
          <xdr:row>31</xdr:row>
          <xdr:rowOff>66675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33B0E-B054-4A94-9C68-AD167D1F3320}">
  <dimension ref="B1:L36"/>
  <sheetViews>
    <sheetView zoomScaleNormal="100" workbookViewId="0">
      <selection activeCell="B1" sqref="B1:J1"/>
    </sheetView>
  </sheetViews>
  <sheetFormatPr defaultColWidth="13.33203125" defaultRowHeight="12.75" x14ac:dyDescent="0.15"/>
  <cols>
    <col min="1" max="1" width="3.33203125" style="16" customWidth="1"/>
    <col min="2" max="2" width="13.33203125" style="16" customWidth="1"/>
    <col min="3" max="3" width="11.83203125" style="16" customWidth="1"/>
    <col min="4" max="4" width="27.83203125" style="16" customWidth="1"/>
    <col min="5" max="5" width="14.5" style="16" customWidth="1"/>
    <col min="6" max="6" width="18.5" style="16" customWidth="1"/>
    <col min="7" max="7" width="26.33203125" style="16" customWidth="1"/>
    <col min="8" max="8" width="16" style="16" customWidth="1"/>
    <col min="9" max="9" width="13.83203125" style="16" customWidth="1"/>
    <col min="10" max="10" width="29.5" style="16" customWidth="1"/>
    <col min="11" max="11" width="13.33203125" style="16"/>
    <col min="12" max="12" width="13.6640625" style="16" bestFit="1" customWidth="1"/>
    <col min="13" max="16384" width="13.33203125" style="16"/>
  </cols>
  <sheetData>
    <row r="1" spans="2:12" ht="28.7" customHeight="1" thickBot="1" x14ac:dyDescent="0.2">
      <c r="B1" s="185" t="s">
        <v>11</v>
      </c>
      <c r="C1" s="186"/>
      <c r="D1" s="186"/>
      <c r="E1" s="186"/>
      <c r="F1" s="186"/>
      <c r="G1" s="186"/>
      <c r="H1" s="186"/>
      <c r="I1" s="186"/>
      <c r="J1" s="186"/>
    </row>
    <row r="2" spans="2:12" ht="12.75" customHeight="1" x14ac:dyDescent="0.15">
      <c r="B2" s="187" t="s">
        <v>12</v>
      </c>
      <c r="C2" s="188"/>
      <c r="D2" s="191" t="s">
        <v>111</v>
      </c>
      <c r="E2" s="191"/>
      <c r="F2" s="193" t="s">
        <v>13</v>
      </c>
      <c r="G2" s="194" t="s">
        <v>72</v>
      </c>
      <c r="H2" s="195"/>
      <c r="I2" s="193" t="s">
        <v>14</v>
      </c>
      <c r="J2" s="198" t="s">
        <v>73</v>
      </c>
    </row>
    <row r="3" spans="2:12" x14ac:dyDescent="0.15">
      <c r="B3" s="189"/>
      <c r="C3" s="190"/>
      <c r="D3" s="192"/>
      <c r="E3" s="192"/>
      <c r="F3" s="190"/>
      <c r="G3" s="196"/>
      <c r="H3" s="197"/>
      <c r="I3" s="190"/>
      <c r="J3" s="199"/>
    </row>
    <row r="4" spans="2:12" ht="12.75" customHeight="1" x14ac:dyDescent="0.15">
      <c r="B4" s="201" t="s">
        <v>15</v>
      </c>
      <c r="C4" s="190"/>
      <c r="D4" s="202" t="s">
        <v>115</v>
      </c>
      <c r="E4" s="203"/>
      <c r="F4" s="206" t="s">
        <v>16</v>
      </c>
      <c r="G4" s="192"/>
      <c r="H4" s="207"/>
      <c r="I4" s="206" t="s">
        <v>14</v>
      </c>
      <c r="J4" s="200"/>
    </row>
    <row r="5" spans="2:12" x14ac:dyDescent="0.15">
      <c r="B5" s="189"/>
      <c r="C5" s="190"/>
      <c r="D5" s="204"/>
      <c r="E5" s="205"/>
      <c r="F5" s="190"/>
      <c r="G5" s="207"/>
      <c r="H5" s="207"/>
      <c r="I5" s="190"/>
      <c r="J5" s="199"/>
    </row>
    <row r="6" spans="2:12" ht="13.15" customHeight="1" x14ac:dyDescent="0.15">
      <c r="B6" s="201" t="s">
        <v>17</v>
      </c>
      <c r="C6" s="190"/>
      <c r="D6" s="202" t="s">
        <v>116</v>
      </c>
      <c r="E6" s="203"/>
      <c r="F6" s="206" t="s">
        <v>18</v>
      </c>
      <c r="G6" s="192"/>
      <c r="H6" s="207"/>
      <c r="I6" s="206" t="s">
        <v>14</v>
      </c>
      <c r="J6" s="200"/>
    </row>
    <row r="7" spans="2:12" x14ac:dyDescent="0.15">
      <c r="B7" s="189"/>
      <c r="C7" s="190"/>
      <c r="D7" s="204"/>
      <c r="E7" s="205"/>
      <c r="F7" s="190"/>
      <c r="G7" s="207"/>
      <c r="H7" s="207"/>
      <c r="I7" s="190"/>
      <c r="J7" s="199"/>
    </row>
    <row r="8" spans="2:12" x14ac:dyDescent="0.15">
      <c r="B8" s="201" t="s">
        <v>74</v>
      </c>
      <c r="C8" s="190"/>
      <c r="D8" s="210">
        <v>2026</v>
      </c>
      <c r="E8" s="210"/>
      <c r="F8" s="206" t="s">
        <v>75</v>
      </c>
      <c r="G8" s="207"/>
      <c r="H8" s="207"/>
      <c r="I8" s="206" t="s">
        <v>76</v>
      </c>
      <c r="J8" s="200"/>
    </row>
    <row r="9" spans="2:12" x14ac:dyDescent="0.15">
      <c r="B9" s="189"/>
      <c r="C9" s="190"/>
      <c r="D9" s="210"/>
      <c r="E9" s="210"/>
      <c r="F9" s="190"/>
      <c r="G9" s="207"/>
      <c r="H9" s="207"/>
      <c r="I9" s="190"/>
      <c r="J9" s="199"/>
    </row>
    <row r="10" spans="2:12" ht="12.75" customHeight="1" x14ac:dyDescent="0.15">
      <c r="B10" s="201" t="s">
        <v>77</v>
      </c>
      <c r="C10" s="190"/>
      <c r="D10" s="192"/>
      <c r="E10" s="207"/>
      <c r="F10" s="206" t="s">
        <v>19</v>
      </c>
      <c r="G10" s="192"/>
      <c r="H10" s="207"/>
      <c r="I10" s="206" t="s">
        <v>20</v>
      </c>
      <c r="J10" s="208"/>
    </row>
    <row r="11" spans="2:12" x14ac:dyDescent="0.15">
      <c r="B11" s="189"/>
      <c r="C11" s="190"/>
      <c r="D11" s="207"/>
      <c r="E11" s="207"/>
      <c r="F11" s="190"/>
      <c r="G11" s="207"/>
      <c r="H11" s="207"/>
      <c r="I11" s="190"/>
      <c r="J11" s="209"/>
    </row>
    <row r="12" spans="2:12" ht="23.45" customHeight="1" thickBot="1" x14ac:dyDescent="0.2">
      <c r="B12" s="211" t="s">
        <v>21</v>
      </c>
      <c r="C12" s="212"/>
      <c r="D12" s="212"/>
      <c r="E12" s="212"/>
      <c r="F12" s="212"/>
      <c r="G12" s="212"/>
      <c r="H12" s="212"/>
      <c r="I12" s="212"/>
      <c r="J12" s="213"/>
    </row>
    <row r="13" spans="2:12" ht="26.45" customHeight="1" x14ac:dyDescent="0.15">
      <c r="B13" s="17" t="s">
        <v>22</v>
      </c>
      <c r="C13" s="214" t="s">
        <v>23</v>
      </c>
      <c r="D13" s="215"/>
      <c r="E13" s="18" t="s">
        <v>24</v>
      </c>
      <c r="F13" s="214" t="s">
        <v>25</v>
      </c>
      <c r="G13" s="215"/>
      <c r="H13" s="18" t="s">
        <v>26</v>
      </c>
      <c r="I13" s="214" t="s">
        <v>27</v>
      </c>
      <c r="J13" s="216"/>
    </row>
    <row r="14" spans="2:12" ht="15.2" customHeight="1" x14ac:dyDescent="0.15">
      <c r="B14" s="19" t="s">
        <v>28</v>
      </c>
      <c r="C14" s="20" t="s">
        <v>29</v>
      </c>
      <c r="D14" s="81">
        <f>rekapitulace!C11</f>
        <v>0</v>
      </c>
      <c r="E14" s="217"/>
      <c r="F14" s="218"/>
      <c r="G14" s="21"/>
      <c r="H14" s="217"/>
      <c r="I14" s="218"/>
      <c r="J14" s="22"/>
    </row>
    <row r="15" spans="2:12" ht="15.2" customHeight="1" x14ac:dyDescent="0.15">
      <c r="B15" s="19"/>
      <c r="C15" s="20"/>
      <c r="D15" s="21"/>
      <c r="E15" s="217"/>
      <c r="F15" s="218"/>
      <c r="G15" s="21"/>
      <c r="H15" s="217"/>
      <c r="I15" s="218"/>
      <c r="J15" s="22"/>
      <c r="L15" s="23"/>
    </row>
    <row r="16" spans="2:12" ht="15.2" customHeight="1" x14ac:dyDescent="0.15">
      <c r="B16" s="19"/>
      <c r="C16" s="20"/>
      <c r="D16" s="21"/>
      <c r="E16" s="217"/>
      <c r="F16" s="218"/>
      <c r="G16" s="21"/>
      <c r="H16" s="217"/>
      <c r="I16" s="218"/>
      <c r="J16" s="22"/>
    </row>
    <row r="17" spans="2:10" ht="15.2" customHeight="1" x14ac:dyDescent="0.15">
      <c r="B17" s="19"/>
      <c r="C17" s="20"/>
      <c r="D17" s="21"/>
      <c r="E17" s="217"/>
      <c r="F17" s="218"/>
      <c r="G17" s="24"/>
      <c r="H17" s="217"/>
      <c r="I17" s="218"/>
      <c r="J17" s="22"/>
    </row>
    <row r="18" spans="2:10" ht="15.2" customHeight="1" x14ac:dyDescent="0.15">
      <c r="B18" s="19"/>
      <c r="C18" s="20"/>
      <c r="D18" s="21"/>
      <c r="E18" s="217"/>
      <c r="F18" s="218"/>
      <c r="G18" s="24"/>
      <c r="H18" s="217"/>
      <c r="I18" s="218"/>
      <c r="J18" s="22"/>
    </row>
    <row r="19" spans="2:10" ht="15.2" customHeight="1" x14ac:dyDescent="0.15">
      <c r="B19" s="19"/>
      <c r="C19" s="20"/>
      <c r="D19" s="21"/>
      <c r="E19" s="217"/>
      <c r="F19" s="218"/>
      <c r="G19" s="24"/>
      <c r="H19" s="217"/>
      <c r="I19" s="218"/>
      <c r="J19" s="22"/>
    </row>
    <row r="20" spans="2:10" ht="15.2" customHeight="1" x14ac:dyDescent="0.15">
      <c r="B20" s="219"/>
      <c r="C20" s="220"/>
      <c r="D20" s="21"/>
      <c r="E20" s="217"/>
      <c r="F20" s="218"/>
      <c r="G20" s="24"/>
      <c r="H20" s="217"/>
      <c r="I20" s="218"/>
      <c r="J20" s="25"/>
    </row>
    <row r="21" spans="2:10" ht="15.2" customHeight="1" x14ac:dyDescent="0.15">
      <c r="B21" s="219"/>
      <c r="C21" s="220"/>
      <c r="D21" s="21"/>
      <c r="E21" s="217"/>
      <c r="F21" s="218"/>
      <c r="G21" s="24"/>
      <c r="H21" s="217"/>
      <c r="I21" s="218"/>
      <c r="J21" s="25"/>
    </row>
    <row r="22" spans="2:10" ht="16.7" customHeight="1" x14ac:dyDescent="0.15">
      <c r="B22" s="219" t="s">
        <v>30</v>
      </c>
      <c r="C22" s="220"/>
      <c r="D22" s="81">
        <f>SUM(D14:D21)</f>
        <v>0</v>
      </c>
      <c r="E22" s="221" t="s">
        <v>31</v>
      </c>
      <c r="F22" s="220"/>
      <c r="G22" s="81">
        <f>SUM(G14:G21)</f>
        <v>0</v>
      </c>
      <c r="H22" s="221" t="s">
        <v>32</v>
      </c>
      <c r="I22" s="220"/>
      <c r="J22" s="82">
        <f>SUM(J14:J21)</f>
        <v>0</v>
      </c>
    </row>
    <row r="23" spans="2:10" x14ac:dyDescent="0.15">
      <c r="B23" s="26"/>
      <c r="C23" s="27"/>
      <c r="D23" s="27"/>
      <c r="E23" s="27"/>
      <c r="F23" s="27"/>
      <c r="G23" s="27"/>
      <c r="H23" s="27"/>
      <c r="I23" s="27"/>
      <c r="J23" s="28"/>
    </row>
    <row r="24" spans="2:10" ht="15.2" customHeight="1" x14ac:dyDescent="0.15">
      <c r="B24" s="222" t="s">
        <v>33</v>
      </c>
      <c r="C24" s="223"/>
      <c r="D24" s="29">
        <v>0</v>
      </c>
      <c r="J24" s="30"/>
    </row>
    <row r="25" spans="2:10" ht="15.2" customHeight="1" x14ac:dyDescent="0.15">
      <c r="B25" s="222" t="s">
        <v>34</v>
      </c>
      <c r="C25" s="223"/>
      <c r="D25" s="29">
        <v>0</v>
      </c>
      <c r="E25" s="224" t="s">
        <v>35</v>
      </c>
      <c r="F25" s="223"/>
      <c r="G25" s="29">
        <f>ROUND(D25*(14/100),2)</f>
        <v>0</v>
      </c>
      <c r="H25" s="224" t="s">
        <v>9</v>
      </c>
      <c r="I25" s="223"/>
      <c r="J25" s="31">
        <f>SUM(D24:D26)</f>
        <v>0</v>
      </c>
    </row>
    <row r="26" spans="2:10" ht="15.2" customHeight="1" x14ac:dyDescent="0.15">
      <c r="B26" s="222" t="s">
        <v>36</v>
      </c>
      <c r="C26" s="223"/>
      <c r="D26" s="29">
        <f>D22+G22*J22</f>
        <v>0</v>
      </c>
      <c r="E26" s="224" t="s">
        <v>3</v>
      </c>
      <c r="F26" s="223"/>
      <c r="G26" s="29">
        <f>(ROUND(D26,2)*(21/100))</f>
        <v>0</v>
      </c>
      <c r="H26" s="224" t="s">
        <v>37</v>
      </c>
      <c r="I26" s="223"/>
      <c r="J26" s="31">
        <f>SUM(G25:G26)+J25</f>
        <v>0</v>
      </c>
    </row>
    <row r="27" spans="2:10" x14ac:dyDescent="0.15">
      <c r="B27" s="32"/>
      <c r="J27" s="30"/>
    </row>
    <row r="28" spans="2:10" ht="14.45" customHeight="1" x14ac:dyDescent="0.15">
      <c r="B28" s="225"/>
      <c r="C28" s="226"/>
      <c r="D28" s="227"/>
      <c r="E28" s="228" t="s">
        <v>13</v>
      </c>
      <c r="F28" s="229"/>
      <c r="G28" s="230"/>
      <c r="H28" s="228" t="s">
        <v>18</v>
      </c>
      <c r="I28" s="229"/>
      <c r="J28" s="231"/>
    </row>
    <row r="29" spans="2:10" ht="14.45" customHeight="1" x14ac:dyDescent="0.15">
      <c r="B29" s="232"/>
      <c r="C29" s="233"/>
      <c r="D29" s="233"/>
      <c r="E29" s="234" t="s">
        <v>97</v>
      </c>
      <c r="F29" s="226"/>
      <c r="G29" s="226"/>
      <c r="H29" s="234"/>
      <c r="I29" s="226"/>
      <c r="J29" s="235"/>
    </row>
    <row r="30" spans="2:10" ht="14.45" customHeight="1" x14ac:dyDescent="0.15">
      <c r="B30" s="232"/>
      <c r="C30" s="233"/>
      <c r="D30" s="243"/>
      <c r="E30" s="244"/>
      <c r="F30" s="233"/>
      <c r="G30" s="243"/>
      <c r="H30" s="244"/>
      <c r="I30" s="233"/>
      <c r="J30" s="245"/>
    </row>
    <row r="31" spans="2:10" ht="14.45" customHeight="1" x14ac:dyDescent="0.15">
      <c r="B31" s="232"/>
      <c r="C31" s="233"/>
      <c r="D31" s="243"/>
      <c r="E31" s="246"/>
      <c r="F31" s="247"/>
      <c r="G31" s="248"/>
      <c r="H31" s="244"/>
      <c r="I31" s="233"/>
      <c r="J31" s="245"/>
    </row>
    <row r="32" spans="2:10" ht="14.45" customHeight="1" thickBot="1" x14ac:dyDescent="0.2">
      <c r="B32" s="236"/>
      <c r="C32" s="237"/>
      <c r="D32" s="238"/>
      <c r="E32" s="239" t="s">
        <v>38</v>
      </c>
      <c r="F32" s="240"/>
      <c r="G32" s="241"/>
      <c r="H32" s="239" t="s">
        <v>38</v>
      </c>
      <c r="I32" s="240"/>
      <c r="J32" s="242"/>
    </row>
    <row r="35" spans="2:4" ht="15" x14ac:dyDescent="0.15">
      <c r="B35" s="115"/>
      <c r="C35" s="115"/>
      <c r="D35" s="115"/>
    </row>
    <row r="36" spans="2:4" ht="15" x14ac:dyDescent="0.15">
      <c r="B36" s="115"/>
      <c r="C36" s="115"/>
      <c r="D36" s="115"/>
    </row>
  </sheetData>
  <mergeCells count="78">
    <mergeCell ref="B32:D32"/>
    <mergeCell ref="E32:G32"/>
    <mergeCell ref="H32:J32"/>
    <mergeCell ref="B30:D30"/>
    <mergeCell ref="E30:G30"/>
    <mergeCell ref="H30:J30"/>
    <mergeCell ref="B31:D31"/>
    <mergeCell ref="E31:G31"/>
    <mergeCell ref="H31:J31"/>
    <mergeCell ref="B28:D28"/>
    <mergeCell ref="E28:G28"/>
    <mergeCell ref="H28:J28"/>
    <mergeCell ref="B29:D29"/>
    <mergeCell ref="E29:G29"/>
    <mergeCell ref="H29:J29"/>
    <mergeCell ref="B24:C24"/>
    <mergeCell ref="B25:C25"/>
    <mergeCell ref="E25:F25"/>
    <mergeCell ref="H25:I25"/>
    <mergeCell ref="B26:C26"/>
    <mergeCell ref="E26:F26"/>
    <mergeCell ref="H26:I26"/>
    <mergeCell ref="B21:C21"/>
    <mergeCell ref="E21:F21"/>
    <mergeCell ref="H21:I21"/>
    <mergeCell ref="B22:C22"/>
    <mergeCell ref="E22:F22"/>
    <mergeCell ref="H22:I22"/>
    <mergeCell ref="E18:F18"/>
    <mergeCell ref="H18:I18"/>
    <mergeCell ref="E19:F19"/>
    <mergeCell ref="H19:I19"/>
    <mergeCell ref="B20:C20"/>
    <mergeCell ref="E20:F20"/>
    <mergeCell ref="H20:I20"/>
    <mergeCell ref="E15:F15"/>
    <mergeCell ref="H15:I15"/>
    <mergeCell ref="E16:F16"/>
    <mergeCell ref="H16:I16"/>
    <mergeCell ref="E17:F17"/>
    <mergeCell ref="H17:I17"/>
    <mergeCell ref="B12:J12"/>
    <mergeCell ref="C13:D13"/>
    <mergeCell ref="F13:G13"/>
    <mergeCell ref="I13:J13"/>
    <mergeCell ref="E14:F14"/>
    <mergeCell ref="H14:I14"/>
    <mergeCell ref="J10:J11"/>
    <mergeCell ref="B8:C9"/>
    <mergeCell ref="D8:E9"/>
    <mergeCell ref="F8:F9"/>
    <mergeCell ref="G8:H9"/>
    <mergeCell ref="I8:I9"/>
    <mergeCell ref="J8:J9"/>
    <mergeCell ref="B10:C11"/>
    <mergeCell ref="D10:E11"/>
    <mergeCell ref="F10:F11"/>
    <mergeCell ref="G10:H11"/>
    <mergeCell ref="I10:I11"/>
    <mergeCell ref="J6:J7"/>
    <mergeCell ref="B4:C5"/>
    <mergeCell ref="D4:E5"/>
    <mergeCell ref="F4:F5"/>
    <mergeCell ref="G4:H5"/>
    <mergeCell ref="I4:I5"/>
    <mergeCell ref="J4:J5"/>
    <mergeCell ref="B6:C7"/>
    <mergeCell ref="D6:E7"/>
    <mergeCell ref="F6:F7"/>
    <mergeCell ref="G6:H7"/>
    <mergeCell ref="I6:I7"/>
    <mergeCell ref="B1:J1"/>
    <mergeCell ref="B2:C3"/>
    <mergeCell ref="D2:E3"/>
    <mergeCell ref="F2:F3"/>
    <mergeCell ref="G2:H3"/>
    <mergeCell ref="I2:I3"/>
    <mergeCell ref="J2:J3"/>
  </mergeCells>
  <pageMargins left="0.25" right="0.25" top="0.75" bottom="0.75" header="0.3" footer="0.3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3073" r:id="rId4">
          <objectPr defaultSize="0" autoPict="0" r:id="rId5">
            <anchor moveWithCells="1" sizeWithCells="1">
              <from>
                <xdr:col>1</xdr:col>
                <xdr:colOff>257175</xdr:colOff>
                <xdr:row>27</xdr:row>
                <xdr:rowOff>133350</xdr:rowOff>
              </from>
              <to>
                <xdr:col>3</xdr:col>
                <xdr:colOff>1285875</xdr:colOff>
                <xdr:row>31</xdr:row>
                <xdr:rowOff>66675</xdr:rowOff>
              </to>
            </anchor>
          </objectPr>
        </oleObject>
      </mc:Choice>
      <mc:Fallback>
        <oleObject progId="MSPhotoEd.3" shapeId="3073" r:id="rId4"/>
      </mc:Fallback>
    </mc:AlternateContent>
    <mc:AlternateContent xmlns:mc="http://schemas.openxmlformats.org/markup-compatibility/2006">
      <mc:Choice Requires="x14">
        <oleObject progId="MSPhotoEd.3" shapeId="3074" r:id="rId6">
          <objectPr defaultSize="0" autoPict="0" r:id="rId5">
            <anchor moveWithCells="1" sizeWithCells="1">
              <from>
                <xdr:col>1</xdr:col>
                <xdr:colOff>257175</xdr:colOff>
                <xdr:row>27</xdr:row>
                <xdr:rowOff>133350</xdr:rowOff>
              </from>
              <to>
                <xdr:col>3</xdr:col>
                <xdr:colOff>1285875</xdr:colOff>
                <xdr:row>31</xdr:row>
                <xdr:rowOff>66675</xdr:rowOff>
              </to>
            </anchor>
          </objectPr>
        </oleObject>
      </mc:Choice>
      <mc:Fallback>
        <oleObject progId="MSPhotoEd.3" shapeId="3074" r:id="rId6"/>
      </mc:Fallback>
    </mc:AlternateContent>
    <mc:AlternateContent xmlns:mc="http://schemas.openxmlformats.org/markup-compatibility/2006">
      <mc:Choice Requires="x14">
        <oleObject progId="MSPhotoEd.3" shapeId="3075" r:id="rId7">
          <objectPr defaultSize="0" autoPict="0" r:id="rId5">
            <anchor moveWithCells="1" sizeWithCells="1">
              <from>
                <xdr:col>1</xdr:col>
                <xdr:colOff>257175</xdr:colOff>
                <xdr:row>27</xdr:row>
                <xdr:rowOff>133350</xdr:rowOff>
              </from>
              <to>
                <xdr:col>3</xdr:col>
                <xdr:colOff>1285875</xdr:colOff>
                <xdr:row>31</xdr:row>
                <xdr:rowOff>66675</xdr:rowOff>
              </to>
            </anchor>
          </objectPr>
        </oleObject>
      </mc:Choice>
      <mc:Fallback>
        <oleObject progId="MSPhotoEd.3" shapeId="3075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56B30-1948-426D-B24A-B74D75C6FFC3}">
  <sheetPr>
    <pageSetUpPr fitToPage="1"/>
  </sheetPr>
  <dimension ref="B2:E11"/>
  <sheetViews>
    <sheetView zoomScaleNormal="100" workbookViewId="0">
      <selection activeCell="B1" sqref="B1"/>
    </sheetView>
  </sheetViews>
  <sheetFormatPr defaultRowHeight="12.75" customHeight="1" x14ac:dyDescent="0.15"/>
  <cols>
    <col min="1" max="1" width="2.33203125" style="89" customWidth="1"/>
    <col min="2" max="2" width="62.6640625" style="89" customWidth="1"/>
    <col min="3" max="5" width="25.83203125" style="89" customWidth="1"/>
    <col min="6" max="256" width="9.33203125" style="89"/>
    <col min="257" max="257" width="2.33203125" style="89" customWidth="1"/>
    <col min="258" max="258" width="77.83203125" style="89" customWidth="1"/>
    <col min="259" max="261" width="24.1640625" style="89" customWidth="1"/>
    <col min="262" max="512" width="9.33203125" style="89"/>
    <col min="513" max="513" width="2.33203125" style="89" customWidth="1"/>
    <col min="514" max="514" width="77.83203125" style="89" customWidth="1"/>
    <col min="515" max="517" width="24.1640625" style="89" customWidth="1"/>
    <col min="518" max="768" width="9.33203125" style="89"/>
    <col min="769" max="769" width="2.33203125" style="89" customWidth="1"/>
    <col min="770" max="770" width="77.83203125" style="89" customWidth="1"/>
    <col min="771" max="773" width="24.1640625" style="89" customWidth="1"/>
    <col min="774" max="1024" width="9.33203125" style="89"/>
    <col min="1025" max="1025" width="2.33203125" style="89" customWidth="1"/>
    <col min="1026" max="1026" width="77.83203125" style="89" customWidth="1"/>
    <col min="1027" max="1029" width="24.1640625" style="89" customWidth="1"/>
    <col min="1030" max="1280" width="9.33203125" style="89"/>
    <col min="1281" max="1281" width="2.33203125" style="89" customWidth="1"/>
    <col min="1282" max="1282" width="77.83203125" style="89" customWidth="1"/>
    <col min="1283" max="1285" width="24.1640625" style="89" customWidth="1"/>
    <col min="1286" max="1536" width="9.33203125" style="89"/>
    <col min="1537" max="1537" width="2.33203125" style="89" customWidth="1"/>
    <col min="1538" max="1538" width="77.83203125" style="89" customWidth="1"/>
    <col min="1539" max="1541" width="24.1640625" style="89" customWidth="1"/>
    <col min="1542" max="1792" width="9.33203125" style="89"/>
    <col min="1793" max="1793" width="2.33203125" style="89" customWidth="1"/>
    <col min="1794" max="1794" width="77.83203125" style="89" customWidth="1"/>
    <col min="1795" max="1797" width="24.1640625" style="89" customWidth="1"/>
    <col min="1798" max="2048" width="9.33203125" style="89"/>
    <col min="2049" max="2049" width="2.33203125" style="89" customWidth="1"/>
    <col min="2050" max="2050" width="77.83203125" style="89" customWidth="1"/>
    <col min="2051" max="2053" width="24.1640625" style="89" customWidth="1"/>
    <col min="2054" max="2304" width="9.33203125" style="89"/>
    <col min="2305" max="2305" width="2.33203125" style="89" customWidth="1"/>
    <col min="2306" max="2306" width="77.83203125" style="89" customWidth="1"/>
    <col min="2307" max="2309" width="24.1640625" style="89" customWidth="1"/>
    <col min="2310" max="2560" width="9.33203125" style="89"/>
    <col min="2561" max="2561" width="2.33203125" style="89" customWidth="1"/>
    <col min="2562" max="2562" width="77.83203125" style="89" customWidth="1"/>
    <col min="2563" max="2565" width="24.1640625" style="89" customWidth="1"/>
    <col min="2566" max="2816" width="9.33203125" style="89"/>
    <col min="2817" max="2817" width="2.33203125" style="89" customWidth="1"/>
    <col min="2818" max="2818" width="77.83203125" style="89" customWidth="1"/>
    <col min="2819" max="2821" width="24.1640625" style="89" customWidth="1"/>
    <col min="2822" max="3072" width="9.33203125" style="89"/>
    <col min="3073" max="3073" width="2.33203125" style="89" customWidth="1"/>
    <col min="3074" max="3074" width="77.83203125" style="89" customWidth="1"/>
    <col min="3075" max="3077" width="24.1640625" style="89" customWidth="1"/>
    <col min="3078" max="3328" width="9.33203125" style="89"/>
    <col min="3329" max="3329" width="2.33203125" style="89" customWidth="1"/>
    <col min="3330" max="3330" width="77.83203125" style="89" customWidth="1"/>
    <col min="3331" max="3333" width="24.1640625" style="89" customWidth="1"/>
    <col min="3334" max="3584" width="9.33203125" style="89"/>
    <col min="3585" max="3585" width="2.33203125" style="89" customWidth="1"/>
    <col min="3586" max="3586" width="77.83203125" style="89" customWidth="1"/>
    <col min="3587" max="3589" width="24.1640625" style="89" customWidth="1"/>
    <col min="3590" max="3840" width="9.33203125" style="89"/>
    <col min="3841" max="3841" width="2.33203125" style="89" customWidth="1"/>
    <col min="3842" max="3842" width="77.83203125" style="89" customWidth="1"/>
    <col min="3843" max="3845" width="24.1640625" style="89" customWidth="1"/>
    <col min="3846" max="4096" width="9.33203125" style="89"/>
    <col min="4097" max="4097" width="2.33203125" style="89" customWidth="1"/>
    <col min="4098" max="4098" width="77.83203125" style="89" customWidth="1"/>
    <col min="4099" max="4101" width="24.1640625" style="89" customWidth="1"/>
    <col min="4102" max="4352" width="9.33203125" style="89"/>
    <col min="4353" max="4353" width="2.33203125" style="89" customWidth="1"/>
    <col min="4354" max="4354" width="77.83203125" style="89" customWidth="1"/>
    <col min="4355" max="4357" width="24.1640625" style="89" customWidth="1"/>
    <col min="4358" max="4608" width="9.33203125" style="89"/>
    <col min="4609" max="4609" width="2.33203125" style="89" customWidth="1"/>
    <col min="4610" max="4610" width="77.83203125" style="89" customWidth="1"/>
    <col min="4611" max="4613" width="24.1640625" style="89" customWidth="1"/>
    <col min="4614" max="4864" width="9.33203125" style="89"/>
    <col min="4865" max="4865" width="2.33203125" style="89" customWidth="1"/>
    <col min="4866" max="4866" width="77.83203125" style="89" customWidth="1"/>
    <col min="4867" max="4869" width="24.1640625" style="89" customWidth="1"/>
    <col min="4870" max="5120" width="9.33203125" style="89"/>
    <col min="5121" max="5121" width="2.33203125" style="89" customWidth="1"/>
    <col min="5122" max="5122" width="77.83203125" style="89" customWidth="1"/>
    <col min="5123" max="5125" width="24.1640625" style="89" customWidth="1"/>
    <col min="5126" max="5376" width="9.33203125" style="89"/>
    <col min="5377" max="5377" width="2.33203125" style="89" customWidth="1"/>
    <col min="5378" max="5378" width="77.83203125" style="89" customWidth="1"/>
    <col min="5379" max="5381" width="24.1640625" style="89" customWidth="1"/>
    <col min="5382" max="5632" width="9.33203125" style="89"/>
    <col min="5633" max="5633" width="2.33203125" style="89" customWidth="1"/>
    <col min="5634" max="5634" width="77.83203125" style="89" customWidth="1"/>
    <col min="5635" max="5637" width="24.1640625" style="89" customWidth="1"/>
    <col min="5638" max="5888" width="9.33203125" style="89"/>
    <col min="5889" max="5889" width="2.33203125" style="89" customWidth="1"/>
    <col min="5890" max="5890" width="77.83203125" style="89" customWidth="1"/>
    <col min="5891" max="5893" width="24.1640625" style="89" customWidth="1"/>
    <col min="5894" max="6144" width="9.33203125" style="89"/>
    <col min="6145" max="6145" width="2.33203125" style="89" customWidth="1"/>
    <col min="6146" max="6146" width="77.83203125" style="89" customWidth="1"/>
    <col min="6147" max="6149" width="24.1640625" style="89" customWidth="1"/>
    <col min="6150" max="6400" width="9.33203125" style="89"/>
    <col min="6401" max="6401" width="2.33203125" style="89" customWidth="1"/>
    <col min="6402" max="6402" width="77.83203125" style="89" customWidth="1"/>
    <col min="6403" max="6405" width="24.1640625" style="89" customWidth="1"/>
    <col min="6406" max="6656" width="9.33203125" style="89"/>
    <col min="6657" max="6657" width="2.33203125" style="89" customWidth="1"/>
    <col min="6658" max="6658" width="77.83203125" style="89" customWidth="1"/>
    <col min="6659" max="6661" width="24.1640625" style="89" customWidth="1"/>
    <col min="6662" max="6912" width="9.33203125" style="89"/>
    <col min="6913" max="6913" width="2.33203125" style="89" customWidth="1"/>
    <col min="6914" max="6914" width="77.83203125" style="89" customWidth="1"/>
    <col min="6915" max="6917" width="24.1640625" style="89" customWidth="1"/>
    <col min="6918" max="7168" width="9.33203125" style="89"/>
    <col min="7169" max="7169" width="2.33203125" style="89" customWidth="1"/>
    <col min="7170" max="7170" width="77.83203125" style="89" customWidth="1"/>
    <col min="7171" max="7173" width="24.1640625" style="89" customWidth="1"/>
    <col min="7174" max="7424" width="9.33203125" style="89"/>
    <col min="7425" max="7425" width="2.33203125" style="89" customWidth="1"/>
    <col min="7426" max="7426" width="77.83203125" style="89" customWidth="1"/>
    <col min="7427" max="7429" width="24.1640625" style="89" customWidth="1"/>
    <col min="7430" max="7680" width="9.33203125" style="89"/>
    <col min="7681" max="7681" width="2.33203125" style="89" customWidth="1"/>
    <col min="7682" max="7682" width="77.83203125" style="89" customWidth="1"/>
    <col min="7683" max="7685" width="24.1640625" style="89" customWidth="1"/>
    <col min="7686" max="7936" width="9.33203125" style="89"/>
    <col min="7937" max="7937" width="2.33203125" style="89" customWidth="1"/>
    <col min="7938" max="7938" width="77.83203125" style="89" customWidth="1"/>
    <col min="7939" max="7941" width="24.1640625" style="89" customWidth="1"/>
    <col min="7942" max="8192" width="9.33203125" style="89"/>
    <col min="8193" max="8193" width="2.33203125" style="89" customWidth="1"/>
    <col min="8194" max="8194" width="77.83203125" style="89" customWidth="1"/>
    <col min="8195" max="8197" width="24.1640625" style="89" customWidth="1"/>
    <col min="8198" max="8448" width="9.33203125" style="89"/>
    <col min="8449" max="8449" width="2.33203125" style="89" customWidth="1"/>
    <col min="8450" max="8450" width="77.83203125" style="89" customWidth="1"/>
    <col min="8451" max="8453" width="24.1640625" style="89" customWidth="1"/>
    <col min="8454" max="8704" width="9.33203125" style="89"/>
    <col min="8705" max="8705" width="2.33203125" style="89" customWidth="1"/>
    <col min="8706" max="8706" width="77.83203125" style="89" customWidth="1"/>
    <col min="8707" max="8709" width="24.1640625" style="89" customWidth="1"/>
    <col min="8710" max="8960" width="9.33203125" style="89"/>
    <col min="8961" max="8961" width="2.33203125" style="89" customWidth="1"/>
    <col min="8962" max="8962" width="77.83203125" style="89" customWidth="1"/>
    <col min="8963" max="8965" width="24.1640625" style="89" customWidth="1"/>
    <col min="8966" max="9216" width="9.33203125" style="89"/>
    <col min="9217" max="9217" width="2.33203125" style="89" customWidth="1"/>
    <col min="9218" max="9218" width="77.83203125" style="89" customWidth="1"/>
    <col min="9219" max="9221" width="24.1640625" style="89" customWidth="1"/>
    <col min="9222" max="9472" width="9.33203125" style="89"/>
    <col min="9473" max="9473" width="2.33203125" style="89" customWidth="1"/>
    <col min="9474" max="9474" width="77.83203125" style="89" customWidth="1"/>
    <col min="9475" max="9477" width="24.1640625" style="89" customWidth="1"/>
    <col min="9478" max="9728" width="9.33203125" style="89"/>
    <col min="9729" max="9729" width="2.33203125" style="89" customWidth="1"/>
    <col min="9730" max="9730" width="77.83203125" style="89" customWidth="1"/>
    <col min="9731" max="9733" width="24.1640625" style="89" customWidth="1"/>
    <col min="9734" max="9984" width="9.33203125" style="89"/>
    <col min="9985" max="9985" width="2.33203125" style="89" customWidth="1"/>
    <col min="9986" max="9986" width="77.83203125" style="89" customWidth="1"/>
    <col min="9987" max="9989" width="24.1640625" style="89" customWidth="1"/>
    <col min="9990" max="10240" width="9.33203125" style="89"/>
    <col min="10241" max="10241" width="2.33203125" style="89" customWidth="1"/>
    <col min="10242" max="10242" width="77.83203125" style="89" customWidth="1"/>
    <col min="10243" max="10245" width="24.1640625" style="89" customWidth="1"/>
    <col min="10246" max="10496" width="9.33203125" style="89"/>
    <col min="10497" max="10497" width="2.33203125" style="89" customWidth="1"/>
    <col min="10498" max="10498" width="77.83203125" style="89" customWidth="1"/>
    <col min="10499" max="10501" width="24.1640625" style="89" customWidth="1"/>
    <col min="10502" max="10752" width="9.33203125" style="89"/>
    <col min="10753" max="10753" width="2.33203125" style="89" customWidth="1"/>
    <col min="10754" max="10754" width="77.83203125" style="89" customWidth="1"/>
    <col min="10755" max="10757" width="24.1640625" style="89" customWidth="1"/>
    <col min="10758" max="11008" width="9.33203125" style="89"/>
    <col min="11009" max="11009" width="2.33203125" style="89" customWidth="1"/>
    <col min="11010" max="11010" width="77.83203125" style="89" customWidth="1"/>
    <col min="11011" max="11013" width="24.1640625" style="89" customWidth="1"/>
    <col min="11014" max="11264" width="9.33203125" style="89"/>
    <col min="11265" max="11265" width="2.33203125" style="89" customWidth="1"/>
    <col min="11266" max="11266" width="77.83203125" style="89" customWidth="1"/>
    <col min="11267" max="11269" width="24.1640625" style="89" customWidth="1"/>
    <col min="11270" max="11520" width="9.33203125" style="89"/>
    <col min="11521" max="11521" width="2.33203125" style="89" customWidth="1"/>
    <col min="11522" max="11522" width="77.83203125" style="89" customWidth="1"/>
    <col min="11523" max="11525" width="24.1640625" style="89" customWidth="1"/>
    <col min="11526" max="11776" width="9.33203125" style="89"/>
    <col min="11777" max="11777" width="2.33203125" style="89" customWidth="1"/>
    <col min="11778" max="11778" width="77.83203125" style="89" customWidth="1"/>
    <col min="11779" max="11781" width="24.1640625" style="89" customWidth="1"/>
    <col min="11782" max="12032" width="9.33203125" style="89"/>
    <col min="12033" max="12033" width="2.33203125" style="89" customWidth="1"/>
    <col min="12034" max="12034" width="77.83203125" style="89" customWidth="1"/>
    <col min="12035" max="12037" width="24.1640625" style="89" customWidth="1"/>
    <col min="12038" max="12288" width="9.33203125" style="89"/>
    <col min="12289" max="12289" width="2.33203125" style="89" customWidth="1"/>
    <col min="12290" max="12290" width="77.83203125" style="89" customWidth="1"/>
    <col min="12291" max="12293" width="24.1640625" style="89" customWidth="1"/>
    <col min="12294" max="12544" width="9.33203125" style="89"/>
    <col min="12545" max="12545" width="2.33203125" style="89" customWidth="1"/>
    <col min="12546" max="12546" width="77.83203125" style="89" customWidth="1"/>
    <col min="12547" max="12549" width="24.1640625" style="89" customWidth="1"/>
    <col min="12550" max="12800" width="9.33203125" style="89"/>
    <col min="12801" max="12801" width="2.33203125" style="89" customWidth="1"/>
    <col min="12802" max="12802" width="77.83203125" style="89" customWidth="1"/>
    <col min="12803" max="12805" width="24.1640625" style="89" customWidth="1"/>
    <col min="12806" max="13056" width="9.33203125" style="89"/>
    <col min="13057" max="13057" width="2.33203125" style="89" customWidth="1"/>
    <col min="13058" max="13058" width="77.83203125" style="89" customWidth="1"/>
    <col min="13059" max="13061" width="24.1640625" style="89" customWidth="1"/>
    <col min="13062" max="13312" width="9.33203125" style="89"/>
    <col min="13313" max="13313" width="2.33203125" style="89" customWidth="1"/>
    <col min="13314" max="13314" width="77.83203125" style="89" customWidth="1"/>
    <col min="13315" max="13317" width="24.1640625" style="89" customWidth="1"/>
    <col min="13318" max="13568" width="9.33203125" style="89"/>
    <col min="13569" max="13569" width="2.33203125" style="89" customWidth="1"/>
    <col min="13570" max="13570" width="77.83203125" style="89" customWidth="1"/>
    <col min="13571" max="13573" width="24.1640625" style="89" customWidth="1"/>
    <col min="13574" max="13824" width="9.33203125" style="89"/>
    <col min="13825" max="13825" width="2.33203125" style="89" customWidth="1"/>
    <col min="13826" max="13826" width="77.83203125" style="89" customWidth="1"/>
    <col min="13827" max="13829" width="24.1640625" style="89" customWidth="1"/>
    <col min="13830" max="14080" width="9.33203125" style="89"/>
    <col min="14081" max="14081" width="2.33203125" style="89" customWidth="1"/>
    <col min="14082" max="14082" width="77.83203125" style="89" customWidth="1"/>
    <col min="14083" max="14085" width="24.1640625" style="89" customWidth="1"/>
    <col min="14086" max="14336" width="9.33203125" style="89"/>
    <col min="14337" max="14337" width="2.33203125" style="89" customWidth="1"/>
    <col min="14338" max="14338" width="77.83203125" style="89" customWidth="1"/>
    <col min="14339" max="14341" width="24.1640625" style="89" customWidth="1"/>
    <col min="14342" max="14592" width="9.33203125" style="89"/>
    <col min="14593" max="14593" width="2.33203125" style="89" customWidth="1"/>
    <col min="14594" max="14594" width="77.83203125" style="89" customWidth="1"/>
    <col min="14595" max="14597" width="24.1640625" style="89" customWidth="1"/>
    <col min="14598" max="14848" width="9.33203125" style="89"/>
    <col min="14849" max="14849" width="2.33203125" style="89" customWidth="1"/>
    <col min="14850" max="14850" width="77.83203125" style="89" customWidth="1"/>
    <col min="14851" max="14853" width="24.1640625" style="89" customWidth="1"/>
    <col min="14854" max="15104" width="9.33203125" style="89"/>
    <col min="15105" max="15105" width="2.33203125" style="89" customWidth="1"/>
    <col min="15106" max="15106" width="77.83203125" style="89" customWidth="1"/>
    <col min="15107" max="15109" width="24.1640625" style="89" customWidth="1"/>
    <col min="15110" max="15360" width="9.33203125" style="89"/>
    <col min="15361" max="15361" width="2.33203125" style="89" customWidth="1"/>
    <col min="15362" max="15362" width="77.83203125" style="89" customWidth="1"/>
    <col min="15363" max="15365" width="24.1640625" style="89" customWidth="1"/>
    <col min="15366" max="15616" width="9.33203125" style="89"/>
    <col min="15617" max="15617" width="2.33203125" style="89" customWidth="1"/>
    <col min="15618" max="15618" width="77.83203125" style="89" customWidth="1"/>
    <col min="15619" max="15621" width="24.1640625" style="89" customWidth="1"/>
    <col min="15622" max="15872" width="9.33203125" style="89"/>
    <col min="15873" max="15873" width="2.33203125" style="89" customWidth="1"/>
    <col min="15874" max="15874" width="77.83203125" style="89" customWidth="1"/>
    <col min="15875" max="15877" width="24.1640625" style="89" customWidth="1"/>
    <col min="15878" max="16128" width="9.33203125" style="89"/>
    <col min="16129" max="16129" width="2.33203125" style="89" customWidth="1"/>
    <col min="16130" max="16130" width="77.83203125" style="89" customWidth="1"/>
    <col min="16131" max="16133" width="24.1640625" style="89" customWidth="1"/>
    <col min="16134" max="16384" width="9.33203125" style="89"/>
  </cols>
  <sheetData>
    <row r="2" spans="2:5" ht="25.5" customHeight="1" x14ac:dyDescent="0.15">
      <c r="B2" s="90" t="s">
        <v>84</v>
      </c>
    </row>
    <row r="3" spans="2:5" ht="12.75" customHeight="1" x14ac:dyDescent="0.15">
      <c r="B3" s="113"/>
      <c r="C3" s="113"/>
      <c r="D3" s="113"/>
      <c r="E3" s="113"/>
    </row>
    <row r="4" spans="2:5" ht="20.100000000000001" customHeight="1" x14ac:dyDescent="0.15">
      <c r="B4" s="114" t="s">
        <v>96</v>
      </c>
      <c r="C4" s="251" t="s">
        <v>111</v>
      </c>
      <c r="D4" s="252"/>
      <c r="E4" s="252"/>
    </row>
    <row r="5" spans="2:5" ht="20.100000000000001" customHeight="1" x14ac:dyDescent="0.15">
      <c r="B5" s="249"/>
      <c r="C5" s="250"/>
      <c r="D5" s="250"/>
    </row>
    <row r="6" spans="2:5" ht="10.5" customHeight="1" thickBot="1" x14ac:dyDescent="0.2">
      <c r="B6" s="90"/>
    </row>
    <row r="7" spans="2:5" ht="12.75" customHeight="1" x14ac:dyDescent="0.15">
      <c r="B7" s="91" t="s">
        <v>85</v>
      </c>
      <c r="C7" s="92" t="s">
        <v>9</v>
      </c>
      <c r="D7" s="92" t="s">
        <v>86</v>
      </c>
      <c r="E7" s="93" t="s">
        <v>10</v>
      </c>
    </row>
    <row r="8" spans="2:5" ht="15" customHeight="1" x14ac:dyDescent="0.15">
      <c r="B8" s="94" t="s">
        <v>88</v>
      </c>
      <c r="C8" s="95">
        <f>'SO Vozovka'!H32</f>
        <v>0</v>
      </c>
      <c r="D8" s="95">
        <f>'SO Vozovka'!H33</f>
        <v>0</v>
      </c>
      <c r="E8" s="96">
        <f>'SO Vozovka'!H34</f>
        <v>0</v>
      </c>
    </row>
    <row r="9" spans="2:5" ht="15" customHeight="1" x14ac:dyDescent="0.15">
      <c r="B9" s="97" t="s">
        <v>89</v>
      </c>
      <c r="C9" s="95">
        <f>'SO Sanace'!H22</f>
        <v>0</v>
      </c>
      <c r="D9" s="95">
        <f>'SO Sanace'!H23</f>
        <v>0</v>
      </c>
      <c r="E9" s="96">
        <f>'SO Sanace'!H24</f>
        <v>0</v>
      </c>
    </row>
    <row r="10" spans="2:5" ht="15" customHeight="1" thickBot="1" x14ac:dyDescent="0.2">
      <c r="B10" s="97" t="s">
        <v>114</v>
      </c>
      <c r="C10" s="95">
        <f>'SO Propustky'!H23</f>
        <v>0</v>
      </c>
      <c r="D10" s="95">
        <f>'SO Propustky'!H24</f>
        <v>0</v>
      </c>
      <c r="E10" s="96">
        <f>'SO Propustky'!H25</f>
        <v>0</v>
      </c>
    </row>
    <row r="11" spans="2:5" ht="15" customHeight="1" thickBot="1" x14ac:dyDescent="0.2">
      <c r="B11" s="98" t="s">
        <v>87</v>
      </c>
      <c r="C11" s="99">
        <f>SUM(C8:C10)</f>
        <v>0</v>
      </c>
      <c r="D11" s="99">
        <f>SUM(D8:D10)</f>
        <v>0</v>
      </c>
      <c r="E11" s="99">
        <f>SUM(E8:E10)</f>
        <v>0</v>
      </c>
    </row>
  </sheetData>
  <mergeCells count="2">
    <mergeCell ref="B5:D5"/>
    <mergeCell ref="C4:E4"/>
  </mergeCells>
  <pageMargins left="0.75" right="0.75" top="1" bottom="1" header="0.5" footer="0.5"/>
  <pageSetup paperSize="9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DAB38-73DE-427B-85D3-67073FF20E91}">
  <sheetPr>
    <pageSetUpPr fitToPage="1"/>
  </sheetPr>
  <dimension ref="B1:I40"/>
  <sheetViews>
    <sheetView showGridLines="0" tabSelected="1" topLeftCell="A2" zoomScaleNormal="100" workbookViewId="0">
      <selection activeCell="K24" sqref="K24"/>
    </sheetView>
  </sheetViews>
  <sheetFormatPr defaultColWidth="10.5" defaultRowHeight="12" customHeight="1" x14ac:dyDescent="0.15"/>
  <cols>
    <col min="1" max="1" width="1.6640625" style="1" customWidth="1"/>
    <col min="2" max="2" width="6.83203125" style="2" customWidth="1"/>
    <col min="3" max="3" width="14.33203125" style="2" customWidth="1"/>
    <col min="4" max="4" width="92.33203125" style="3" customWidth="1"/>
    <col min="5" max="5" width="10.1640625" style="3" customWidth="1"/>
    <col min="6" max="6" width="14.6640625" style="3" customWidth="1"/>
    <col min="7" max="7" width="14.6640625" style="4" customWidth="1"/>
    <col min="8" max="8" width="20.6640625" style="5" customWidth="1"/>
    <col min="9" max="9" width="62.5" style="1" customWidth="1"/>
    <col min="10" max="16384" width="10.5" style="1"/>
  </cols>
  <sheetData>
    <row r="1" spans="2:9" ht="27.75" customHeight="1" x14ac:dyDescent="0.15">
      <c r="B1" s="253" t="s">
        <v>82</v>
      </c>
      <c r="C1" s="253"/>
      <c r="D1" s="253"/>
      <c r="E1" s="253"/>
      <c r="F1" s="253"/>
      <c r="G1" s="253"/>
      <c r="H1" s="253"/>
    </row>
    <row r="2" spans="2:9" ht="12.75" customHeight="1" x14ac:dyDescent="0.2">
      <c r="B2" s="79" t="s">
        <v>39</v>
      </c>
      <c r="C2" s="79"/>
      <c r="D2" s="51" t="s">
        <v>111</v>
      </c>
      <c r="E2" s="13" t="s">
        <v>2</v>
      </c>
      <c r="F2" s="6"/>
      <c r="G2" s="6"/>
      <c r="H2" s="6"/>
    </row>
    <row r="3" spans="2:9" ht="12.75" customHeight="1" x14ac:dyDescent="0.2">
      <c r="B3" s="79" t="s">
        <v>98</v>
      </c>
      <c r="C3" s="79"/>
      <c r="D3" s="51" t="s">
        <v>88</v>
      </c>
      <c r="E3" s="6"/>
      <c r="F3" s="6"/>
      <c r="G3" s="8"/>
      <c r="H3" s="6"/>
    </row>
    <row r="4" spans="2:9" ht="13.5" customHeight="1" x14ac:dyDescent="0.2">
      <c r="B4" s="80" t="s">
        <v>81</v>
      </c>
      <c r="C4" s="80"/>
      <c r="D4" s="51" t="s">
        <v>138</v>
      </c>
      <c r="E4" s="7"/>
      <c r="F4" s="6"/>
      <c r="G4" s="6"/>
      <c r="H4" s="6"/>
    </row>
    <row r="5" spans="2:9" ht="27.75" customHeight="1" x14ac:dyDescent="0.2">
      <c r="B5" s="8" t="s">
        <v>79</v>
      </c>
      <c r="C5" s="8"/>
      <c r="D5" s="51" t="s">
        <v>78</v>
      </c>
      <c r="E5" s="10"/>
      <c r="F5" s="8"/>
      <c r="G5" s="8"/>
      <c r="H5" s="8"/>
    </row>
    <row r="6" spans="2:9" ht="12.75" customHeight="1" x14ac:dyDescent="0.2">
      <c r="B6" s="8"/>
      <c r="C6" s="8"/>
      <c r="D6" s="8"/>
      <c r="E6" s="10"/>
      <c r="F6" s="8" t="s">
        <v>40</v>
      </c>
      <c r="G6" s="254"/>
      <c r="H6" s="254"/>
    </row>
    <row r="7" spans="2:9" ht="12.75" customHeight="1" x14ac:dyDescent="0.2">
      <c r="B7" s="8" t="s">
        <v>1</v>
      </c>
      <c r="C7" s="8"/>
      <c r="D7" s="9"/>
      <c r="E7" s="11"/>
      <c r="F7" s="9" t="s">
        <v>41</v>
      </c>
      <c r="G7" s="255"/>
      <c r="H7" s="255"/>
    </row>
    <row r="8" spans="2:9" ht="14.45" customHeight="1" thickBot="1" x14ac:dyDescent="0.2"/>
    <row r="9" spans="2:9" s="14" customFormat="1" ht="31.9" customHeight="1" thickBot="1" x14ac:dyDescent="0.2">
      <c r="B9" s="124" t="s">
        <v>100</v>
      </c>
      <c r="C9" s="75" t="s">
        <v>99</v>
      </c>
      <c r="D9" s="76" t="s">
        <v>4</v>
      </c>
      <c r="E9" s="15" t="s">
        <v>0</v>
      </c>
      <c r="F9" s="76" t="s">
        <v>5</v>
      </c>
      <c r="G9" s="77" t="s">
        <v>6</v>
      </c>
      <c r="H9" s="78" t="s">
        <v>7</v>
      </c>
      <c r="I9" s="50" t="s">
        <v>42</v>
      </c>
    </row>
    <row r="10" spans="2:9" s="14" customFormat="1" ht="25.5" customHeight="1" x14ac:dyDescent="0.15">
      <c r="B10" s="160">
        <v>1</v>
      </c>
      <c r="C10" s="154" t="s">
        <v>8</v>
      </c>
      <c r="D10" s="147" t="s">
        <v>104</v>
      </c>
      <c r="E10" s="43" t="s">
        <v>47</v>
      </c>
      <c r="F10" s="58">
        <v>1</v>
      </c>
      <c r="G10" s="59"/>
      <c r="H10" s="60">
        <f t="shared" ref="H10:H31" si="0">G10*F10</f>
        <v>0</v>
      </c>
      <c r="I10" s="126" t="s">
        <v>106</v>
      </c>
    </row>
    <row r="11" spans="2:9" s="14" customFormat="1" ht="13.9" customHeight="1" x14ac:dyDescent="0.15">
      <c r="B11" s="117">
        <v>2</v>
      </c>
      <c r="C11" s="155">
        <v>113728</v>
      </c>
      <c r="D11" s="148" t="s">
        <v>48</v>
      </c>
      <c r="E11" s="37" t="s">
        <v>49</v>
      </c>
      <c r="F11" s="35">
        <v>844</v>
      </c>
      <c r="G11" s="36"/>
      <c r="H11" s="42">
        <f t="shared" si="0"/>
        <v>0</v>
      </c>
      <c r="I11" s="33" t="s">
        <v>107</v>
      </c>
    </row>
    <row r="12" spans="2:9" s="14" customFormat="1" ht="13.5" customHeight="1" x14ac:dyDescent="0.15">
      <c r="B12" s="117">
        <v>3</v>
      </c>
      <c r="C12" s="155">
        <v>919111</v>
      </c>
      <c r="D12" s="148" t="s">
        <v>50</v>
      </c>
      <c r="E12" s="37" t="s">
        <v>51</v>
      </c>
      <c r="F12" s="35">
        <v>31</v>
      </c>
      <c r="G12" s="36"/>
      <c r="H12" s="42">
        <f t="shared" si="0"/>
        <v>0</v>
      </c>
      <c r="I12" s="33" t="s">
        <v>2</v>
      </c>
    </row>
    <row r="13" spans="2:9" s="14" customFormat="1" ht="13.9" customHeight="1" x14ac:dyDescent="0.15">
      <c r="B13" s="117">
        <v>4</v>
      </c>
      <c r="C13" s="155">
        <v>93818</v>
      </c>
      <c r="D13" s="148" t="s">
        <v>52</v>
      </c>
      <c r="E13" s="37" t="s">
        <v>53</v>
      </c>
      <c r="F13" s="35">
        <v>21100</v>
      </c>
      <c r="G13" s="36"/>
      <c r="H13" s="42">
        <f t="shared" si="0"/>
        <v>0</v>
      </c>
      <c r="I13" s="33" t="s">
        <v>2</v>
      </c>
    </row>
    <row r="14" spans="2:9" s="14" customFormat="1" ht="13.9" customHeight="1" x14ac:dyDescent="0.15">
      <c r="B14" s="117">
        <v>5</v>
      </c>
      <c r="C14" s="155" t="s">
        <v>44</v>
      </c>
      <c r="D14" s="148" t="s">
        <v>66</v>
      </c>
      <c r="E14" s="37" t="s">
        <v>49</v>
      </c>
      <c r="F14" s="35">
        <v>1017</v>
      </c>
      <c r="G14" s="36"/>
      <c r="H14" s="42">
        <f t="shared" si="0"/>
        <v>0</v>
      </c>
      <c r="I14" s="33" t="s">
        <v>108</v>
      </c>
    </row>
    <row r="15" spans="2:9" s="14" customFormat="1" ht="13.9" customHeight="1" x14ac:dyDescent="0.15">
      <c r="B15" s="117">
        <v>6</v>
      </c>
      <c r="C15" s="155" t="s">
        <v>43</v>
      </c>
      <c r="D15" s="148" t="s">
        <v>58</v>
      </c>
      <c r="E15" s="37" t="s">
        <v>53</v>
      </c>
      <c r="F15" s="35">
        <v>21100</v>
      </c>
      <c r="G15" s="36"/>
      <c r="H15" s="42">
        <f t="shared" si="0"/>
        <v>0</v>
      </c>
      <c r="I15" s="33"/>
    </row>
    <row r="16" spans="2:9" s="14" customFormat="1" ht="13.9" customHeight="1" x14ac:dyDescent="0.15">
      <c r="B16" s="118">
        <v>7</v>
      </c>
      <c r="C16" s="155">
        <v>572213</v>
      </c>
      <c r="D16" s="148" t="s">
        <v>45</v>
      </c>
      <c r="E16" s="37" t="s">
        <v>53</v>
      </c>
      <c r="F16" s="35">
        <v>41450</v>
      </c>
      <c r="G16" s="36"/>
      <c r="H16" s="42">
        <f t="shared" si="0"/>
        <v>0</v>
      </c>
      <c r="I16" s="33" t="s">
        <v>109</v>
      </c>
    </row>
    <row r="17" spans="2:9" s="14" customFormat="1" ht="13.9" customHeight="1" x14ac:dyDescent="0.15">
      <c r="B17" s="118">
        <v>8</v>
      </c>
      <c r="C17" s="156">
        <v>113761</v>
      </c>
      <c r="D17" s="149" t="s">
        <v>67</v>
      </c>
      <c r="E17" s="40" t="s">
        <v>51</v>
      </c>
      <c r="F17" s="41">
        <v>70</v>
      </c>
      <c r="G17" s="35"/>
      <c r="H17" s="42">
        <f t="shared" si="0"/>
        <v>0</v>
      </c>
      <c r="I17" s="33" t="s">
        <v>2</v>
      </c>
    </row>
    <row r="18" spans="2:9" s="14" customFormat="1" ht="13.9" customHeight="1" x14ac:dyDescent="0.15">
      <c r="B18" s="118">
        <v>9</v>
      </c>
      <c r="C18" s="156">
        <v>931312</v>
      </c>
      <c r="D18" s="149" t="s">
        <v>68</v>
      </c>
      <c r="E18" s="40" t="s">
        <v>51</v>
      </c>
      <c r="F18" s="41">
        <v>70</v>
      </c>
      <c r="G18" s="35"/>
      <c r="H18" s="42">
        <f t="shared" ref="H18" si="1">G18*F18</f>
        <v>0</v>
      </c>
      <c r="I18" s="33"/>
    </row>
    <row r="19" spans="2:9" s="14" customFormat="1" ht="13.9" customHeight="1" x14ac:dyDescent="0.15">
      <c r="B19" s="118">
        <v>10</v>
      </c>
      <c r="C19" s="156">
        <v>89921</v>
      </c>
      <c r="D19" s="149" t="s">
        <v>140</v>
      </c>
      <c r="E19" s="40" t="s">
        <v>71</v>
      </c>
      <c r="F19" s="41">
        <v>1</v>
      </c>
      <c r="G19" s="35"/>
      <c r="H19" s="42">
        <f t="shared" si="0"/>
        <v>0</v>
      </c>
      <c r="I19" s="33"/>
    </row>
    <row r="20" spans="2:9" s="14" customFormat="1" ht="13.9" customHeight="1" x14ac:dyDescent="0.15">
      <c r="B20" s="118">
        <v>11</v>
      </c>
      <c r="C20" s="156">
        <v>89923</v>
      </c>
      <c r="D20" s="149" t="s">
        <v>139</v>
      </c>
      <c r="E20" s="40" t="s">
        <v>71</v>
      </c>
      <c r="F20" s="41">
        <v>12</v>
      </c>
      <c r="G20" s="35"/>
      <c r="H20" s="42">
        <f t="shared" si="0"/>
        <v>0</v>
      </c>
      <c r="I20" s="33"/>
    </row>
    <row r="21" spans="2:9" s="14" customFormat="1" ht="13.9" customHeight="1" x14ac:dyDescent="0.15">
      <c r="B21" s="117">
        <v>12</v>
      </c>
      <c r="C21" s="156">
        <v>12922</v>
      </c>
      <c r="D21" s="149" t="s">
        <v>69</v>
      </c>
      <c r="E21" s="40" t="s">
        <v>53</v>
      </c>
      <c r="F21" s="41">
        <v>4120</v>
      </c>
      <c r="G21" s="61"/>
      <c r="H21" s="42">
        <f t="shared" si="0"/>
        <v>0</v>
      </c>
      <c r="I21" s="33" t="s">
        <v>110</v>
      </c>
    </row>
    <row r="22" spans="2:9" s="14" customFormat="1" ht="13.9" customHeight="1" x14ac:dyDescent="0.15">
      <c r="B22" s="117">
        <v>13</v>
      </c>
      <c r="C22" s="156">
        <v>12931</v>
      </c>
      <c r="D22" s="149" t="s">
        <v>70</v>
      </c>
      <c r="E22" s="40" t="s">
        <v>51</v>
      </c>
      <c r="F22" s="41">
        <v>3500</v>
      </c>
      <c r="G22" s="61"/>
      <c r="H22" s="42">
        <f t="shared" si="0"/>
        <v>0</v>
      </c>
      <c r="I22" s="132"/>
    </row>
    <row r="23" spans="2:9" s="14" customFormat="1" ht="13.9" customHeight="1" x14ac:dyDescent="0.15">
      <c r="B23" s="117">
        <v>14</v>
      </c>
      <c r="C23" s="161">
        <v>12932</v>
      </c>
      <c r="D23" s="150" t="s">
        <v>132</v>
      </c>
      <c r="E23" s="40" t="s">
        <v>51</v>
      </c>
      <c r="F23" s="41">
        <v>3500</v>
      </c>
      <c r="G23" s="61"/>
      <c r="H23" s="42">
        <f t="shared" si="0"/>
        <v>0</v>
      </c>
      <c r="I23" s="132"/>
    </row>
    <row r="24" spans="2:9" s="14" customFormat="1" ht="13.9" customHeight="1" x14ac:dyDescent="0.15">
      <c r="B24" s="117">
        <v>15</v>
      </c>
      <c r="C24" s="156">
        <v>12273</v>
      </c>
      <c r="D24" s="149" t="s">
        <v>118</v>
      </c>
      <c r="E24" s="40" t="s">
        <v>49</v>
      </c>
      <c r="F24" s="41">
        <v>75</v>
      </c>
      <c r="G24" s="61"/>
      <c r="H24" s="42">
        <f t="shared" si="0"/>
        <v>0</v>
      </c>
      <c r="I24" s="33" t="s">
        <v>152</v>
      </c>
    </row>
    <row r="25" spans="2:9" s="14" customFormat="1" ht="28.5" customHeight="1" x14ac:dyDescent="0.15">
      <c r="B25" s="117">
        <v>16</v>
      </c>
      <c r="C25" s="157" t="s">
        <v>63</v>
      </c>
      <c r="D25" s="151" t="s">
        <v>64</v>
      </c>
      <c r="E25" s="40" t="s">
        <v>54</v>
      </c>
      <c r="F25" s="41">
        <v>4668</v>
      </c>
      <c r="G25" s="61"/>
      <c r="H25" s="42">
        <f t="shared" si="0"/>
        <v>0</v>
      </c>
      <c r="I25" s="126" t="s">
        <v>154</v>
      </c>
    </row>
    <row r="26" spans="2:9" s="14" customFormat="1" ht="50.25" customHeight="1" x14ac:dyDescent="0.15">
      <c r="B26" s="119"/>
      <c r="C26" s="158"/>
      <c r="D26" s="163" t="s">
        <v>65</v>
      </c>
      <c r="E26" s="40"/>
      <c r="F26" s="41"/>
      <c r="G26" s="61"/>
      <c r="H26" s="42"/>
      <c r="I26" s="33"/>
    </row>
    <row r="27" spans="2:9" s="14" customFormat="1" ht="13.9" customHeight="1" x14ac:dyDescent="0.15">
      <c r="B27" s="118">
        <v>17</v>
      </c>
      <c r="C27" s="156">
        <v>56963</v>
      </c>
      <c r="D27" s="149" t="s">
        <v>105</v>
      </c>
      <c r="E27" s="40" t="s">
        <v>53</v>
      </c>
      <c r="F27" s="41">
        <v>2350</v>
      </c>
      <c r="G27" s="61"/>
      <c r="H27" s="42">
        <f t="shared" ref="H27" si="2">G27*F27</f>
        <v>0</v>
      </c>
      <c r="I27" s="33" t="s">
        <v>113</v>
      </c>
    </row>
    <row r="28" spans="2:9" s="14" customFormat="1" ht="13.9" customHeight="1" x14ac:dyDescent="0.15">
      <c r="B28" s="118"/>
      <c r="C28" s="156"/>
      <c r="D28" s="162" t="s">
        <v>92</v>
      </c>
      <c r="E28" s="40"/>
      <c r="F28" s="41"/>
      <c r="G28" s="61"/>
      <c r="H28" s="42"/>
      <c r="I28" s="33"/>
    </row>
    <row r="29" spans="2:9" s="14" customFormat="1" ht="13.9" customHeight="1" x14ac:dyDescent="0.15">
      <c r="B29" s="117">
        <v>18</v>
      </c>
      <c r="C29" s="157">
        <v>915111</v>
      </c>
      <c r="D29" s="148" t="s">
        <v>55</v>
      </c>
      <c r="E29" s="37" t="s">
        <v>53</v>
      </c>
      <c r="F29" s="35">
        <v>1050</v>
      </c>
      <c r="G29" s="36"/>
      <c r="H29" s="42">
        <f t="shared" si="0"/>
        <v>0</v>
      </c>
      <c r="I29" s="33" t="s">
        <v>156</v>
      </c>
    </row>
    <row r="30" spans="2:9" s="14" customFormat="1" ht="13.9" customHeight="1" x14ac:dyDescent="0.15">
      <c r="B30" s="120">
        <v>19</v>
      </c>
      <c r="C30" s="159">
        <v>91521</v>
      </c>
      <c r="D30" s="152" t="s">
        <v>117</v>
      </c>
      <c r="E30" s="37" t="s">
        <v>53</v>
      </c>
      <c r="F30" s="35">
        <v>1050</v>
      </c>
      <c r="G30" s="130"/>
      <c r="H30" s="42">
        <f t="shared" si="0"/>
        <v>0</v>
      </c>
      <c r="I30" s="33" t="s">
        <v>156</v>
      </c>
    </row>
    <row r="31" spans="2:9" s="14" customFormat="1" ht="13.9" customHeight="1" thickBot="1" x14ac:dyDescent="0.2">
      <c r="B31" s="121">
        <v>20</v>
      </c>
      <c r="C31" s="125" t="s">
        <v>56</v>
      </c>
      <c r="D31" s="153" t="s">
        <v>57</v>
      </c>
      <c r="E31" s="44" t="s">
        <v>71</v>
      </c>
      <c r="F31" s="38">
        <v>1</v>
      </c>
      <c r="G31" s="39"/>
      <c r="H31" s="42">
        <f t="shared" si="0"/>
        <v>0</v>
      </c>
      <c r="I31" s="127"/>
    </row>
    <row r="32" spans="2:9" s="14" customFormat="1" ht="15" x14ac:dyDescent="0.15">
      <c r="B32" s="116"/>
      <c r="C32" s="122"/>
      <c r="D32" s="63" t="s">
        <v>9</v>
      </c>
      <c r="E32" s="64"/>
      <c r="F32" s="64"/>
      <c r="G32" s="65" t="s">
        <v>2</v>
      </c>
      <c r="H32" s="66">
        <f>SUM(H10:H31)</f>
        <v>0</v>
      </c>
    </row>
    <row r="33" spans="2:9" s="14" customFormat="1" ht="15" x14ac:dyDescent="0.15">
      <c r="B33" s="116"/>
      <c r="C33" s="67"/>
      <c r="D33" s="68" t="s">
        <v>3</v>
      </c>
      <c r="E33" s="69"/>
      <c r="F33" s="69"/>
      <c r="G33" s="21" t="s">
        <v>2</v>
      </c>
      <c r="H33" s="70">
        <f>H32*0.21</f>
        <v>0</v>
      </c>
    </row>
    <row r="34" spans="2:9" s="14" customFormat="1" ht="15.75" thickBot="1" x14ac:dyDescent="0.2">
      <c r="B34" s="116"/>
      <c r="C34" s="67"/>
      <c r="D34" s="71" t="s">
        <v>10</v>
      </c>
      <c r="E34" s="72"/>
      <c r="F34" s="72"/>
      <c r="G34" s="73" t="s">
        <v>2</v>
      </c>
      <c r="H34" s="74">
        <f>H33+H32</f>
        <v>0</v>
      </c>
    </row>
    <row r="35" spans="2:9" ht="24" customHeight="1" x14ac:dyDescent="0.15">
      <c r="I35" s="14"/>
    </row>
    <row r="36" spans="2:9" ht="12" customHeight="1" x14ac:dyDescent="0.15">
      <c r="I36" s="14"/>
    </row>
    <row r="37" spans="2:9" ht="12" customHeight="1" x14ac:dyDescent="0.15">
      <c r="I37" s="14"/>
    </row>
    <row r="38" spans="2:9" ht="12" customHeight="1" x14ac:dyDescent="0.15">
      <c r="I38" s="14"/>
    </row>
    <row r="39" spans="2:9" ht="12" customHeight="1" x14ac:dyDescent="0.15">
      <c r="I39" s="14"/>
    </row>
    <row r="40" spans="2:9" ht="12" customHeight="1" x14ac:dyDescent="0.15">
      <c r="I40" s="14"/>
    </row>
  </sheetData>
  <mergeCells count="3">
    <mergeCell ref="B1:H1"/>
    <mergeCell ref="G6:H6"/>
    <mergeCell ref="G7:H7"/>
  </mergeCells>
  <pageMargins left="0.39370079040527345" right="0.39370079040527345" top="0.7874015808105469" bottom="0.7874015808105469" header="0" footer="0"/>
  <pageSetup paperSize="9" scale="75" orientation="landscape" blackAndWhite="1" r:id="rId1"/>
  <headerFooter alignWithMargins="0"/>
  <ignoredErrors>
    <ignoredError sqref="C3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951AF-A390-4808-92CE-2AE58FAD097F}">
  <sheetPr>
    <pageSetUpPr fitToPage="1"/>
  </sheetPr>
  <dimension ref="B1:M38"/>
  <sheetViews>
    <sheetView zoomScaleNormal="100" workbookViewId="0">
      <selection activeCell="B1" sqref="B1:H1"/>
    </sheetView>
  </sheetViews>
  <sheetFormatPr defaultColWidth="10.5" defaultRowHeight="12" customHeight="1" x14ac:dyDescent="0.15"/>
  <cols>
    <col min="1" max="1" width="2" style="1" customWidth="1"/>
    <col min="2" max="2" width="6.83203125" style="2" customWidth="1"/>
    <col min="3" max="3" width="14.33203125" style="2" customWidth="1"/>
    <col min="4" max="4" width="92.33203125" style="3" customWidth="1"/>
    <col min="5" max="5" width="10.1640625" style="3" customWidth="1"/>
    <col min="6" max="6" width="14.6640625" style="3" customWidth="1"/>
    <col min="7" max="7" width="14.6640625" style="4" customWidth="1"/>
    <col min="8" max="8" width="20.6640625" style="5" customWidth="1"/>
    <col min="9" max="10" width="10.5" style="1"/>
    <col min="11" max="11" width="31.33203125" style="1" customWidth="1"/>
    <col min="12" max="16384" width="10.5" style="1"/>
  </cols>
  <sheetData>
    <row r="1" spans="2:13" ht="27.75" customHeight="1" x14ac:dyDescent="0.15">
      <c r="B1" s="253" t="s">
        <v>83</v>
      </c>
      <c r="C1" s="253"/>
      <c r="D1" s="253"/>
      <c r="E1" s="253"/>
      <c r="F1" s="253"/>
      <c r="G1" s="253"/>
      <c r="H1" s="253"/>
    </row>
    <row r="2" spans="2:13" ht="12.75" customHeight="1" x14ac:dyDescent="0.2">
      <c r="B2" s="79" t="s">
        <v>39</v>
      </c>
      <c r="C2" s="79"/>
      <c r="D2" s="51" t="s">
        <v>111</v>
      </c>
      <c r="E2" s="13" t="s">
        <v>2</v>
      </c>
      <c r="F2" s="6"/>
      <c r="G2" s="6"/>
      <c r="H2" s="6"/>
    </row>
    <row r="3" spans="2:13" ht="12.75" customHeight="1" x14ac:dyDescent="0.2">
      <c r="B3" s="79" t="s">
        <v>98</v>
      </c>
      <c r="C3" s="79"/>
      <c r="D3" s="51" t="s">
        <v>89</v>
      </c>
      <c r="E3" s="6"/>
      <c r="F3" s="6"/>
      <c r="G3" s="8"/>
      <c r="H3" s="6"/>
    </row>
    <row r="4" spans="2:13" ht="12.75" customHeight="1" x14ac:dyDescent="0.2">
      <c r="B4" s="80" t="s">
        <v>81</v>
      </c>
      <c r="C4" s="80"/>
      <c r="D4" s="51" t="s">
        <v>138</v>
      </c>
      <c r="E4" s="7"/>
      <c r="F4" s="6"/>
      <c r="G4" s="6"/>
      <c r="H4" s="6"/>
    </row>
    <row r="5" spans="2:13" ht="27.75" customHeight="1" x14ac:dyDescent="0.2">
      <c r="B5" s="8" t="s">
        <v>79</v>
      </c>
      <c r="C5" s="8"/>
      <c r="D5" s="51" t="s">
        <v>78</v>
      </c>
      <c r="E5" s="10"/>
      <c r="F5" s="8"/>
      <c r="G5" s="8"/>
      <c r="H5" s="8"/>
    </row>
    <row r="6" spans="2:13" ht="12.75" customHeight="1" x14ac:dyDescent="0.2">
      <c r="B6" s="8"/>
      <c r="C6" s="8"/>
      <c r="D6" s="8"/>
      <c r="E6" s="10"/>
      <c r="F6" s="8" t="s">
        <v>40</v>
      </c>
      <c r="G6" s="254"/>
      <c r="H6" s="254"/>
    </row>
    <row r="7" spans="2:13" ht="12.75" customHeight="1" x14ac:dyDescent="0.2">
      <c r="B7" s="8" t="s">
        <v>1</v>
      </c>
      <c r="C7" s="8"/>
      <c r="D7" s="9"/>
      <c r="E7" s="11"/>
      <c r="F7" s="9" t="s">
        <v>41</v>
      </c>
      <c r="G7" s="255"/>
      <c r="H7" s="255"/>
    </row>
    <row r="8" spans="2:13" ht="14.45" customHeight="1" thickBot="1" x14ac:dyDescent="0.25">
      <c r="B8" s="12"/>
      <c r="C8" s="12"/>
      <c r="D8" s="6"/>
      <c r="E8" s="6"/>
      <c r="F8" s="6"/>
      <c r="G8" s="8"/>
      <c r="H8" s="6"/>
    </row>
    <row r="9" spans="2:13" s="14" customFormat="1" ht="31.9" customHeight="1" thickBot="1" x14ac:dyDescent="0.2">
      <c r="B9" s="53" t="s">
        <v>100</v>
      </c>
      <c r="C9" s="53" t="s">
        <v>99</v>
      </c>
      <c r="D9" s="54" t="s">
        <v>4</v>
      </c>
      <c r="E9" s="52" t="s">
        <v>0</v>
      </c>
      <c r="F9" s="54" t="s">
        <v>5</v>
      </c>
      <c r="G9" s="54" t="s">
        <v>6</v>
      </c>
      <c r="H9" s="55" t="s">
        <v>7</v>
      </c>
    </row>
    <row r="10" spans="2:13" s="14" customFormat="1" ht="26.25" thickTop="1" x14ac:dyDescent="0.15">
      <c r="B10" s="117">
        <v>1</v>
      </c>
      <c r="C10" s="47" t="s">
        <v>46</v>
      </c>
      <c r="D10" s="49" t="s">
        <v>59</v>
      </c>
      <c r="E10" s="37" t="s">
        <v>54</v>
      </c>
      <c r="F10" s="36">
        <v>1455.3</v>
      </c>
      <c r="G10" s="36"/>
      <c r="H10" s="42">
        <f t="shared" ref="H10:H20" si="0">G10*F10</f>
        <v>0</v>
      </c>
      <c r="I10" s="259" t="s">
        <v>146</v>
      </c>
      <c r="J10" s="260"/>
      <c r="K10" s="261"/>
      <c r="M10" s="34"/>
    </row>
    <row r="11" spans="2:13" s="14" customFormat="1" ht="12.75" x14ac:dyDescent="0.15">
      <c r="B11" s="117"/>
      <c r="C11" s="47"/>
      <c r="D11" s="102" t="s">
        <v>95</v>
      </c>
      <c r="E11" s="37"/>
      <c r="F11" s="36"/>
      <c r="G11" s="36"/>
      <c r="H11" s="42"/>
      <c r="I11" s="256"/>
      <c r="J11" s="257"/>
      <c r="K11" s="258"/>
      <c r="M11" s="34"/>
    </row>
    <row r="12" spans="2:13" s="14" customFormat="1" ht="12.75" x14ac:dyDescent="0.15">
      <c r="B12" s="117">
        <v>2</v>
      </c>
      <c r="C12" s="45">
        <v>11372</v>
      </c>
      <c r="D12" s="48" t="s">
        <v>90</v>
      </c>
      <c r="E12" s="37" t="s">
        <v>49</v>
      </c>
      <c r="F12" s="35">
        <v>242.24</v>
      </c>
      <c r="G12" s="36"/>
      <c r="H12" s="42">
        <f t="shared" si="0"/>
        <v>0</v>
      </c>
      <c r="I12" s="256" t="s">
        <v>136</v>
      </c>
      <c r="J12" s="257"/>
      <c r="K12" s="258"/>
      <c r="M12" s="34"/>
    </row>
    <row r="13" spans="2:13" s="14" customFormat="1" ht="12.75" x14ac:dyDescent="0.15">
      <c r="B13" s="117"/>
      <c r="C13" s="45"/>
      <c r="D13" s="103" t="s">
        <v>94</v>
      </c>
      <c r="E13" s="37"/>
      <c r="F13" s="35"/>
      <c r="G13" s="36"/>
      <c r="H13" s="42"/>
      <c r="I13" s="256"/>
      <c r="J13" s="257"/>
      <c r="K13" s="258"/>
      <c r="M13" s="34"/>
    </row>
    <row r="14" spans="2:13" s="14" customFormat="1" ht="12.75" x14ac:dyDescent="0.15">
      <c r="B14" s="117">
        <v>3</v>
      </c>
      <c r="C14" s="46">
        <v>122738</v>
      </c>
      <c r="D14" s="48" t="s">
        <v>60</v>
      </c>
      <c r="E14" s="37" t="s">
        <v>49</v>
      </c>
      <c r="F14" s="36">
        <v>727.65</v>
      </c>
      <c r="G14" s="36"/>
      <c r="H14" s="42">
        <f t="shared" si="0"/>
        <v>0</v>
      </c>
      <c r="I14" s="256" t="s">
        <v>148</v>
      </c>
      <c r="J14" s="257"/>
      <c r="K14" s="258"/>
      <c r="M14" s="34"/>
    </row>
    <row r="15" spans="2:13" s="14" customFormat="1" ht="12.75" x14ac:dyDescent="0.15">
      <c r="B15" s="117"/>
      <c r="C15" s="46"/>
      <c r="D15" s="103" t="s">
        <v>93</v>
      </c>
      <c r="E15" s="37"/>
      <c r="F15" s="36"/>
      <c r="G15" s="36"/>
      <c r="H15" s="42"/>
      <c r="I15" s="256"/>
      <c r="J15" s="257"/>
      <c r="K15" s="258"/>
      <c r="M15" s="34"/>
    </row>
    <row r="16" spans="2:13" s="14" customFormat="1" ht="12.75" x14ac:dyDescent="0.15">
      <c r="B16" s="117">
        <v>4</v>
      </c>
      <c r="C16" s="46">
        <v>18110</v>
      </c>
      <c r="D16" s="48" t="s">
        <v>91</v>
      </c>
      <c r="E16" s="37" t="s">
        <v>53</v>
      </c>
      <c r="F16" s="133">
        <v>2695</v>
      </c>
      <c r="G16" s="36"/>
      <c r="H16" s="42">
        <f t="shared" si="0"/>
        <v>0</v>
      </c>
      <c r="I16" s="256"/>
      <c r="J16" s="257"/>
      <c r="K16" s="258"/>
      <c r="M16" s="34"/>
    </row>
    <row r="17" spans="2:13" s="14" customFormat="1" ht="12.75" x14ac:dyDescent="0.15">
      <c r="B17" s="123">
        <v>5</v>
      </c>
      <c r="C17" s="83" t="s">
        <v>101</v>
      </c>
      <c r="D17" s="48" t="s">
        <v>102</v>
      </c>
      <c r="E17" s="56" t="s">
        <v>53</v>
      </c>
      <c r="F17" s="134">
        <v>2695</v>
      </c>
      <c r="G17" s="57"/>
      <c r="H17" s="42">
        <f t="shared" ref="H17" si="1">G17*F17</f>
        <v>0</v>
      </c>
      <c r="I17" s="256"/>
      <c r="J17" s="257"/>
      <c r="K17" s="258"/>
      <c r="M17" s="34"/>
    </row>
    <row r="18" spans="2:13" s="14" customFormat="1" ht="12.75" x14ac:dyDescent="0.15">
      <c r="B18" s="117">
        <v>6</v>
      </c>
      <c r="C18" s="46">
        <v>56333</v>
      </c>
      <c r="D18" s="48" t="s">
        <v>80</v>
      </c>
      <c r="E18" s="37" t="s">
        <v>53</v>
      </c>
      <c r="F18" s="133">
        <v>2695</v>
      </c>
      <c r="G18" s="36"/>
      <c r="H18" s="42">
        <f t="shared" si="0"/>
        <v>0</v>
      </c>
      <c r="I18" s="256"/>
      <c r="J18" s="257"/>
      <c r="K18" s="258"/>
      <c r="M18" s="34"/>
    </row>
    <row r="19" spans="2:13" s="14" customFormat="1" ht="12.75" x14ac:dyDescent="0.15">
      <c r="B19" s="117">
        <v>7</v>
      </c>
      <c r="C19" s="46">
        <v>567104</v>
      </c>
      <c r="D19" s="48" t="s">
        <v>61</v>
      </c>
      <c r="E19" s="37" t="s">
        <v>49</v>
      </c>
      <c r="F19" s="135">
        <f>F18*0.12</f>
        <v>323.39999999999998</v>
      </c>
      <c r="G19" s="36"/>
      <c r="H19" s="42">
        <f t="shared" si="0"/>
        <v>0</v>
      </c>
      <c r="I19" s="256" t="s">
        <v>149</v>
      </c>
      <c r="J19" s="257"/>
      <c r="K19" s="258"/>
      <c r="M19" s="34"/>
    </row>
    <row r="20" spans="2:13" s="14" customFormat="1" ht="12.75" x14ac:dyDescent="0.15">
      <c r="B20" s="183">
        <v>8</v>
      </c>
      <c r="C20" s="184" t="s">
        <v>103</v>
      </c>
      <c r="D20" s="48" t="s">
        <v>62</v>
      </c>
      <c r="E20" s="37" t="s">
        <v>49</v>
      </c>
      <c r="F20" s="133">
        <v>242.24</v>
      </c>
      <c r="G20" s="36"/>
      <c r="H20" s="104">
        <f t="shared" si="0"/>
        <v>0</v>
      </c>
      <c r="I20" s="256" t="s">
        <v>136</v>
      </c>
      <c r="J20" s="257"/>
      <c r="K20" s="258"/>
      <c r="M20" s="34"/>
    </row>
    <row r="21" spans="2:13" s="14" customFormat="1" ht="13.5" thickBot="1" x14ac:dyDescent="0.2">
      <c r="B21" s="181">
        <v>9</v>
      </c>
      <c r="C21" s="182" t="s">
        <v>56</v>
      </c>
      <c r="D21" s="153" t="s">
        <v>57</v>
      </c>
      <c r="E21" s="44" t="s">
        <v>71</v>
      </c>
      <c r="F21" s="38">
        <v>1</v>
      </c>
      <c r="G21" s="39"/>
      <c r="H21" s="104">
        <f t="shared" ref="H21" si="2">G21*F21</f>
        <v>0</v>
      </c>
      <c r="I21" s="256" t="s">
        <v>155</v>
      </c>
      <c r="J21" s="257"/>
      <c r="K21" s="258"/>
      <c r="M21" s="34"/>
    </row>
    <row r="22" spans="2:13" ht="15.75" customHeight="1" x14ac:dyDescent="0.15">
      <c r="D22" s="84" t="s">
        <v>9</v>
      </c>
      <c r="E22" s="85"/>
      <c r="F22" s="85"/>
      <c r="G22" s="86" t="s">
        <v>2</v>
      </c>
      <c r="H22" s="66">
        <f>SUM(H10:H21)</f>
        <v>0</v>
      </c>
    </row>
    <row r="23" spans="2:13" ht="15.75" customHeight="1" x14ac:dyDescent="0.15">
      <c r="D23" s="87" t="s">
        <v>3</v>
      </c>
      <c r="E23" s="69"/>
      <c r="F23" s="69"/>
      <c r="G23" s="21" t="s">
        <v>2</v>
      </c>
      <c r="H23" s="70">
        <f>H22*0.21</f>
        <v>0</v>
      </c>
    </row>
    <row r="24" spans="2:13" ht="15.75" customHeight="1" thickBot="1" x14ac:dyDescent="0.2">
      <c r="D24" s="88" t="s">
        <v>10</v>
      </c>
      <c r="E24" s="72"/>
      <c r="F24" s="72"/>
      <c r="G24" s="73" t="s">
        <v>2</v>
      </c>
      <c r="H24" s="74">
        <f>H23+H22</f>
        <v>0</v>
      </c>
    </row>
    <row r="28" spans="2:13" s="112" customFormat="1" ht="12.75" customHeight="1" x14ac:dyDescent="0.15">
      <c r="B28" s="107"/>
      <c r="C28" s="107"/>
      <c r="D28" s="108"/>
      <c r="E28" s="109"/>
      <c r="F28" s="109"/>
      <c r="G28" s="110"/>
      <c r="H28" s="111"/>
    </row>
    <row r="29" spans="2:13" s="112" customFormat="1" ht="12.75" customHeight="1" x14ac:dyDescent="0.15">
      <c r="B29" s="107"/>
      <c r="C29" s="107"/>
      <c r="D29" s="108"/>
      <c r="E29" s="109"/>
      <c r="F29" s="109"/>
      <c r="G29" s="110"/>
      <c r="H29" s="111"/>
    </row>
    <row r="30" spans="2:13" s="112" customFormat="1" ht="12.75" customHeight="1" x14ac:dyDescent="0.15">
      <c r="B30" s="107"/>
      <c r="C30" s="107"/>
      <c r="D30" s="109"/>
      <c r="E30" s="109"/>
      <c r="F30" s="109"/>
      <c r="G30" s="110"/>
      <c r="H30" s="111"/>
    </row>
    <row r="31" spans="2:13" s="112" customFormat="1" ht="12.75" customHeight="1" x14ac:dyDescent="0.15">
      <c r="B31" s="107"/>
      <c r="C31" s="107"/>
      <c r="D31" s="109"/>
      <c r="E31" s="109"/>
      <c r="F31" s="109"/>
      <c r="G31" s="110"/>
      <c r="H31" s="111"/>
    </row>
    <row r="32" spans="2:13" s="112" customFormat="1" ht="12.75" customHeight="1" x14ac:dyDescent="0.15">
      <c r="B32" s="107"/>
      <c r="C32" s="107"/>
      <c r="D32" s="109"/>
      <c r="E32" s="109"/>
      <c r="F32" s="109"/>
      <c r="G32" s="110"/>
      <c r="H32" s="111"/>
    </row>
    <row r="33" spans="2:8" s="112" customFormat="1" ht="12.75" customHeight="1" x14ac:dyDescent="0.15">
      <c r="B33" s="107"/>
      <c r="C33" s="107"/>
      <c r="D33" s="109"/>
      <c r="E33" s="109"/>
      <c r="F33" s="109"/>
      <c r="G33" s="110"/>
      <c r="H33" s="111"/>
    </row>
    <row r="34" spans="2:8" s="112" customFormat="1" ht="12.75" customHeight="1" x14ac:dyDescent="0.15">
      <c r="B34" s="107"/>
      <c r="C34" s="107"/>
      <c r="D34" s="109"/>
      <c r="E34" s="109"/>
      <c r="F34" s="109"/>
      <c r="G34" s="110"/>
      <c r="H34" s="111"/>
    </row>
    <row r="35" spans="2:8" s="112" customFormat="1" ht="12.75" customHeight="1" x14ac:dyDescent="0.15">
      <c r="B35" s="107"/>
      <c r="C35" s="107"/>
      <c r="D35" s="109"/>
      <c r="E35" s="109"/>
      <c r="F35" s="109"/>
      <c r="G35" s="110"/>
      <c r="H35" s="111"/>
    </row>
    <row r="36" spans="2:8" s="112" customFormat="1" ht="12.75" customHeight="1" x14ac:dyDescent="0.15">
      <c r="B36" s="107"/>
      <c r="C36" s="107"/>
      <c r="D36" s="109"/>
      <c r="E36" s="109"/>
      <c r="F36" s="109"/>
      <c r="G36" s="110"/>
      <c r="H36" s="111"/>
    </row>
    <row r="37" spans="2:8" s="112" customFormat="1" ht="12.75" customHeight="1" x14ac:dyDescent="0.15">
      <c r="B37" s="107"/>
      <c r="C37" s="107"/>
      <c r="D37" s="109"/>
      <c r="E37" s="109"/>
      <c r="F37" s="109"/>
      <c r="G37" s="110"/>
      <c r="H37" s="111"/>
    </row>
    <row r="38" spans="2:8" ht="12" customHeight="1" x14ac:dyDescent="0.15">
      <c r="B38" s="100"/>
      <c r="C38" s="100"/>
      <c r="D38" s="101"/>
      <c r="E38" s="101"/>
      <c r="F38" s="101"/>
      <c r="G38" s="105"/>
      <c r="H38" s="106"/>
    </row>
  </sheetData>
  <mergeCells count="15">
    <mergeCell ref="B1:H1"/>
    <mergeCell ref="G6:H6"/>
    <mergeCell ref="G7:H7"/>
    <mergeCell ref="I10:K10"/>
    <mergeCell ref="I11:K11"/>
    <mergeCell ref="I12:K12"/>
    <mergeCell ref="I13:K13"/>
    <mergeCell ref="I14:K14"/>
    <mergeCell ref="I15:K15"/>
    <mergeCell ref="I16:K16"/>
    <mergeCell ref="I17:K17"/>
    <mergeCell ref="I18:K18"/>
    <mergeCell ref="I19:K19"/>
    <mergeCell ref="I21:K21"/>
    <mergeCell ref="I20:K20"/>
  </mergeCells>
  <pageMargins left="0.39370079040527345" right="0.39370079040527345" top="0.7874015808105469" bottom="0.7874015808105469" header="0" footer="0"/>
  <pageSetup paperSize="9" fitToHeight="100" orientation="landscape" blackAndWhite="1" r:id="rId1"/>
  <headerFooter alignWithMargins="0"/>
  <ignoredErrors>
    <ignoredError sqref="C1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854D3-A2D9-4E61-A194-EC7B95CF4A53}">
  <dimension ref="A1:I26"/>
  <sheetViews>
    <sheetView workbookViewId="0">
      <selection activeCell="B1" sqref="B1:H1"/>
    </sheetView>
  </sheetViews>
  <sheetFormatPr defaultRowHeight="10.5" x14ac:dyDescent="0.15"/>
  <cols>
    <col min="1" max="1" width="2.6640625" customWidth="1"/>
    <col min="2" max="2" width="6.83203125" customWidth="1"/>
    <col min="3" max="3" width="14" customWidth="1"/>
    <col min="4" max="4" width="92.33203125" customWidth="1"/>
    <col min="5" max="5" width="10.1640625" customWidth="1"/>
    <col min="6" max="7" width="14.6640625" customWidth="1"/>
    <col min="8" max="8" width="20.6640625" customWidth="1"/>
    <col min="9" max="9" width="56" customWidth="1"/>
  </cols>
  <sheetData>
    <row r="1" spans="1:9" ht="30" customHeight="1" x14ac:dyDescent="0.15">
      <c r="A1" s="1"/>
      <c r="B1" s="253" t="s">
        <v>112</v>
      </c>
      <c r="C1" s="253"/>
      <c r="D1" s="253"/>
      <c r="E1" s="253"/>
      <c r="F1" s="253"/>
      <c r="G1" s="253"/>
      <c r="H1" s="253"/>
    </row>
    <row r="2" spans="1:9" ht="12.75" customHeight="1" x14ac:dyDescent="0.2">
      <c r="A2" s="1"/>
      <c r="B2" s="79" t="s">
        <v>39</v>
      </c>
      <c r="C2" s="79"/>
      <c r="D2" s="51" t="s">
        <v>111</v>
      </c>
      <c r="E2" s="13" t="s">
        <v>2</v>
      </c>
      <c r="F2" s="6"/>
      <c r="G2" s="6"/>
      <c r="H2" s="6"/>
    </row>
    <row r="3" spans="1:9" ht="12.75" customHeight="1" x14ac:dyDescent="0.2">
      <c r="A3" s="1"/>
      <c r="B3" s="79" t="s">
        <v>98</v>
      </c>
      <c r="C3" s="79"/>
      <c r="D3" s="51" t="s">
        <v>114</v>
      </c>
      <c r="E3" s="6"/>
      <c r="F3" s="6"/>
      <c r="G3" s="8"/>
      <c r="H3" s="6"/>
    </row>
    <row r="4" spans="1:9" ht="12.75" customHeight="1" x14ac:dyDescent="0.2">
      <c r="A4" s="1"/>
      <c r="B4" s="80" t="s">
        <v>81</v>
      </c>
      <c r="C4" s="80"/>
      <c r="D4" s="51" t="s">
        <v>138</v>
      </c>
      <c r="E4" s="7"/>
      <c r="F4" s="6"/>
      <c r="G4" s="6"/>
      <c r="H4" s="6"/>
    </row>
    <row r="5" spans="1:9" ht="28.5" customHeight="1" x14ac:dyDescent="0.2">
      <c r="A5" s="1"/>
      <c r="B5" s="128" t="s">
        <v>79</v>
      </c>
      <c r="C5" s="128"/>
      <c r="D5" s="129" t="s">
        <v>78</v>
      </c>
      <c r="E5" s="10"/>
      <c r="F5" s="8"/>
      <c r="G5" s="8"/>
      <c r="H5" s="8"/>
    </row>
    <row r="6" spans="1:9" ht="12.75" x14ac:dyDescent="0.2">
      <c r="A6" s="1"/>
      <c r="B6" s="8"/>
      <c r="C6" s="8"/>
      <c r="D6" s="8"/>
      <c r="E6" s="10"/>
      <c r="F6" s="8" t="s">
        <v>40</v>
      </c>
      <c r="G6" s="254"/>
      <c r="H6" s="254"/>
    </row>
    <row r="7" spans="1:9" ht="12.75" x14ac:dyDescent="0.2">
      <c r="A7" s="1"/>
      <c r="B7" s="8" t="s">
        <v>1</v>
      </c>
      <c r="C7" s="8"/>
      <c r="D7" s="9"/>
      <c r="E7" s="11"/>
      <c r="F7" s="9" t="s">
        <v>41</v>
      </c>
      <c r="G7" s="255"/>
      <c r="H7" s="255"/>
    </row>
    <row r="8" spans="1:9" ht="12.75" thickBot="1" x14ac:dyDescent="0.25">
      <c r="A8" s="1"/>
      <c r="B8" s="12"/>
      <c r="C8" s="12"/>
      <c r="D8" s="6"/>
      <c r="E8" s="6"/>
      <c r="F8" s="6"/>
      <c r="G8" s="8"/>
      <c r="H8" s="6"/>
    </row>
    <row r="9" spans="1:9" ht="30.75" thickBot="1" x14ac:dyDescent="0.2">
      <c r="A9" s="14"/>
      <c r="B9" s="53" t="s">
        <v>100</v>
      </c>
      <c r="C9" s="53" t="s">
        <v>99</v>
      </c>
      <c r="D9" s="54" t="s">
        <v>4</v>
      </c>
      <c r="E9" s="52" t="s">
        <v>0</v>
      </c>
      <c r="F9" s="54" t="s">
        <v>5</v>
      </c>
      <c r="G9" s="54" t="s">
        <v>6</v>
      </c>
      <c r="H9" s="55" t="s">
        <v>7</v>
      </c>
      <c r="I9" s="50" t="s">
        <v>42</v>
      </c>
    </row>
    <row r="10" spans="1:9" ht="13.9" customHeight="1" thickTop="1" x14ac:dyDescent="0.15">
      <c r="A10" s="14"/>
      <c r="B10" s="166">
        <v>1</v>
      </c>
      <c r="C10" s="172">
        <v>124738</v>
      </c>
      <c r="D10" s="167" t="s">
        <v>119</v>
      </c>
      <c r="E10" s="142" t="s">
        <v>49</v>
      </c>
      <c r="F10" s="143">
        <v>67.5</v>
      </c>
      <c r="G10" s="144"/>
      <c r="H10" s="145">
        <f t="shared" ref="H10:H11" si="0">G10*F10</f>
        <v>0</v>
      </c>
      <c r="I10" s="126" t="s">
        <v>147</v>
      </c>
    </row>
    <row r="11" spans="1:9" ht="26.45" customHeight="1" x14ac:dyDescent="0.15">
      <c r="A11" s="14"/>
      <c r="B11" s="117">
        <v>2</v>
      </c>
      <c r="C11" s="157" t="s">
        <v>63</v>
      </c>
      <c r="D11" s="151" t="s">
        <v>64</v>
      </c>
      <c r="E11" s="40" t="s">
        <v>54</v>
      </c>
      <c r="F11" s="41">
        <v>101.3</v>
      </c>
      <c r="G11" s="61"/>
      <c r="H11" s="42">
        <f t="shared" si="0"/>
        <v>0</v>
      </c>
      <c r="I11" s="126" t="s">
        <v>153</v>
      </c>
    </row>
    <row r="12" spans="1:9" ht="43.9" customHeight="1" x14ac:dyDescent="0.15">
      <c r="A12" s="14"/>
      <c r="B12" s="119"/>
      <c r="C12" s="173"/>
      <c r="D12" s="163" t="s">
        <v>65</v>
      </c>
      <c r="E12" s="40"/>
      <c r="F12" s="41"/>
      <c r="G12" s="61"/>
      <c r="H12" s="42"/>
      <c r="I12" s="126"/>
    </row>
    <row r="13" spans="1:9" ht="13.9" customHeight="1" x14ac:dyDescent="0.15">
      <c r="A13" s="14"/>
      <c r="B13" s="117">
        <v>3</v>
      </c>
      <c r="C13" s="174" t="s">
        <v>120</v>
      </c>
      <c r="D13" s="168" t="s">
        <v>121</v>
      </c>
      <c r="E13" s="131" t="s">
        <v>122</v>
      </c>
      <c r="F13" s="36">
        <v>2</v>
      </c>
      <c r="G13" s="137"/>
      <c r="H13" s="42">
        <f t="shared" ref="H13:H22" si="1">G13*F13</f>
        <v>0</v>
      </c>
      <c r="I13" s="33" t="s">
        <v>135</v>
      </c>
    </row>
    <row r="14" spans="1:9" ht="30" customHeight="1" x14ac:dyDescent="0.15">
      <c r="A14" s="14"/>
      <c r="B14" s="117">
        <v>4</v>
      </c>
      <c r="C14" s="175">
        <v>935832</v>
      </c>
      <c r="D14" s="168" t="s">
        <v>123</v>
      </c>
      <c r="E14" s="131" t="s">
        <v>53</v>
      </c>
      <c r="F14" s="36">
        <v>135</v>
      </c>
      <c r="G14" s="138"/>
      <c r="H14" s="42">
        <f t="shared" si="1"/>
        <v>0</v>
      </c>
      <c r="I14" s="126" t="s">
        <v>145</v>
      </c>
    </row>
    <row r="15" spans="1:9" ht="13.9" customHeight="1" x14ac:dyDescent="0.15">
      <c r="A15" s="14"/>
      <c r="B15" s="117">
        <v>5</v>
      </c>
      <c r="C15" s="175">
        <v>938451</v>
      </c>
      <c r="D15" s="168" t="s">
        <v>124</v>
      </c>
      <c r="E15" s="131" t="s">
        <v>53</v>
      </c>
      <c r="F15" s="36">
        <v>60</v>
      </c>
      <c r="G15" s="138"/>
      <c r="H15" s="42">
        <f t="shared" si="1"/>
        <v>0</v>
      </c>
      <c r="I15" s="33" t="s">
        <v>150</v>
      </c>
    </row>
    <row r="16" spans="1:9" ht="13.9" customHeight="1" x14ac:dyDescent="0.15">
      <c r="A16" s="14"/>
      <c r="B16" s="117">
        <v>6</v>
      </c>
      <c r="C16" s="175">
        <v>78382</v>
      </c>
      <c r="D16" s="168" t="s">
        <v>125</v>
      </c>
      <c r="E16" s="131" t="s">
        <v>53</v>
      </c>
      <c r="F16" s="36">
        <v>60</v>
      </c>
      <c r="G16" s="138"/>
      <c r="H16" s="42">
        <f t="shared" si="1"/>
        <v>0</v>
      </c>
      <c r="I16" s="33" t="s">
        <v>151</v>
      </c>
    </row>
    <row r="17" spans="1:9" ht="28.15" customHeight="1" x14ac:dyDescent="0.15">
      <c r="A17" s="14"/>
      <c r="B17" s="117">
        <v>7</v>
      </c>
      <c r="C17" s="176" t="s">
        <v>128</v>
      </c>
      <c r="D17" s="151" t="s">
        <v>141</v>
      </c>
      <c r="E17" s="37" t="s">
        <v>51</v>
      </c>
      <c r="F17" s="36">
        <v>16</v>
      </c>
      <c r="G17" s="136"/>
      <c r="H17" s="42">
        <f t="shared" si="1"/>
        <v>0</v>
      </c>
      <c r="I17" s="33" t="s">
        <v>129</v>
      </c>
    </row>
    <row r="18" spans="1:9" ht="13.9" customHeight="1" x14ac:dyDescent="0.15">
      <c r="A18" s="14"/>
      <c r="B18" s="117">
        <v>8</v>
      </c>
      <c r="C18" s="176" t="s">
        <v>127</v>
      </c>
      <c r="D18" s="151" t="s">
        <v>142</v>
      </c>
      <c r="E18" s="37" t="s">
        <v>51</v>
      </c>
      <c r="F18" s="36">
        <v>16</v>
      </c>
      <c r="G18" s="136"/>
      <c r="H18" s="42">
        <f t="shared" si="1"/>
        <v>0</v>
      </c>
      <c r="I18" s="33" t="s">
        <v>134</v>
      </c>
    </row>
    <row r="19" spans="1:9" ht="13.9" customHeight="1" x14ac:dyDescent="0.15">
      <c r="A19" s="14"/>
      <c r="B19" s="117">
        <v>9</v>
      </c>
      <c r="C19" s="177">
        <v>96615</v>
      </c>
      <c r="D19" s="148" t="s">
        <v>143</v>
      </c>
      <c r="E19" s="164" t="s">
        <v>49</v>
      </c>
      <c r="F19" s="36">
        <v>3.75</v>
      </c>
      <c r="G19" s="165"/>
      <c r="H19" s="42">
        <f t="shared" si="1"/>
        <v>0</v>
      </c>
      <c r="I19" s="33" t="s">
        <v>133</v>
      </c>
    </row>
    <row r="20" spans="1:9" ht="13.9" customHeight="1" x14ac:dyDescent="0.15">
      <c r="A20" s="14"/>
      <c r="B20" s="117">
        <v>10</v>
      </c>
      <c r="C20" s="178">
        <v>14112</v>
      </c>
      <c r="D20" s="169" t="s">
        <v>126</v>
      </c>
      <c r="E20" s="37" t="s">
        <v>54</v>
      </c>
      <c r="F20" s="36">
        <v>9</v>
      </c>
      <c r="G20" s="139"/>
      <c r="H20" s="42">
        <f t="shared" si="1"/>
        <v>0</v>
      </c>
      <c r="I20" s="33" t="s">
        <v>137</v>
      </c>
    </row>
    <row r="21" spans="1:9" ht="13.9" customHeight="1" x14ac:dyDescent="0.15">
      <c r="A21" s="14"/>
      <c r="B21" s="117"/>
      <c r="C21" s="179"/>
      <c r="D21" s="170" t="s">
        <v>131</v>
      </c>
      <c r="E21" s="37"/>
      <c r="F21" s="36"/>
      <c r="G21" s="139"/>
      <c r="H21" s="42"/>
      <c r="I21" s="33"/>
    </row>
    <row r="22" spans="1:9" ht="13.9" customHeight="1" thickBot="1" x14ac:dyDescent="0.2">
      <c r="A22" s="14"/>
      <c r="B22" s="121">
        <v>11</v>
      </c>
      <c r="C22" s="180">
        <v>129957</v>
      </c>
      <c r="D22" s="171" t="s">
        <v>144</v>
      </c>
      <c r="E22" s="44" t="s">
        <v>51</v>
      </c>
      <c r="F22" s="39">
        <v>54</v>
      </c>
      <c r="G22" s="146"/>
      <c r="H22" s="62">
        <f t="shared" si="1"/>
        <v>0</v>
      </c>
      <c r="I22" s="33" t="s">
        <v>130</v>
      </c>
    </row>
    <row r="23" spans="1:9" ht="15" x14ac:dyDescent="0.15">
      <c r="A23" s="1"/>
      <c r="B23" s="2"/>
      <c r="C23" s="2"/>
      <c r="D23" s="140" t="s">
        <v>9</v>
      </c>
      <c r="E23" s="64"/>
      <c r="F23" s="64"/>
      <c r="G23" s="65" t="s">
        <v>2</v>
      </c>
      <c r="H23" s="141">
        <f>SUM(H10:H22)</f>
        <v>0</v>
      </c>
    </row>
    <row r="24" spans="1:9" ht="15" x14ac:dyDescent="0.15">
      <c r="A24" s="1"/>
      <c r="B24" s="2"/>
      <c r="C24" s="2"/>
      <c r="D24" s="87" t="s">
        <v>3</v>
      </c>
      <c r="E24" s="69"/>
      <c r="F24" s="69"/>
      <c r="G24" s="21" t="s">
        <v>2</v>
      </c>
      <c r="H24" s="70">
        <f>H23*0.21</f>
        <v>0</v>
      </c>
    </row>
    <row r="25" spans="1:9" ht="15.75" thickBot="1" x14ac:dyDescent="0.2">
      <c r="A25" s="1"/>
      <c r="B25" s="2"/>
      <c r="C25" s="2"/>
      <c r="D25" s="88" t="s">
        <v>10</v>
      </c>
      <c r="E25" s="72"/>
      <c r="F25" s="72"/>
      <c r="G25" s="73" t="s">
        <v>2</v>
      </c>
      <c r="H25" s="74">
        <f>H24+H23</f>
        <v>0</v>
      </c>
    </row>
    <row r="26" spans="1:9" x14ac:dyDescent="0.15">
      <c r="A26" s="1"/>
      <c r="B26" s="2"/>
      <c r="C26" s="2"/>
      <c r="D26" s="3"/>
      <c r="E26" s="3"/>
      <c r="F26" s="3"/>
      <c r="G26" s="4"/>
      <c r="H26" s="5"/>
    </row>
  </sheetData>
  <protectedRanges>
    <protectedRange sqref="G19" name="Oblast1_3_1"/>
  </protectedRanges>
  <mergeCells count="3">
    <mergeCell ref="B1:H1"/>
    <mergeCell ref="G6:H6"/>
    <mergeCell ref="G7:H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Krycí list rozpočtu</vt:lpstr>
      <vt:lpstr>rekapitulace</vt:lpstr>
      <vt:lpstr>SO Vozovka</vt:lpstr>
      <vt:lpstr>SO Sanace</vt:lpstr>
      <vt:lpstr>SO Propustky</vt:lpstr>
      <vt:lpstr>'Krycí list rozpočtu'!Oblast_tisku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Jonszta</dc:creator>
  <cp:lastModifiedBy>Jiří Brzoň</cp:lastModifiedBy>
  <cp:lastPrinted>2024-07-29T03:53:30Z</cp:lastPrinted>
  <dcterms:created xsi:type="dcterms:W3CDTF">2014-05-16T09:31:30Z</dcterms:created>
  <dcterms:modified xsi:type="dcterms:W3CDTF">2025-10-29T08:48:07Z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9efa9f-42fe-4312-9503-c89a219c0830_Enabled">
    <vt:lpwstr>true</vt:lpwstr>
  </property>
  <property fmtid="{D5CDD505-2E9C-101B-9397-08002B2CF9AE}" pid="3" name="MSIP_Label_f49efa9f-42fe-4312-9503-c89a219c0830_SetDate">
    <vt:lpwstr>2024-07-26T12:16:04Z</vt:lpwstr>
  </property>
  <property fmtid="{D5CDD505-2E9C-101B-9397-08002B2CF9AE}" pid="4" name="MSIP_Label_f49efa9f-42fe-4312-9503-c89a219c0830_Method">
    <vt:lpwstr>Standard</vt:lpwstr>
  </property>
  <property fmtid="{D5CDD505-2E9C-101B-9397-08002B2CF9AE}" pid="5" name="MSIP_Label_f49efa9f-42fe-4312-9503-c89a219c0830_Name">
    <vt:lpwstr>MM RESTRICTED</vt:lpwstr>
  </property>
  <property fmtid="{D5CDD505-2E9C-101B-9397-08002B2CF9AE}" pid="6" name="MSIP_Label_f49efa9f-42fe-4312-9503-c89a219c0830_SiteId">
    <vt:lpwstr>a2bed0c4-5957-4f73-b0c2-a811407590fb</vt:lpwstr>
  </property>
  <property fmtid="{D5CDD505-2E9C-101B-9397-08002B2CF9AE}" pid="7" name="MSIP_Label_f49efa9f-42fe-4312-9503-c89a219c0830_ActionId">
    <vt:lpwstr>3378c100-4de0-40ff-82d1-85f707e6728f</vt:lpwstr>
  </property>
  <property fmtid="{D5CDD505-2E9C-101B-9397-08002B2CF9AE}" pid="8" name="MSIP_Label_f49efa9f-42fe-4312-9503-c89a219c0830_ContentBits">
    <vt:lpwstr>2</vt:lpwstr>
  </property>
</Properties>
</file>