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I-25926, III-274 Chorušice/"/>
    </mc:Choice>
  </mc:AlternateContent>
  <xr:revisionPtr revIDLastSave="436" documentId="8_{7ED0FD2F-3C73-47F8-928B-676F59C1B083}" xr6:coauthVersionLast="47" xr6:coauthVersionMax="47" xr10:uidLastSave="{2F6837FB-D752-4F2D-A027-516C67BEA600}"/>
  <bookViews>
    <workbookView xWindow="0" yWindow="1530" windowWidth="29400" windowHeight="24045" activeTab="1" xr2:uid="{00000000-000D-0000-FFFF-FFFF00000000}"/>
  </bookViews>
  <sheets>
    <sheet name="Krycí list rozpočtu" sheetId="3" r:id="rId1"/>
    <sheet name="rozpočet" sheetId="1" r:id="rId2"/>
    <sheet name="Sanace" sheetId="5" r:id="rId3"/>
  </sheets>
  <definedNames>
    <definedName name="_xlnm.Print_Area" localSheetId="1">rozpočet!$B$4:$H$30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4" i="1" l="1"/>
  <c r="H9" i="5" l="1"/>
  <c r="H10" i="5"/>
  <c r="H11" i="5" s="1"/>
  <c r="G19" i="1" s="1"/>
  <c r="H19" i="1" s="1"/>
  <c r="H8" i="5"/>
  <c r="H7" i="5"/>
  <c r="H6" i="5"/>
  <c r="H26" i="1" l="1"/>
  <c r="H13" i="1" l="1"/>
  <c r="H25" i="1" l="1"/>
  <c r="H22" i="1"/>
  <c r="J22" i="1"/>
  <c r="H23" i="1"/>
  <c r="H16" i="1" l="1"/>
  <c r="H24" i="1" l="1"/>
  <c r="H21" i="1" l="1"/>
  <c r="H20" i="1"/>
  <c r="H17" i="1"/>
  <c r="H15" i="1"/>
  <c r="H12" i="1"/>
  <c r="H27" i="1" l="1"/>
  <c r="H28" i="1" s="1"/>
  <c r="H29" i="1" s="1"/>
  <c r="C14" i="3" l="1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<sst xmlns="http://schemas.openxmlformats.org/spreadsheetml/2006/main" count="143" uniqueCount="101">
  <si>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</si>
  <si>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</si>
  <si>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</si>
  <si>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</si>
  <si>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</si>
  <si>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</si>
  <si>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</si>
  <si>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</si>
  <si>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</si>
  <si>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</si>
  <si>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</si>
  <si>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</si>
  <si>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</si>
  <si>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</si>
  <si>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</si>
  <si>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</si>
  <si>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</si>
  <si>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</si>
  <si>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</si>
  <si>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</si>
  <si>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</si>
  <si>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</si>
  <si>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</si>
  <si>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</si>
  <si>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</si>
  <si>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</si>
  <si>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</si>
  <si>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</si>
  <si>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</si>
  <si>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</si>
  <si>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</si>
  <si>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</si>
  <si>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</si>
  <si>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</si>
  <si>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</si>
  <si>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</si>
  <si>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</si>
  <si>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</si>
  <si>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</si>
  <si>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</si>
  <si>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</si>
  <si>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</si>
  <si>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</si>
  <si>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574C06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</si>
  <si>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</si>
  <si>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</si>
  <si>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</si>
  <si>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</si>
  <si>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</si>
  <si>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</si>
  <si>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</si>
  <si>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</si>
  <si>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</si>
  <si>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uložení odpadu ze stavby na skládku s oprávněník k opětovnému využití - recyklační středisko</t>
  </si>
  <si>
    <t xml:space="preserve">SEPARAČNÍ GEOTEXTILIE </t>
  </si>
  <si>
    <t>ODKOPÁVKY A PROKOPÁVKY OBECNÉ TŘ. II, ODVOZ DO 20KM</t>
  </si>
  <si>
    <t xml:space="preserve">Sanace  hl. 37cm    - agregovaná položka      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</si>
  <si>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</si>
  <si>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</si>
  <si>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</si>
  <si>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</si>
  <si>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</si>
  <si>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</si>
  <si>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</si>
  <si>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</si>
  <si>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</si>
  <si>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</si>
  <si>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</si>
  <si>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</si>
  <si>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</si>
  <si>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</si>
  <si>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</si>
  <si>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</si>
  <si>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r>
      <t xml:space="preserve">rozpočet:  OTSKP </t>
    </r>
    <r>
      <rPr>
        <b/>
        <sz val="9"/>
        <rFont val="Arial CE"/>
        <charset val="238"/>
      </rPr>
      <t>2025</t>
    </r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</si>
  <si>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</si>
  <si>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</si>
  <si>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</si>
  <si>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</si>
  <si>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</si>
  <si>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</si>
  <si>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</si>
  <si>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VODOROVNÉ DOPRAVNÍ ZNAČENÍ PLASTEM HLADKÉ - DODÁVKA A POKLÁDKA</t>
  </si>
  <si>
    <t>SANACE KONSTRUKČNÍCH VRSTEV tl. 370 mm (dle technické specifikace)</t>
  </si>
  <si>
    <t>ULOŽENÍ ODPADU ZE STAVBY NA SKLÁDKU S OPRÁVNĚNÍ K OPĚTOVNÉMU VYUŽÍTÍ - RECYKLAČNÍ STŘEDISKO</t>
  </si>
  <si>
    <t>Zpracoval:   Tomáš Pecka</t>
  </si>
  <si>
    <t>Tomáš Pecka</t>
  </si>
  <si>
    <t>ASFALTOVÝ BETON PRO LOŽNÍ VRSTVY ACL 16+, 16S</t>
  </si>
  <si>
    <t>ASFALTOVÝ BETON PRO PODKLADNÍ VRSTVY ACP 16+, 16S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</si>
  <si>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</si>
  <si>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 xml:space="preserve">                          574E68</t>
  </si>
  <si>
    <t>015670</t>
  </si>
  <si>
    <t>POPLATKY ZA LIKVIDACI ODPADŮ NEBEZPEČNÝCH - 17 01 06*  KONTAMINOVANÁ STAVEBNÍ SUŤ A BETONY Z DEMOLIC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</si>
  <si>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</si>
  <si>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T</t>
  </si>
  <si>
    <t>Stavba: III/25926, II/274 Chorušice</t>
  </si>
  <si>
    <t xml:space="preserve">Objekt:    sil.    III/25926:  km 4,100 – 4,897 a II/274:  km 6,000 – 6,400 </t>
  </si>
  <si>
    <t>Datum:   3.11.2025</t>
  </si>
  <si>
    <t>ASFALTOVÝ BETON PRO OBRUSNÉ VRSTVY ACO 11+ TL. 50MM</t>
  </si>
  <si>
    <t>574A44</t>
  </si>
  <si>
    <t>III/25926, II/274 Chorušice</t>
  </si>
  <si>
    <t xml:space="preserve">III/25926:  km 4,100 – 4,897 a II/274:  km 6,000 – 6,400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</si>
</sst>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6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  <font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20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2" fontId="10" fillId="0" borderId="6" xfId="0" applyNumberFormat="1" applyFont="1" applyBorder="1" applyAlignment="1" applyProtection="1">
      <alignment horizontal="right" vertical="center"/>
    </xf>
    <xf numFmtId="2" fontId="10" fillId="0" borderId="11" xfId="0" applyNumberFormat="1" applyFont="1" applyBorder="1" applyAlignment="1" applyProtection="1">
      <alignment horizontal="right" vertical="center"/>
    </xf>
    <xf numFmtId="0" fontId="21" fillId="0" borderId="23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0" fillId="4" borderId="6" xfId="0" applyNumberFormat="1" applyFont="1" applyFill="1" applyBorder="1" applyAlignment="1" applyProtection="1">
      <alignment horizontal="right" vertical="center"/>
    </xf>
    <xf numFmtId="4" fontId="10" fillId="4" borderId="11" xfId="0" applyNumberFormat="1" applyFont="1" applyFill="1" applyBorder="1" applyAlignment="1" applyProtection="1">
      <alignment horizontal="right" vertical="center"/>
    </xf>
    <xf numFmtId="0" fontId="29" fillId="0" borderId="0" xfId="0" applyFont="1" applyAlignment="1" applyProtection="1">
      <alignment horizontal="left"/>
    </xf>
    <xf numFmtId="0" fontId="31" fillId="2" borderId="25" xfId="0" applyFont="1" applyFill="1" applyBorder="1" applyAlignment="1" applyProtection="1">
      <alignment vertical="top" wrapText="1"/>
    </xf>
    <xf numFmtId="0" fontId="31" fillId="2" borderId="1" xfId="0" applyFont="1" applyFill="1" applyBorder="1" applyAlignment="1" applyProtection="1">
      <alignment vertical="top"/>
    </xf>
    <xf numFmtId="0" fontId="31" fillId="2" borderId="1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vertical="top"/>
    </xf>
    <xf numFmtId="4" fontId="32" fillId="0" borderId="5" xfId="0" applyNumberFormat="1" applyFont="1" applyBorder="1" applyAlignment="1" applyProtection="1">
      <alignment vertical="top"/>
    </xf>
    <xf numFmtId="0" fontId="32" fillId="0" borderId="6" xfId="0" applyFont="1" applyBorder="1" applyAlignment="1" applyProtection="1">
      <alignment vertical="top"/>
    </xf>
    <xf numFmtId="4" fontId="32" fillId="0" borderId="6" xfId="0" applyNumberFormat="1" applyFont="1" applyBorder="1" applyAlignment="1" applyProtection="1">
      <alignment horizontal="right" vertical="top"/>
    </xf>
    <xf numFmtId="4" fontId="32" fillId="0" borderId="8" xfId="0" applyNumberFormat="1" applyFont="1" applyBorder="1" applyAlignment="1" applyProtection="1">
      <alignment vertical="top"/>
    </xf>
    <xf numFmtId="0" fontId="32" fillId="0" borderId="9" xfId="0" applyFont="1" applyBorder="1" applyAlignment="1" applyProtection="1">
      <alignment vertical="top"/>
    </xf>
    <xf numFmtId="4" fontId="32" fillId="0" borderId="9" xfId="0" applyNumberFormat="1" applyFont="1" applyBorder="1" applyAlignment="1" applyProtection="1">
      <alignment horizontal="right" vertical="top"/>
    </xf>
    <xf numFmtId="0" fontId="11" fillId="6" borderId="3" xfId="0" applyFont="1" applyFill="1" applyBorder="1" applyAlignment="1" applyProtection="1">
      <alignment horizontal="center" vertical="center"/>
    </xf>
    <xf numFmtId="0" fontId="11" fillId="6" borderId="4" xfId="0" applyFont="1" applyFill="1" applyBorder="1" applyAlignment="1" applyProtection="1">
      <alignment vertical="top"/>
    </xf>
    <xf numFmtId="0" fontId="11" fillId="6" borderId="4" xfId="0" applyFont="1" applyFill="1" applyBorder="1" applyAlignment="1" applyProtection="1">
      <alignment horizontal="center" vertical="center"/>
    </xf>
    <xf numFmtId="4" fontId="11" fillId="4" borderId="4" xfId="0" applyNumberFormat="1" applyFont="1" applyFill="1" applyBorder="1" applyAlignment="1" applyProtection="1">
      <alignment vertical="top"/>
    </xf>
    <xf numFmtId="4" fontId="11" fillId="0" borderId="19" xfId="0" applyNumberFormat="1" applyFont="1" applyBorder="1" applyAlignment="1" applyProtection="1">
      <alignment vertical="top"/>
    </xf>
    <xf numFmtId="4" fontId="32" fillId="0" borderId="3" xfId="0" applyNumberFormat="1" applyFont="1" applyBorder="1" applyAlignment="1" applyProtection="1">
      <alignment vertical="top"/>
    </xf>
    <xf numFmtId="0" fontId="32" fillId="0" borderId="4" xfId="0" applyFont="1" applyBorder="1" applyAlignment="1" applyProtection="1">
      <alignment vertical="top"/>
    </xf>
    <xf numFmtId="4" fontId="32" fillId="0" borderId="4" xfId="0" applyNumberFormat="1" applyFont="1" applyBorder="1" applyAlignment="1" applyProtection="1">
      <alignment horizontal="right" vertical="top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1" fillId="6" borderId="6" xfId="0" applyNumberFormat="1" applyFont="1" applyFill="1" applyBorder="1" applyAlignment="1" applyProtection="1">
      <alignment vertical="top"/>
    </xf>
    <xf numFmtId="4" fontId="11" fillId="0" borderId="7" xfId="0" applyNumberFormat="1" applyFont="1" applyBorder="1" applyAlignment="1" applyProtection="1">
      <alignment vertical="top"/>
    </xf>
    <xf numFmtId="0" fontId="11" fillId="6" borderId="5" xfId="0" applyFont="1" applyFill="1" applyBorder="1" applyAlignment="1" applyProtection="1">
      <alignment horizontal="center" vertical="center"/>
    </xf>
    <xf numFmtId="4" fontId="11" fillId="4" borderId="6" xfId="0" applyNumberFormat="1" applyFont="1" applyFill="1" applyBorder="1" applyAlignment="1" applyProtection="1">
      <alignment vertical="top"/>
    </xf>
    <xf numFmtId="49" fontId="11" fillId="6" borderId="5" xfId="0" applyNumberFormat="1" applyFont="1" applyFill="1" applyBorder="1" applyAlignment="1" applyProtection="1">
      <alignment horizontal="center" vertical="center"/>
    </xf>
    <xf numFmtId="1" fontId="11" fillId="6" borderId="5" xfId="0" applyNumberFormat="1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vertical="center"/>
    </xf>
    <xf numFmtId="4" fontId="11" fillId="4" borderId="6" xfId="0" applyNumberFormat="1" applyFont="1" applyFill="1" applyBorder="1" applyAlignment="1" applyProtection="1">
      <alignment vertical="center"/>
    </xf>
    <xf numFmtId="4" fontId="11" fillId="0" borderId="7" xfId="0" applyNumberFormat="1" applyFont="1" applyBorder="1" applyAlignment="1" applyProtection="1">
      <alignment vertical="center"/>
    </xf>
    <xf numFmtId="39" fontId="11" fillId="4" borderId="6" xfId="0" applyNumberFormat="1" applyFont="1" applyFill="1" applyBorder="1" applyAlignment="1" applyProtection="1">
      <alignment vertical="top"/>
    </xf>
    <xf numFmtId="0" fontId="11" fillId="6" borderId="20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vertical="top"/>
    </xf>
    <xf numFmtId="0" fontId="11" fillId="6" borderId="11" xfId="0" applyFont="1" applyFill="1" applyBorder="1" applyAlignment="1" applyProtection="1">
      <alignment horizontal="center" vertical="center"/>
    </xf>
    <xf numFmtId="39" fontId="11" fillId="4" borderId="11" xfId="0" applyNumberFormat="1" applyFont="1" applyFill="1" applyBorder="1" applyAlignment="1" applyProtection="1">
      <alignment vertical="top"/>
    </xf>
    <xf numFmtId="4" fontId="11" fillId="0" borderId="21" xfId="0" applyNumberFormat="1" applyFont="1" applyBorder="1" applyAlignment="1" applyProtection="1">
      <alignment vertical="top"/>
    </xf>
    <xf numFmtId="0" fontId="11" fillId="6" borderId="8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vertical="top"/>
    </xf>
    <xf numFmtId="0" fontId="11" fillId="6" borderId="9" xfId="0" applyFont="1" applyFill="1" applyBorder="1" applyAlignment="1" applyProtection="1">
      <alignment horizontal="center" vertical="center"/>
    </xf>
    <xf numFmtId="4" fontId="11" fillId="4" borderId="9" xfId="0" applyNumberFormat="1" applyFont="1" applyFill="1" applyBorder="1" applyAlignment="1" applyProtection="1">
      <alignment vertical="top"/>
    </xf>
    <xf numFmtId="4" fontId="11" fillId="0" borderId="10" xfId="0" applyNumberFormat="1" applyFont="1" applyBorder="1" applyAlignment="1" applyProtection="1">
      <alignment vertical="top"/>
    </xf>
    <xf numFmtId="39" fontId="11" fillId="6" borderId="6" xfId="0" applyNumberFormat="1" applyFont="1" applyFill="1" applyBorder="1" applyAlignment="1" applyProtection="1">
      <alignment vertical="top"/>
    </xf>
    <xf numFmtId="4" fontId="11" fillId="6" borderId="7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vertical="top" wrapText="1"/>
    </xf>
    <xf numFmtId="0" fontId="11" fillId="2" borderId="6" xfId="0" applyFont="1" applyFill="1" applyBorder="1" applyAlignment="1" applyProtection="1">
      <alignment vertical="top" wrapText="1"/>
    </xf>
    <xf numFmtId="49" fontId="11" fillId="6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top"/>
      <protection locked="0"/>
    </xf>
    <xf numFmtId="0" fontId="11" fillId="0" borderId="6" xfId="0" applyFont="1" applyBorder="1" applyAlignment="1" applyProtection="1">
      <alignment vertical="top" wrapText="1"/>
    </xf>
    <xf numFmtId="0" fontId="11" fillId="0" borderId="6" xfId="0" applyFont="1" applyBorder="1" applyAlignment="1" applyProtection="1">
      <alignment horizontal="left" vertical="top" wrapText="1"/>
    </xf>
    <xf numFmtId="4" fontId="11" fillId="0" borderId="6" xfId="0" applyNumberFormat="1" applyFont="1" applyBorder="1" applyAlignment="1" applyProtection="1">
      <alignment vertical="top"/>
    </xf>
    <xf numFmtId="0" fontId="11" fillId="2" borderId="6" xfId="0" applyFont="1" applyFill="1" applyBorder="1" applyAlignment="1" applyProtection="1">
      <alignment vertical="top"/>
    </xf>
    <xf numFmtId="0" fontId="11" fillId="2" borderId="6" xfId="0" applyFont="1" applyFill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left" vertical="top" wrapText="1"/>
    </xf>
    <xf numFmtId="0" fontId="34" fillId="6" borderId="6" xfId="0" applyFont="1" applyFill="1" applyBorder="1" applyAlignment="1" applyProtection="1">
      <alignment horizontal="left" vertical="top" wrapText="1"/>
    </xf>
    <xf numFmtId="0" fontId="34" fillId="0" borderId="6" xfId="0" applyFont="1" applyBorder="1" applyAlignment="1">
      <alignment vertical="top" wrapText="1"/>
      <protection locked="0"/>
    </xf>
    <xf numFmtId="4" fontId="19" fillId="0" borderId="31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 wrapText="1"/>
    </xf>
    <xf numFmtId="0" fontId="34" fillId="0" borderId="11" xfId="0" applyFont="1" applyBorder="1" applyAlignment="1" applyProtection="1">
      <alignment horizontal="left" vertical="top" wrapText="1"/>
    </xf>
    <xf numFmtId="4" fontId="10" fillId="0" borderId="11" xfId="0" applyNumberFormat="1" applyFont="1" applyBorder="1" applyAlignment="1" applyProtection="1">
      <alignment horizontal="right" vertical="center"/>
    </xf>
    <xf numFmtId="0" fontId="21" fillId="0" borderId="22" xfId="0" applyFont="1" applyBorder="1" applyAlignment="1" applyProtection="1">
      <alignment vertical="top"/>
    </xf>
    <xf numFmtId="0" fontId="11" fillId="0" borderId="23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right" vertical="top"/>
    </xf>
    <xf numFmtId="0" fontId="0" fillId="0" borderId="23" xfId="0" applyBorder="1" applyAlignment="1">
      <alignment vertical="top"/>
      <protection locked="0"/>
    </xf>
    <xf numFmtId="4" fontId="11" fillId="0" borderId="24" xfId="0" applyNumberFormat="1" applyFont="1" applyBorder="1" applyAlignment="1">
      <alignment vertical="top"/>
      <protection locked="0"/>
    </xf>
    <xf numFmtId="4" fontId="11" fillId="6" borderId="6" xfId="0" applyNumberFormat="1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left" vertical="center"/>
    </xf>
    <xf numFmtId="0" fontId="11" fillId="6" borderId="6" xfId="0" applyFont="1" applyFill="1" applyBorder="1" applyAlignment="1" applyProtection="1">
      <alignment vertical="center" wrapText="1"/>
    </xf>
    <xf numFmtId="0" fontId="11" fillId="6" borderId="11" xfId="0" applyFont="1" applyFill="1" applyBorder="1" applyAlignment="1" applyProtection="1">
      <alignment vertical="top" wrapText="1"/>
    </xf>
    <xf numFmtId="0" fontId="11" fillId="6" borderId="9" xfId="0" applyFont="1" applyFill="1" applyBorder="1" applyAlignment="1" applyProtection="1">
      <alignment vertical="top" wrapText="1"/>
    </xf>
    <xf numFmtId="2" fontId="11" fillId="6" borderId="4" xfId="0" applyNumberFormat="1" applyFont="1" applyFill="1" applyBorder="1" applyAlignment="1" applyProtection="1">
      <alignment vertical="top"/>
    </xf>
    <xf numFmtId="2" fontId="11" fillId="6" borderId="6" xfId="0" applyNumberFormat="1" applyFont="1" applyFill="1" applyBorder="1" applyAlignment="1" applyProtection="1">
      <alignment vertical="center"/>
    </xf>
    <xf numFmtId="2" fontId="11" fillId="6" borderId="11" xfId="0" applyNumberFormat="1" applyFont="1" applyFill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0" fontId="11" fillId="0" borderId="6" xfId="0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9" fontId="35" fillId="7" borderId="47" xfId="0" applyNumberFormat="1" applyFont="1" applyFill="1" applyBorder="1" applyAlignment="1" applyProtection="1">
      <alignment horizontal="left" vertical="center" wrapText="1" shrinkToFit="1" readingOrder="1"/>
    </xf>
    <xf numFmtId="49" fontId="22" fillId="0" borderId="26" xfId="0" applyNumberFormat="1" applyFont="1" applyBorder="1" applyAlignment="1" applyProtection="1">
      <alignment horizontal="left" vertical="center"/>
    </xf>
    <xf numFmtId="0" fontId="22" fillId="0" borderId="27" xfId="0" applyFont="1" applyBorder="1" applyAlignment="1" applyProtection="1">
      <alignment horizontal="left" vertical="center"/>
    </xf>
    <xf numFmtId="0" fontId="22" fillId="0" borderId="28" xfId="0" applyFont="1" applyBorder="1" applyAlignment="1" applyProtection="1">
      <alignment horizontal="left" vertical="center"/>
    </xf>
    <xf numFmtId="49" fontId="26" fillId="0" borderId="29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49" fontId="22" fillId="0" borderId="29" xfId="0" applyNumberFormat="1" applyFont="1" applyBorder="1" applyAlignment="1" applyProtection="1">
      <alignment horizontal="left" vertical="center"/>
    </xf>
    <xf numFmtId="49" fontId="22" fillId="0" borderId="0" xfId="0" applyNumberFormat="1" applyFont="1" applyAlignment="1" applyProtection="1">
      <alignment horizontal="left" vertical="center"/>
    </xf>
    <xf numFmtId="49" fontId="22" fillId="0" borderId="30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1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22" fillId="5" borderId="32" xfId="0" applyNumberFormat="1" applyFont="1" applyFill="1" applyBorder="1" applyAlignment="1" applyProtection="1">
      <alignment horizontal="center" vertical="center"/>
    </xf>
    <xf numFmtId="0" fontId="22" fillId="5" borderId="18" xfId="0" applyFont="1" applyFill="1" applyBorder="1" applyAlignment="1" applyProtection="1">
      <alignment horizontal="center" vertical="center"/>
    </xf>
    <xf numFmtId="0" fontId="22" fillId="5" borderId="33" xfId="0" applyFont="1" applyFill="1" applyBorder="1" applyAlignment="1" applyProtection="1">
      <alignment horizontal="center" vertical="center"/>
    </xf>
    <xf numFmtId="49" fontId="22" fillId="0" borderId="27" xfId="0" applyNumberFormat="1" applyFont="1" applyBorder="1" applyAlignment="1" applyProtection="1">
      <alignment horizontal="left" vertical="center"/>
    </xf>
    <xf numFmtId="49" fontId="22" fillId="0" borderId="42" xfId="0" applyNumberFormat="1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31" xfId="0" applyNumberFormat="1" applyFont="1" applyBorder="1" applyAlignment="1" applyProtection="1">
      <alignment horizontal="left" vertical="center"/>
    </xf>
    <xf numFmtId="49" fontId="19" fillId="0" borderId="17" xfId="0" applyNumberFormat="1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6" xfId="0" applyNumberFormat="1" applyFont="1" applyBorder="1" applyAlignment="1" applyProtection="1">
      <alignment horizontal="center" vertical="center"/>
    </xf>
    <xf numFmtId="49" fontId="18" fillId="0" borderId="37" xfId="0" applyNumberFormat="1" applyFont="1" applyBorder="1" applyAlignment="1" applyProtection="1">
      <alignment horizontal="left" vertical="center"/>
    </xf>
    <xf numFmtId="49" fontId="18" fillId="0" borderId="38" xfId="0" applyNumberFormat="1" applyFont="1" applyBorder="1" applyAlignment="1" applyProtection="1">
      <alignment horizontal="left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14" fontId="27" fillId="0" borderId="32" xfId="0" applyNumberFormat="1" applyFont="1" applyBorder="1" applyAlignment="1" applyProtection="1">
      <alignment horizontal="center" vertical="center"/>
    </xf>
    <xf numFmtId="14" fontId="27" fillId="0" borderId="39" xfId="0" applyNumberFormat="1" applyFont="1" applyBorder="1" applyAlignment="1" applyProtection="1">
      <alignment horizontal="center" vertical="center"/>
    </xf>
    <xf numFmtId="14" fontId="27" fillId="0" borderId="40" xfId="0" applyNumberFormat="1" applyFont="1" applyBorder="1" applyAlignment="1" applyProtection="1">
      <alignment horizontal="center" vertical="center"/>
    </xf>
    <xf numFmtId="14" fontId="27" fillId="0" borderId="41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7" fillId="0" borderId="6" xfId="0" applyFont="1" applyBorder="1" applyAlignment="1" applyProtection="1">
      <alignment horizontal="left" vertical="center"/>
    </xf>
    <xf numFmtId="49" fontId="23" fillId="0" borderId="6" xfId="0" applyNumberFormat="1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49" fontId="28" fillId="0" borderId="7" xfId="0" applyNumberFormat="1" applyFont="1" applyBorder="1" applyAlignment="1" applyProtection="1">
      <alignment horizontal="left" vertical="center"/>
    </xf>
    <xf numFmtId="0" fontId="28" fillId="0" borderId="7" xfId="0" applyFont="1" applyBorder="1" applyAlignment="1" applyProtection="1">
      <alignment horizontal="left" vertical="center"/>
    </xf>
    <xf numFmtId="49" fontId="27" fillId="0" borderId="6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</xf>
    <xf numFmtId="49" fontId="22" fillId="5" borderId="18" xfId="0" applyNumberFormat="1" applyFont="1" applyFill="1" applyBorder="1" applyAlignment="1" applyProtection="1">
      <alignment horizontal="center" vertical="center"/>
    </xf>
    <xf numFmtId="49" fontId="22" fillId="5" borderId="39" xfId="0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9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30" xfId="0" applyNumberFormat="1" applyFont="1" applyBorder="1" applyAlignment="1" applyProtection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30" fillId="0" borderId="45" xfId="0" applyNumberFormat="1" applyFont="1" applyBorder="1" applyAlignment="1" applyProtection="1">
      <alignment horizontal="center" vertical="center" wrapText="1"/>
    </xf>
    <xf numFmtId="0" fontId="28" fillId="0" borderId="46" xfId="0" applyFont="1" applyBorder="1" applyAlignment="1" applyProtection="1">
      <alignment horizontal="center" vertical="center" wrapText="1"/>
    </xf>
    <xf numFmtId="0" fontId="28" fillId="0" borderId="40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5" xfId="0" applyNumberFormat="1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7" fillId="0" borderId="19" xfId="0" applyNumberFormat="1" applyFont="1" applyBorder="1" applyAlignment="1" applyProtection="1">
      <alignment horizontal="left" vertical="center"/>
    </xf>
    <xf numFmtId="49" fontId="20" fillId="0" borderId="32" xfId="0" applyNumberFormat="1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horizontal="center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6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40" zoomScaleNormal="140" workbookViewId="0">
      <selection activeCell="E13" sqref="E13:F13"/>
    </sheetView>
  </sheetViews>
  <sheetFormatPr defaultColWidth="13.33203125" defaultRowHeight="12.75" x14ac:dyDescent="0.15"/>
  <cols>
    <col min="1" max="1" width="13.33203125" style="23" customWidth="1"/>
    <col min="2" max="2" width="11.83203125" style="23" customWidth="1"/>
    <col min="3" max="3" width="25.33203125" style="23" customWidth="1"/>
    <col min="4" max="4" width="11.83203125" style="23" customWidth="1"/>
    <col min="5" max="5" width="17.5" style="23" customWidth="1"/>
    <col min="6" max="6" width="26.33203125" style="23" customWidth="1"/>
    <col min="7" max="7" width="13.33203125" style="23" customWidth="1"/>
    <col min="8" max="8" width="13.83203125" style="23" customWidth="1"/>
    <col min="9" max="9" width="26.1640625" style="23" customWidth="1"/>
    <col min="10" max="10" width="13.33203125" style="23"/>
    <col min="11" max="11" width="13.6640625" style="23" bestFit="1" customWidth="1"/>
    <col min="12" max="16384" width="13.33203125" style="23"/>
  </cols>
  <sheetData>
    <row r="1" spans="1:11" ht="28.7" customHeight="1" thickBot="1" x14ac:dyDescent="0.2">
      <c r="A1" s="220" t="s">
        <v>18</v>
      </c>
      <c r="B1" s="221"/>
      <c r="C1" s="221"/>
      <c r="D1" s="221"/>
      <c r="E1" s="221"/>
      <c r="F1" s="221"/>
      <c r="G1" s="221"/>
      <c r="H1" s="221"/>
      <c r="I1" s="221"/>
    </row>
    <row r="2" spans="1:11" ht="12.75" customHeight="1" x14ac:dyDescent="0.15">
      <c r="A2" s="222" t="s">
        <v>19</v>
      </c>
      <c r="B2" s="223"/>
      <c r="C2" s="224" t="s">
        <v>99</v>
      </c>
      <c r="D2" s="225"/>
      <c r="E2" s="228" t="s">
        <v>20</v>
      </c>
      <c r="F2" s="229" t="s">
        <v>46</v>
      </c>
      <c r="G2" s="230"/>
      <c r="H2" s="228" t="s">
        <v>21</v>
      </c>
      <c r="I2" s="235"/>
    </row>
    <row r="3" spans="1:11" x14ac:dyDescent="0.15">
      <c r="A3" s="191"/>
      <c r="B3" s="190"/>
      <c r="C3" s="226"/>
      <c r="D3" s="227"/>
      <c r="E3" s="190"/>
      <c r="F3" s="231"/>
      <c r="G3" s="232"/>
      <c r="H3" s="190"/>
      <c r="I3" s="234"/>
    </row>
    <row r="4" spans="1:11" ht="12.75" customHeight="1" x14ac:dyDescent="0.15">
      <c r="A4" s="189" t="s">
        <v>22</v>
      </c>
      <c r="B4" s="190"/>
      <c r="C4" s="236" t="s">
        <v>51</v>
      </c>
      <c r="D4" s="237"/>
      <c r="E4" s="196" t="s">
        <v>23</v>
      </c>
      <c r="F4" s="196"/>
      <c r="G4" s="190"/>
      <c r="H4" s="196" t="s">
        <v>21</v>
      </c>
      <c r="I4" s="240"/>
    </row>
    <row r="5" spans="1:11" ht="12.75" customHeight="1" x14ac:dyDescent="0.15">
      <c r="A5" s="191"/>
      <c r="B5" s="190"/>
      <c r="C5" s="238"/>
      <c r="D5" s="239"/>
      <c r="E5" s="190"/>
      <c r="F5" s="190"/>
      <c r="G5" s="190"/>
      <c r="H5" s="190"/>
      <c r="I5" s="188"/>
    </row>
    <row r="6" spans="1:11" ht="13.15" customHeight="1" x14ac:dyDescent="0.15">
      <c r="A6" s="189" t="s">
        <v>24</v>
      </c>
      <c r="B6" s="190"/>
      <c r="C6" s="205" t="s">
        <v>100</v>
      </c>
      <c r="D6" s="206"/>
      <c r="E6" s="196" t="s">
        <v>25</v>
      </c>
      <c r="F6" s="203"/>
      <c r="G6" s="198"/>
      <c r="H6" s="196" t="s">
        <v>21</v>
      </c>
      <c r="I6" s="233"/>
    </row>
    <row r="7" spans="1:11" x14ac:dyDescent="0.15">
      <c r="A7" s="191"/>
      <c r="B7" s="190"/>
      <c r="C7" s="207"/>
      <c r="D7" s="208"/>
      <c r="E7" s="190"/>
      <c r="F7" s="198"/>
      <c r="G7" s="198"/>
      <c r="H7" s="190"/>
      <c r="I7" s="234"/>
    </row>
    <row r="8" spans="1:11" x14ac:dyDescent="0.15">
      <c r="A8" s="189" t="s">
        <v>47</v>
      </c>
      <c r="B8" s="190"/>
      <c r="C8" s="192"/>
      <c r="D8" s="193"/>
      <c r="E8" s="196" t="s">
        <v>48</v>
      </c>
      <c r="F8" s="197" t="s">
        <v>85</v>
      </c>
      <c r="G8" s="198"/>
      <c r="H8" s="199" t="s">
        <v>49</v>
      </c>
      <c r="I8" s="201"/>
    </row>
    <row r="9" spans="1:11" x14ac:dyDescent="0.15">
      <c r="A9" s="191"/>
      <c r="B9" s="190"/>
      <c r="C9" s="194"/>
      <c r="D9" s="195"/>
      <c r="E9" s="190"/>
      <c r="F9" s="198"/>
      <c r="G9" s="198"/>
      <c r="H9" s="200"/>
      <c r="I9" s="202"/>
    </row>
    <row r="10" spans="1:11" x14ac:dyDescent="0.15">
      <c r="A10" s="189" t="s">
        <v>50</v>
      </c>
      <c r="B10" s="190"/>
      <c r="C10" s="203"/>
      <c r="D10" s="198"/>
      <c r="E10" s="196" t="s">
        <v>26</v>
      </c>
      <c r="F10" s="204" t="s">
        <v>85</v>
      </c>
      <c r="G10" s="198"/>
      <c r="H10" s="196" t="s">
        <v>27</v>
      </c>
      <c r="I10" s="187">
        <v>45964</v>
      </c>
    </row>
    <row r="11" spans="1:11" x14ac:dyDescent="0.15">
      <c r="A11" s="191"/>
      <c r="B11" s="190"/>
      <c r="C11" s="198"/>
      <c r="D11" s="198"/>
      <c r="E11" s="190"/>
      <c r="F11" s="198"/>
      <c r="G11" s="198"/>
      <c r="H11" s="190"/>
      <c r="I11" s="188"/>
    </row>
    <row r="12" spans="1:11" ht="23.45" customHeight="1" thickBot="1" x14ac:dyDescent="0.2">
      <c r="A12" s="179" t="s">
        <v>28</v>
      </c>
      <c r="B12" s="180"/>
      <c r="C12" s="180"/>
      <c r="D12" s="180"/>
      <c r="E12" s="180"/>
      <c r="F12" s="180"/>
      <c r="G12" s="180"/>
      <c r="H12" s="180"/>
      <c r="I12" s="181"/>
    </row>
    <row r="13" spans="1:11" ht="26.45" customHeight="1" x14ac:dyDescent="0.15">
      <c r="A13" s="24" t="s">
        <v>29</v>
      </c>
      <c r="B13" s="182" t="s">
        <v>30</v>
      </c>
      <c r="C13" s="183"/>
      <c r="D13" s="25"/>
      <c r="E13" s="184"/>
      <c r="F13" s="185"/>
      <c r="G13" s="25"/>
      <c r="H13" s="184"/>
      <c r="I13" s="186"/>
    </row>
    <row r="14" spans="1:11" ht="15.2" customHeight="1" x14ac:dyDescent="0.15">
      <c r="A14" s="26" t="s">
        <v>31</v>
      </c>
      <c r="B14" s="27" t="s">
        <v>32</v>
      </c>
      <c r="C14" s="28">
        <f>SUM(rozpočet!H27)</f>
        <v>0</v>
      </c>
      <c r="D14" s="172"/>
      <c r="E14" s="173"/>
      <c r="F14" s="28"/>
      <c r="G14" s="174"/>
      <c r="H14" s="175"/>
      <c r="I14" s="29"/>
    </row>
    <row r="15" spans="1:11" ht="15.2" customHeight="1" x14ac:dyDescent="0.15">
      <c r="A15" s="26"/>
      <c r="B15" s="27"/>
      <c r="C15" s="28"/>
      <c r="D15" s="172"/>
      <c r="E15" s="173"/>
      <c r="F15" s="28"/>
      <c r="G15" s="174"/>
      <c r="H15" s="175"/>
      <c r="I15" s="29"/>
      <c r="K15" s="30"/>
    </row>
    <row r="16" spans="1:11" ht="15.2" customHeight="1" x14ac:dyDescent="0.15">
      <c r="A16" s="26"/>
      <c r="B16" s="27"/>
      <c r="C16" s="28"/>
      <c r="D16" s="172"/>
      <c r="E16" s="173"/>
      <c r="F16" s="28"/>
      <c r="G16" s="174"/>
      <c r="H16" s="175"/>
      <c r="I16" s="29"/>
    </row>
    <row r="17" spans="1:9" ht="15.2" customHeight="1" x14ac:dyDescent="0.15">
      <c r="A17" s="26"/>
      <c r="B17" s="27"/>
      <c r="C17" s="28"/>
      <c r="D17" s="172"/>
      <c r="E17" s="173"/>
      <c r="F17" s="31"/>
      <c r="G17" s="174"/>
      <c r="H17" s="175"/>
      <c r="I17" s="29"/>
    </row>
    <row r="18" spans="1:9" ht="15.2" customHeight="1" x14ac:dyDescent="0.15">
      <c r="A18" s="26"/>
      <c r="B18" s="27"/>
      <c r="C18" s="28"/>
      <c r="D18" s="172"/>
      <c r="E18" s="173"/>
      <c r="F18" s="31"/>
      <c r="G18" s="174"/>
      <c r="H18" s="175"/>
      <c r="I18" s="29"/>
    </row>
    <row r="19" spans="1:9" ht="15.2" customHeight="1" x14ac:dyDescent="0.15">
      <c r="A19" s="26"/>
      <c r="B19" s="27"/>
      <c r="C19" s="28"/>
      <c r="D19" s="172"/>
      <c r="E19" s="173"/>
      <c r="F19" s="31"/>
      <c r="G19" s="174"/>
      <c r="H19" s="175"/>
      <c r="I19" s="29"/>
    </row>
    <row r="20" spans="1:9" ht="15.2" customHeight="1" x14ac:dyDescent="0.15">
      <c r="A20" s="170"/>
      <c r="B20" s="171"/>
      <c r="C20" s="28"/>
      <c r="D20" s="172"/>
      <c r="E20" s="173"/>
      <c r="F20" s="31"/>
      <c r="G20" s="174"/>
      <c r="H20" s="175"/>
      <c r="I20" s="32"/>
    </row>
    <row r="21" spans="1:9" ht="15.2" customHeight="1" x14ac:dyDescent="0.15">
      <c r="A21" s="170"/>
      <c r="B21" s="171"/>
      <c r="C21" s="28"/>
      <c r="D21" s="172"/>
      <c r="E21" s="173"/>
      <c r="F21" s="31"/>
      <c r="G21" s="174"/>
      <c r="H21" s="175"/>
      <c r="I21" s="32"/>
    </row>
    <row r="22" spans="1:9" ht="16.7" customHeight="1" x14ac:dyDescent="0.15">
      <c r="A22" s="170" t="s">
        <v>33</v>
      </c>
      <c r="B22" s="171"/>
      <c r="C22" s="28">
        <f>SUM(C14:C21)</f>
        <v>0</v>
      </c>
      <c r="D22" s="176"/>
      <c r="E22" s="177"/>
      <c r="F22" s="28"/>
      <c r="G22" s="178"/>
      <c r="H22" s="171"/>
      <c r="I22" s="29"/>
    </row>
    <row r="23" spans="1:9" x14ac:dyDescent="0.15">
      <c r="A23" s="33"/>
      <c r="B23" s="34"/>
      <c r="C23" s="34"/>
      <c r="D23" s="34"/>
      <c r="E23" s="34"/>
      <c r="F23" s="34"/>
      <c r="G23" s="34"/>
      <c r="H23" s="34"/>
      <c r="I23" s="35"/>
    </row>
    <row r="24" spans="1:9" ht="15.2" customHeight="1" x14ac:dyDescent="0.15">
      <c r="A24" s="160"/>
      <c r="B24" s="161"/>
      <c r="C24" s="36"/>
      <c r="I24" s="37"/>
    </row>
    <row r="25" spans="1:9" ht="15.2" customHeight="1" x14ac:dyDescent="0.15">
      <c r="A25" s="160"/>
      <c r="B25" s="161"/>
      <c r="C25" s="36"/>
      <c r="D25" s="162"/>
      <c r="E25" s="163"/>
      <c r="F25" s="36"/>
      <c r="G25" s="164" t="s">
        <v>13</v>
      </c>
      <c r="H25" s="161"/>
      <c r="I25" s="38">
        <f>SUM(C24:C26)</f>
        <v>0</v>
      </c>
    </row>
    <row r="26" spans="1:9" ht="15.2" customHeight="1" x14ac:dyDescent="0.15">
      <c r="A26" s="160" t="s">
        <v>34</v>
      </c>
      <c r="B26" s="161"/>
      <c r="C26" s="36">
        <f>C22+F22+I22</f>
        <v>0</v>
      </c>
      <c r="D26" s="162" t="s">
        <v>6</v>
      </c>
      <c r="E26" s="163"/>
      <c r="F26" s="36">
        <f>ROUND(C26*(21/100),2)</f>
        <v>0</v>
      </c>
      <c r="G26" s="164" t="s">
        <v>35</v>
      </c>
      <c r="H26" s="161"/>
      <c r="I26" s="38">
        <f>SUM(F25:F26)+I25</f>
        <v>0</v>
      </c>
    </row>
    <row r="27" spans="1:9" x14ac:dyDescent="0.15">
      <c r="A27" s="39"/>
      <c r="I27" s="37"/>
    </row>
    <row r="28" spans="1:9" ht="14.45" customHeight="1" x14ac:dyDescent="0.15">
      <c r="A28" s="211"/>
      <c r="B28" s="212"/>
      <c r="C28" s="213"/>
      <c r="D28" s="165"/>
      <c r="E28" s="209"/>
      <c r="F28" s="210"/>
      <c r="G28" s="165" t="s">
        <v>36</v>
      </c>
      <c r="H28" s="166"/>
      <c r="I28" s="167"/>
    </row>
    <row r="29" spans="1:9" ht="14.45" customHeight="1" x14ac:dyDescent="0.15">
      <c r="A29" s="214"/>
      <c r="B29" s="215"/>
      <c r="C29" s="216"/>
      <c r="D29" s="157"/>
      <c r="E29" s="158"/>
      <c r="F29" s="159"/>
      <c r="G29" s="157"/>
      <c r="H29" s="155"/>
      <c r="I29" s="156"/>
    </row>
    <row r="30" spans="1:9" ht="14.45" customHeight="1" x14ac:dyDescent="0.15">
      <c r="A30" s="214"/>
      <c r="B30" s="215"/>
      <c r="C30" s="216"/>
      <c r="D30" s="157"/>
      <c r="E30" s="158"/>
      <c r="F30" s="159"/>
      <c r="G30" s="154"/>
      <c r="H30" s="155"/>
      <c r="I30" s="156"/>
    </row>
    <row r="31" spans="1:9" ht="14.45" customHeight="1" x14ac:dyDescent="0.15">
      <c r="A31" s="214"/>
      <c r="B31" s="215"/>
      <c r="C31" s="216"/>
      <c r="D31" s="157"/>
      <c r="E31" s="158"/>
      <c r="F31" s="159"/>
      <c r="G31" s="157"/>
      <c r="H31" s="155"/>
      <c r="I31" s="156"/>
    </row>
    <row r="32" spans="1:9" ht="14.45" customHeight="1" thickBot="1" x14ac:dyDescent="0.2">
      <c r="A32" s="217"/>
      <c r="B32" s="218"/>
      <c r="C32" s="219"/>
      <c r="D32" s="151"/>
      <c r="E32" s="168"/>
      <c r="F32" s="169"/>
      <c r="G32" s="151"/>
      <c r="H32" s="152"/>
      <c r="I32" s="153"/>
    </row>
    <row r="34" spans="1:5" x14ac:dyDescent="0.15">
      <c r="B34" s="69"/>
      <c r="C34" s="69"/>
      <c r="D34" s="69"/>
      <c r="E34" s="69"/>
    </row>
    <row r="35" spans="1:5" x14ac:dyDescent="0.15">
      <c r="A35" s="70"/>
      <c r="B35" s="69"/>
      <c r="C35" s="69"/>
      <c r="D35" s="69"/>
      <c r="E35" s="69"/>
    </row>
    <row r="36" spans="1:5" x14ac:dyDescent="0.15">
      <c r="A36" s="71"/>
      <c r="B36" s="70"/>
      <c r="C36" s="70"/>
      <c r="D36" s="70"/>
      <c r="E36" s="70"/>
    </row>
    <row r="37" spans="1:5" x14ac:dyDescent="0.15">
      <c r="A37" s="71"/>
      <c r="B37" s="70"/>
      <c r="C37" s="70"/>
      <c r="D37" s="70"/>
      <c r="E37" s="70"/>
    </row>
    <row r="38" spans="1:5" x14ac:dyDescent="0.15">
      <c r="A38" s="71"/>
      <c r="B38" s="70"/>
      <c r="C38" s="70"/>
      <c r="D38" s="70"/>
      <c r="E38" s="70"/>
    </row>
    <row r="39" spans="1:5" x14ac:dyDescent="0.15">
      <c r="A39" s="71"/>
      <c r="B39" s="70"/>
      <c r="C39" s="70"/>
      <c r="D39" s="70"/>
      <c r="E39" s="70"/>
    </row>
    <row r="40" spans="1:5" x14ac:dyDescent="0.15">
      <c r="A40" s="71"/>
      <c r="B40" s="70"/>
      <c r="C40" s="70"/>
      <c r="D40" s="70"/>
      <c r="E40" s="70"/>
    </row>
    <row r="41" spans="1:5" x14ac:dyDescent="0.15">
      <c r="B41" s="69"/>
      <c r="C41" s="69"/>
      <c r="D41" s="69"/>
      <c r="E41" s="69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5"/>
  <sheetViews>
    <sheetView showGridLines="0" tabSelected="1" topLeftCell="A12" zoomScale="90" zoomScaleNormal="90" workbookViewId="0">
      <selection activeCell="G20" sqref="G20:G26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20.5" style="3" customWidth="1"/>
    <col min="7" max="7" width="17.1640625" style="4" customWidth="1"/>
    <col min="8" max="8" width="27.33203125" style="5" customWidth="1"/>
    <col min="9" max="9" width="14.33203125" style="51" hidden="1" customWidth="1"/>
    <col min="10" max="10" width="10.5" style="46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27.75" customHeight="1" x14ac:dyDescent="0.15">
      <c r="B1" s="241" t="s">
        <v>5</v>
      </c>
      <c r="C1" s="241"/>
      <c r="D1" s="241"/>
      <c r="E1" s="241"/>
      <c r="F1" s="241"/>
      <c r="G1" s="241"/>
      <c r="H1" s="241"/>
      <c r="I1" s="1"/>
    </row>
    <row r="2" spans="2:12" ht="12.75" customHeight="1" x14ac:dyDescent="0.2">
      <c r="B2" s="18" t="s">
        <v>94</v>
      </c>
      <c r="C2" s="6"/>
      <c r="D2" s="6"/>
      <c r="E2" s="19" t="s">
        <v>5</v>
      </c>
      <c r="F2" s="6"/>
      <c r="G2" s="6"/>
      <c r="H2" s="6"/>
      <c r="I2" s="47"/>
    </row>
    <row r="3" spans="2:12" ht="12.75" customHeight="1" x14ac:dyDescent="0.2">
      <c r="B3" s="6" t="s">
        <v>95</v>
      </c>
      <c r="C3" s="6"/>
      <c r="D3" s="6"/>
      <c r="E3" s="6"/>
      <c r="F3" s="6"/>
      <c r="G3" s="13"/>
      <c r="H3" s="6"/>
      <c r="I3" s="47"/>
    </row>
    <row r="4" spans="2:12" ht="13.15" customHeight="1" x14ac:dyDescent="0.2">
      <c r="B4" s="7"/>
      <c r="C4" s="6"/>
      <c r="D4" s="6"/>
      <c r="E4" s="7"/>
      <c r="F4" s="6"/>
      <c r="G4" s="6"/>
      <c r="H4" s="6"/>
      <c r="I4" s="47"/>
    </row>
    <row r="5" spans="2:12" ht="1.5" customHeight="1" x14ac:dyDescent="0.15">
      <c r="B5" s="8"/>
      <c r="C5" s="9"/>
      <c r="D5" s="9"/>
      <c r="E5" s="10"/>
      <c r="F5" s="9"/>
      <c r="G5" s="11"/>
      <c r="H5" s="12"/>
      <c r="I5" s="48"/>
    </row>
    <row r="6" spans="2:12" ht="20.25" customHeight="1" x14ac:dyDescent="0.25">
      <c r="B6" s="13" t="s">
        <v>15</v>
      </c>
      <c r="C6" s="13"/>
      <c r="D6" s="13"/>
      <c r="E6" s="16"/>
      <c r="F6" s="13"/>
      <c r="G6" s="13"/>
      <c r="H6" s="13"/>
      <c r="I6" s="49"/>
    </row>
    <row r="7" spans="2:12" ht="12.75" customHeight="1" x14ac:dyDescent="0.2">
      <c r="B7" s="13" t="s">
        <v>1</v>
      </c>
      <c r="C7" s="13"/>
      <c r="D7" s="13"/>
      <c r="E7" s="16"/>
      <c r="F7" s="75" t="s">
        <v>84</v>
      </c>
      <c r="G7" s="13"/>
      <c r="H7" s="44" t="s">
        <v>5</v>
      </c>
      <c r="I7" s="49" t="s">
        <v>37</v>
      </c>
    </row>
    <row r="8" spans="2:12" ht="12.75" customHeight="1" x14ac:dyDescent="0.2">
      <c r="B8" s="13" t="s">
        <v>73</v>
      </c>
      <c r="C8" s="14"/>
      <c r="D8" s="14"/>
      <c r="E8" s="17"/>
      <c r="F8" s="75" t="s">
        <v>96</v>
      </c>
      <c r="G8" s="72" t="s">
        <v>5</v>
      </c>
      <c r="H8" s="45" t="s">
        <v>5</v>
      </c>
      <c r="I8" s="49" t="s">
        <v>38</v>
      </c>
    </row>
    <row r="9" spans="2:12" ht="6.75" customHeight="1" x14ac:dyDescent="0.2">
      <c r="B9" s="15"/>
      <c r="C9" s="15"/>
      <c r="D9" s="15"/>
      <c r="E9" s="15"/>
      <c r="F9" s="15"/>
      <c r="G9" s="15" t="s">
        <v>5</v>
      </c>
      <c r="H9" s="15"/>
      <c r="I9" s="50"/>
    </row>
    <row r="10" spans="2:12" ht="24" customHeight="1" thickBot="1" x14ac:dyDescent="0.2"/>
    <row r="11" spans="2:12" s="20" customFormat="1" ht="52.5" customHeight="1" thickBot="1" x14ac:dyDescent="0.2">
      <c r="B11" s="76" t="s">
        <v>44</v>
      </c>
      <c r="C11" s="77" t="s">
        <v>7</v>
      </c>
      <c r="D11" s="77"/>
      <c r="E11" s="78" t="s">
        <v>0</v>
      </c>
      <c r="F11" s="77" t="s">
        <v>8</v>
      </c>
      <c r="G11" s="77" t="s">
        <v>9</v>
      </c>
      <c r="H11" s="79" t="s">
        <v>10</v>
      </c>
      <c r="I11" s="52" t="s">
        <v>41</v>
      </c>
      <c r="J11" s="53" t="s">
        <v>42</v>
      </c>
      <c r="K11" s="41"/>
      <c r="L11" s="41" t="s">
        <v>39</v>
      </c>
    </row>
    <row r="12" spans="2:12" s="20" customFormat="1" ht="23.25" customHeight="1" x14ac:dyDescent="0.15">
      <c r="B12" s="86" t="s">
        <v>11</v>
      </c>
      <c r="C12" s="87" t="s">
        <v>16</v>
      </c>
      <c r="D12" s="87"/>
      <c r="E12" s="88" t="s">
        <v>12</v>
      </c>
      <c r="F12" s="144">
        <v>1</v>
      </c>
      <c r="G12" s="89"/>
      <c r="H12" s="90">
        <f t="shared" ref="H12:H24" si="0">G12*F12</f>
        <v>0</v>
      </c>
      <c r="I12" s="54"/>
      <c r="J12" s="55"/>
      <c r="K12" s="56"/>
      <c r="L12" s="41"/>
    </row>
    <row r="13" spans="2:12" s="20" customFormat="1" ht="51" customHeight="1" x14ac:dyDescent="0.15">
      <c r="B13" s="98">
        <v>11372</v>
      </c>
      <c r="C13" s="140" t="s">
        <v>62</v>
      </c>
      <c r="D13" s="118" t="s">
        <v>64</v>
      </c>
      <c r="E13" s="95" t="s">
        <v>40</v>
      </c>
      <c r="F13" s="96">
        <v>421.68</v>
      </c>
      <c r="G13" s="99"/>
      <c r="H13" s="97">
        <f t="shared" si="0"/>
        <v>0</v>
      </c>
      <c r="I13" s="57"/>
      <c r="J13" s="58"/>
      <c r="K13" s="59"/>
      <c r="L13" s="42"/>
    </row>
    <row r="14" spans="2:12" s="20" customFormat="1" ht="161.25" customHeight="1" x14ac:dyDescent="0.15">
      <c r="B14" s="98" t="s">
        <v>90</v>
      </c>
      <c r="C14" s="140" t="s">
        <v>91</v>
      </c>
      <c r="D14" s="118" t="s">
        <v>92</v>
      </c>
      <c r="E14" s="95" t="s">
        <v>93</v>
      </c>
      <c r="F14" s="96">
        <v>184.32</v>
      </c>
      <c r="G14" s="99"/>
      <c r="H14" s="97">
        <f t="shared" si="0"/>
        <v>0</v>
      </c>
      <c r="I14" s="57"/>
      <c r="J14" s="58"/>
      <c r="K14" s="59"/>
      <c r="L14" s="42"/>
    </row>
    <row r="15" spans="2:12" s="20" customFormat="1" ht="45" x14ac:dyDescent="0.15">
      <c r="B15" s="98">
        <v>919111</v>
      </c>
      <c r="C15" s="140" t="s">
        <v>65</v>
      </c>
      <c r="D15" s="118" t="s">
        <v>66</v>
      </c>
      <c r="E15" s="95" t="s">
        <v>17</v>
      </c>
      <c r="F15" s="96">
        <v>18</v>
      </c>
      <c r="G15" s="99"/>
      <c r="H15" s="97">
        <f t="shared" si="0"/>
        <v>0</v>
      </c>
      <c r="I15" s="57"/>
      <c r="J15" s="60"/>
      <c r="K15" s="59"/>
      <c r="L15" s="42" t="s">
        <v>5</v>
      </c>
    </row>
    <row r="16" spans="2:12" s="20" customFormat="1" ht="124.5" customHeight="1" x14ac:dyDescent="0.15">
      <c r="B16" s="100" t="s">
        <v>43</v>
      </c>
      <c r="C16" s="140" t="s">
        <v>86</v>
      </c>
      <c r="D16" s="118" t="s">
        <v>67</v>
      </c>
      <c r="E16" s="95" t="s">
        <v>40</v>
      </c>
      <c r="F16" s="96">
        <v>293.68</v>
      </c>
      <c r="G16" s="99"/>
      <c r="H16" s="97">
        <f>G16*F16</f>
        <v>0</v>
      </c>
      <c r="I16" s="57"/>
      <c r="J16" s="60"/>
      <c r="K16" s="59"/>
      <c r="L16" s="42"/>
    </row>
    <row r="17" spans="2:12" s="20" customFormat="1" ht="75" x14ac:dyDescent="0.15">
      <c r="B17" s="98">
        <v>572223</v>
      </c>
      <c r="C17" s="140" t="s">
        <v>68</v>
      </c>
      <c r="D17" s="118" t="s">
        <v>69</v>
      </c>
      <c r="E17" s="95" t="s">
        <v>2</v>
      </c>
      <c r="F17" s="96">
        <v>14684</v>
      </c>
      <c r="G17" s="99"/>
      <c r="H17" s="97">
        <f>G17*F17</f>
        <v>0</v>
      </c>
      <c r="I17" s="57"/>
      <c r="J17" s="60"/>
      <c r="K17" s="59"/>
      <c r="L17" s="42"/>
    </row>
    <row r="18" spans="2:12" s="40" customFormat="1" ht="105" x14ac:dyDescent="0.15">
      <c r="B18" s="101" t="s">
        <v>98</v>
      </c>
      <c r="C18" s="102" t="s">
        <v>97</v>
      </c>
      <c r="D18" s="141" t="s">
        <v>67</v>
      </c>
      <c r="E18" s="95" t="s">
        <v>2</v>
      </c>
      <c r="F18" s="145">
        <v>7342</v>
      </c>
      <c r="G18" s="103"/>
      <c r="H18" s="104">
        <f t="shared" si="0"/>
        <v>0</v>
      </c>
      <c r="I18" s="57"/>
      <c r="J18" s="60"/>
      <c r="K18" s="59"/>
      <c r="L18" s="42"/>
    </row>
    <row r="19" spans="2:12" s="20" customFormat="1" ht="22.5" customHeight="1" x14ac:dyDescent="0.15">
      <c r="B19" s="98" t="s">
        <v>11</v>
      </c>
      <c r="C19" s="94" t="s">
        <v>82</v>
      </c>
      <c r="D19" s="94"/>
      <c r="E19" s="95" t="s">
        <v>2</v>
      </c>
      <c r="F19" s="96">
        <v>546</v>
      </c>
      <c r="G19" s="139">
        <f>SUM(Sanace!H11)</f>
        <v>0</v>
      </c>
      <c r="H19" s="117">
        <f t="shared" si="0"/>
        <v>0</v>
      </c>
      <c r="I19" s="57"/>
      <c r="J19" s="60"/>
      <c r="K19" s="59"/>
      <c r="L19" s="43" t="s">
        <v>5</v>
      </c>
    </row>
    <row r="20" spans="2:12" s="20" customFormat="1" ht="30" x14ac:dyDescent="0.15">
      <c r="B20" s="98">
        <v>113764</v>
      </c>
      <c r="C20" s="94" t="s">
        <v>70</v>
      </c>
      <c r="D20" s="118" t="s">
        <v>63</v>
      </c>
      <c r="E20" s="95" t="s">
        <v>4</v>
      </c>
      <c r="F20" s="96">
        <v>58</v>
      </c>
      <c r="G20" s="99"/>
      <c r="H20" s="97">
        <f t="shared" si="0"/>
        <v>0</v>
      </c>
      <c r="I20" s="57"/>
      <c r="J20" s="60"/>
      <c r="K20" s="59"/>
      <c r="L20" s="42" t="s">
        <v>5</v>
      </c>
    </row>
    <row r="21" spans="2:12" s="20" customFormat="1" ht="60" x14ac:dyDescent="0.15">
      <c r="B21" s="98">
        <v>931314</v>
      </c>
      <c r="C21" s="140" t="s">
        <v>71</v>
      </c>
      <c r="D21" s="118" t="s">
        <v>72</v>
      </c>
      <c r="E21" s="95" t="s">
        <v>4</v>
      </c>
      <c r="F21" s="96">
        <v>58</v>
      </c>
      <c r="G21" s="99"/>
      <c r="H21" s="97">
        <f t="shared" si="0"/>
        <v>0</v>
      </c>
      <c r="I21" s="57"/>
      <c r="J21" s="60"/>
      <c r="K21" s="59"/>
      <c r="L21" s="42" t="s">
        <v>5</v>
      </c>
    </row>
    <row r="22" spans="2:12" s="20" customFormat="1" ht="30" x14ac:dyDescent="0.15">
      <c r="B22" s="98">
        <v>12922</v>
      </c>
      <c r="C22" s="94" t="s">
        <v>74</v>
      </c>
      <c r="D22" s="118" t="s">
        <v>75</v>
      </c>
      <c r="E22" s="95" t="s">
        <v>2</v>
      </c>
      <c r="F22" s="96">
        <v>1197</v>
      </c>
      <c r="G22" s="116"/>
      <c r="H22" s="117">
        <f t="shared" si="0"/>
        <v>0</v>
      </c>
      <c r="I22" s="57">
        <v>0.126</v>
      </c>
      <c r="J22" s="58">
        <f>F22*I22</f>
        <v>150.822</v>
      </c>
      <c r="K22" s="59"/>
      <c r="L22" s="42"/>
    </row>
    <row r="23" spans="2:12" s="20" customFormat="1" ht="60" x14ac:dyDescent="0.15">
      <c r="B23" s="98">
        <v>56962</v>
      </c>
      <c r="C23" s="94" t="s">
        <v>76</v>
      </c>
      <c r="D23" s="118" t="s">
        <v>77</v>
      </c>
      <c r="E23" s="95" t="s">
        <v>2</v>
      </c>
      <c r="F23" s="96">
        <v>1197</v>
      </c>
      <c r="G23" s="116"/>
      <c r="H23" s="117">
        <f t="shared" si="0"/>
        <v>0</v>
      </c>
      <c r="I23" s="57"/>
      <c r="J23" s="60"/>
      <c r="K23" s="59"/>
      <c r="L23" s="42"/>
    </row>
    <row r="24" spans="2:12" s="20" customFormat="1" ht="41.45" customHeight="1" x14ac:dyDescent="0.15">
      <c r="B24" s="100" t="s">
        <v>52</v>
      </c>
      <c r="C24" s="118" t="s">
        <v>83</v>
      </c>
      <c r="D24" s="118" t="s">
        <v>78</v>
      </c>
      <c r="E24" s="95" t="s">
        <v>3</v>
      </c>
      <c r="F24" s="96">
        <v>167.58</v>
      </c>
      <c r="G24" s="105"/>
      <c r="H24" s="97">
        <f t="shared" si="0"/>
        <v>0</v>
      </c>
      <c r="I24" s="57"/>
      <c r="J24" s="60"/>
      <c r="K24" s="59"/>
      <c r="L24" s="42"/>
    </row>
    <row r="25" spans="2:12" s="20" customFormat="1" ht="45" x14ac:dyDescent="0.15">
      <c r="B25" s="106">
        <v>915111</v>
      </c>
      <c r="C25" s="107" t="s">
        <v>79</v>
      </c>
      <c r="D25" s="142" t="s">
        <v>80</v>
      </c>
      <c r="E25" s="108" t="s">
        <v>2</v>
      </c>
      <c r="F25" s="146">
        <v>299.25</v>
      </c>
      <c r="G25" s="109"/>
      <c r="H25" s="110">
        <f t="shared" ref="H25:H26" si="1">G25*F25</f>
        <v>0</v>
      </c>
      <c r="I25" s="63"/>
      <c r="J25" s="63"/>
      <c r="K25" s="64"/>
      <c r="L25" s="65" t="s">
        <v>5</v>
      </c>
    </row>
    <row r="26" spans="2:12" s="20" customFormat="1" ht="45.75" thickBot="1" x14ac:dyDescent="0.2">
      <c r="B26" s="111">
        <v>915211</v>
      </c>
      <c r="C26" s="112" t="s">
        <v>81</v>
      </c>
      <c r="D26" s="143" t="s">
        <v>80</v>
      </c>
      <c r="E26" s="113" t="s">
        <v>2</v>
      </c>
      <c r="F26" s="146">
        <v>299.25</v>
      </c>
      <c r="G26" s="114"/>
      <c r="H26" s="115">
        <f t="shared" si="1"/>
        <v>0</v>
      </c>
      <c r="I26" s="61"/>
      <c r="J26" s="61"/>
      <c r="K26" s="62"/>
    </row>
    <row r="27" spans="2:12" s="20" customFormat="1" ht="15" x14ac:dyDescent="0.15">
      <c r="B27" s="91"/>
      <c r="C27" s="147" t="s">
        <v>13</v>
      </c>
      <c r="D27" s="92"/>
      <c r="E27" s="92"/>
      <c r="F27" s="92"/>
      <c r="G27" s="93" t="s">
        <v>5</v>
      </c>
      <c r="H27" s="90">
        <f>SUM(H12:H26)</f>
        <v>0</v>
      </c>
      <c r="I27" s="61"/>
      <c r="J27" s="61"/>
      <c r="K27" s="62"/>
    </row>
    <row r="28" spans="2:12" s="20" customFormat="1" ht="15" x14ac:dyDescent="0.15">
      <c r="B28" s="80"/>
      <c r="C28" s="148" t="s">
        <v>6</v>
      </c>
      <c r="D28" s="81"/>
      <c r="E28" s="81"/>
      <c r="F28" s="81"/>
      <c r="G28" s="82" t="s">
        <v>5</v>
      </c>
      <c r="H28" s="97">
        <f>H27*0.21</f>
        <v>0</v>
      </c>
      <c r="I28" s="61"/>
      <c r="J28" s="61"/>
      <c r="K28" s="62"/>
    </row>
    <row r="29" spans="2:12" s="20" customFormat="1" ht="15.75" thickBot="1" x14ac:dyDescent="0.2">
      <c r="B29" s="83"/>
      <c r="C29" s="149" t="s">
        <v>14</v>
      </c>
      <c r="D29" s="84"/>
      <c r="E29" s="84"/>
      <c r="F29" s="84"/>
      <c r="G29" s="85" t="s">
        <v>5</v>
      </c>
      <c r="H29" s="115">
        <f>H28+H27</f>
        <v>0</v>
      </c>
      <c r="I29" s="61"/>
      <c r="J29" s="61"/>
      <c r="K29" s="62"/>
    </row>
    <row r="30" spans="2:12" ht="24" customHeight="1" x14ac:dyDescent="0.15">
      <c r="I30" s="61"/>
      <c r="J30" s="61"/>
      <c r="K30" s="62"/>
      <c r="L30" s="20"/>
    </row>
    <row r="31" spans="2:12" ht="12" customHeight="1" x14ac:dyDescent="0.15">
      <c r="I31" s="61"/>
      <c r="J31" s="61"/>
      <c r="K31" s="62"/>
      <c r="L31" s="20"/>
    </row>
    <row r="32" spans="2:12" ht="12" customHeight="1" x14ac:dyDescent="0.15">
      <c r="I32" s="61"/>
      <c r="J32" s="61"/>
      <c r="K32" s="62"/>
      <c r="L32" s="20"/>
    </row>
    <row r="33" spans="9:12" ht="12" customHeight="1" x14ac:dyDescent="0.15">
      <c r="I33" s="61"/>
      <c r="J33" s="61"/>
      <c r="K33" s="20"/>
      <c r="L33" s="20"/>
    </row>
    <row r="34" spans="9:12" ht="12" customHeight="1" x14ac:dyDescent="0.15">
      <c r="I34" s="61"/>
      <c r="J34" s="61"/>
      <c r="K34" s="20"/>
      <c r="L34" s="20"/>
    </row>
    <row r="35" spans="9:12" ht="12" customHeight="1" x14ac:dyDescent="0.15">
      <c r="I35" s="61"/>
      <c r="J35" s="61"/>
      <c r="K35" s="20"/>
      <c r="L35" s="20"/>
    </row>
  </sheetData>
  <mergeCells count="1">
    <mergeCell ref="B1:H1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5F54-E684-4C35-9C85-E0F6011AF596}">
  <dimension ref="B4:H11"/>
  <sheetViews>
    <sheetView zoomScaleNormal="100" workbookViewId="0">
      <selection activeCell="G6" sqref="G6:G10"/>
    </sheetView>
  </sheetViews>
  <sheetFormatPr defaultRowHeight="10.5" x14ac:dyDescent="0.15"/>
  <cols>
    <col min="2" max="2" width="43.83203125" customWidth="1"/>
    <col min="3" max="3" width="48.83203125" customWidth="1"/>
    <col min="4" max="4" width="119.33203125" customWidth="1"/>
    <col min="5" max="5" width="7.5" customWidth="1"/>
    <col min="6" max="6" width="19.83203125" customWidth="1"/>
    <col min="7" max="7" width="17.1640625" customWidth="1"/>
    <col min="8" max="8" width="18" customWidth="1"/>
  </cols>
  <sheetData>
    <row r="4" spans="2:8" ht="19.5" x14ac:dyDescent="0.15">
      <c r="B4" s="242" t="s">
        <v>56</v>
      </c>
      <c r="C4" s="242"/>
      <c r="D4" s="242"/>
      <c r="E4" s="242"/>
      <c r="F4" s="242"/>
      <c r="G4" s="121"/>
      <c r="H4" s="121"/>
    </row>
    <row r="5" spans="2:8" ht="15" x14ac:dyDescent="0.15">
      <c r="B5" s="119" t="s">
        <v>44</v>
      </c>
      <c r="C5" s="125" t="s">
        <v>7</v>
      </c>
      <c r="D5" s="119"/>
      <c r="E5" s="126" t="s">
        <v>0</v>
      </c>
      <c r="F5" s="125" t="s">
        <v>8</v>
      </c>
      <c r="G5" s="125" t="s">
        <v>9</v>
      </c>
      <c r="H5" s="125" t="s">
        <v>10</v>
      </c>
    </row>
    <row r="6" spans="2:8" ht="114" x14ac:dyDescent="0.15">
      <c r="B6" s="21">
        <v>21461</v>
      </c>
      <c r="C6" s="123" t="s">
        <v>54</v>
      </c>
      <c r="D6" s="127" t="s">
        <v>57</v>
      </c>
      <c r="E6" s="21" t="s">
        <v>2</v>
      </c>
      <c r="F6" s="66">
        <v>1</v>
      </c>
      <c r="G6" s="73"/>
      <c r="H6" s="28">
        <f t="shared" ref="H6" si="0">G6*F6</f>
        <v>0</v>
      </c>
    </row>
    <row r="7" spans="2:8" ht="45" x14ac:dyDescent="0.15">
      <c r="B7" s="120" t="s">
        <v>52</v>
      </c>
      <c r="C7" s="118" t="s">
        <v>53</v>
      </c>
      <c r="D7" s="128" t="s">
        <v>61</v>
      </c>
      <c r="E7" s="95" t="s">
        <v>3</v>
      </c>
      <c r="F7" s="96">
        <v>0.52</v>
      </c>
      <c r="G7" s="105"/>
      <c r="H7" s="124">
        <f t="shared" ref="H7" si="1">G7*F7</f>
        <v>0</v>
      </c>
    </row>
    <row r="8" spans="2:8" ht="318.60000000000002" customHeight="1" x14ac:dyDescent="0.15">
      <c r="B8" s="21">
        <v>122838</v>
      </c>
      <c r="C8" s="122" t="s">
        <v>55</v>
      </c>
      <c r="D8" s="127" t="s">
        <v>58</v>
      </c>
      <c r="E8" s="21" t="s">
        <v>40</v>
      </c>
      <c r="F8" s="66">
        <v>0.37</v>
      </c>
      <c r="G8" s="73"/>
      <c r="H8" s="28">
        <f t="shared" ref="H8:H9" si="2">G8*F8</f>
        <v>0</v>
      </c>
    </row>
    <row r="9" spans="2:8" ht="65.25" customHeight="1" x14ac:dyDescent="0.15">
      <c r="B9" s="21">
        <v>56336</v>
      </c>
      <c r="C9" s="123" t="s">
        <v>59</v>
      </c>
      <c r="D9" s="129" t="s">
        <v>60</v>
      </c>
      <c r="E9" s="21" t="s">
        <v>2</v>
      </c>
      <c r="F9" s="66">
        <v>1</v>
      </c>
      <c r="G9" s="73"/>
      <c r="H9" s="28">
        <f t="shared" si="2"/>
        <v>0</v>
      </c>
    </row>
    <row r="10" spans="2:8" ht="159" customHeight="1" thickBot="1" x14ac:dyDescent="0.2">
      <c r="B10" s="150" t="s">
        <v>89</v>
      </c>
      <c r="C10" s="131" t="s">
        <v>87</v>
      </c>
      <c r="D10" s="132" t="s">
        <v>88</v>
      </c>
      <c r="E10" s="22" t="s">
        <v>2</v>
      </c>
      <c r="F10" s="67">
        <v>1</v>
      </c>
      <c r="G10" s="74"/>
      <c r="H10" s="133">
        <f>ROUND(G10*F10,0)</f>
        <v>0</v>
      </c>
    </row>
    <row r="11" spans="2:8" ht="16.5" thickBot="1" x14ac:dyDescent="0.2">
      <c r="B11" s="130"/>
      <c r="C11" s="134" t="s">
        <v>45</v>
      </c>
      <c r="D11" s="68"/>
      <c r="E11" s="135" t="s">
        <v>2</v>
      </c>
      <c r="F11" s="136">
        <v>1</v>
      </c>
      <c r="G11" s="137"/>
      <c r="H11" s="138">
        <f>SUM(H6:H10)</f>
        <v>0</v>
      </c>
    </row>
  </sheetData>
  <mergeCells count="1">
    <mergeCell ref="B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2025-11-03T10:07:10Z</dcterms:modified>
</cp:coreProperties>
</file>