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dilene\Tabulky\Opravy\Opravy 2026\Mnichovo Hradiště\Kapitola 12\III-2773 Rostkov - hr. kraje LBC\VZ-stavební práce\"/>
    </mc:Choice>
  </mc:AlternateContent>
  <xr:revisionPtr revIDLastSave="0" documentId="13_ncr:1_{56357570-3FB9-4E39-91F7-0906273229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3" i="1" l="1"/>
  <c r="H14" i="1" l="1"/>
  <c r="H28" i="1" l="1"/>
  <c r="H18" i="1"/>
  <c r="H24" i="1"/>
  <c r="H27" i="1" l="1"/>
  <c r="H13" i="1" l="1"/>
  <c r="H21" i="1" l="1"/>
  <c r="J21" i="1"/>
  <c r="H22" i="1"/>
  <c r="H25" i="1" l="1"/>
  <c r="H20" i="1" l="1"/>
  <c r="H19" i="1"/>
  <c r="H16" i="1"/>
  <c r="H15" i="1"/>
  <c r="H17" i="1"/>
  <c r="H12" i="1"/>
  <c r="H29" i="1" l="1"/>
  <c r="H30" i="1" l="1"/>
  <c r="H31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<sst xmlns="http://schemas.openxmlformats.org/spreadsheetml/2006/main" count="124" uniqueCount="99">
  <si>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</si>
  <si>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</si>
  <si>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</si>
  <si>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</si>
  <si>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</si>
  <si>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</si>
  <si>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</si>
  <si>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</si>
  <si>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</si>
  <si>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</si>
  <si>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</si>
  <si>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</si>
  <si>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</si>
  <si>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</si>
  <si>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</si>
  <si>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</si>
  <si>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</si>
  <si>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</si>
  <si>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</si>
  <si>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</si>
  <si>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</si>
  <si>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</si>
  <si>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</si>
  <si>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</si>
  <si>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</si>
  <si>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</si>
  <si>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</si>
  <si>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</si>
  <si>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</si>
  <si>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</si>
  <si>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</si>
  <si>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</si>
  <si>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</si>
  <si>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</si>
  <si>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</si>
  <si>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</si>
  <si>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</si>
  <si>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</si>
  <si>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</si>
  <si>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</si>
  <si>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</si>
  <si>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</si>
  <si>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</si>
  <si>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</si>
  <si>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</si>
  <si>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</si>
  <si>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</si>
  <si>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</si>
  <si>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</si>
  <si>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</si>
  <si>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</si>
  <si>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</si>
  <si>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</si>
  <si>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</si>
  <si>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</si>
  <si>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</si>
  <si>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</si>
  <si>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</si>
  <si>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</si>
  <si>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</si>
  <si>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</si>
  <si>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</si>
  <si>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</si>
  <si>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</si>
  <si>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</si>
  <si>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</si>
  <si>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Položka zahrnuje:
- všechny nutné práce a materiály pro zvýšení nebo snížení zařízení (včetně nutné úpravy stávajícího povrchu vozovky nebo chodníku)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</si>
  <si>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</si>
  <si>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</si>
  <si>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</si>
  <si>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</si>
  <si>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</si>
  <si>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</si>
  <si>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</si>
  <si>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12932</t>
  </si>
  <si>
    <t>ČIŠTĚNÍ PŘÍKOPŮ OD NÁNOSU DO 0,5M3/M</t>
  </si>
  <si>
    <t>574C06</t>
  </si>
  <si>
    <t>ASFALTOVÝ BETON PRO LOŽNÍ VRSTVY ACL 16+, 16S</t>
  </si>
  <si>
    <t>M3</t>
  </si>
  <si>
    <t>VÝŠKOVÁ ÚPRAVA POKLOPŮ</t>
  </si>
  <si>
    <r>
      <t xml:space="preserve">rozpočet:  OTSKP </t>
    </r>
    <r>
      <rPr>
        <b/>
        <sz val="22"/>
        <rFont val="Arial CE"/>
        <charset val="238"/>
      </rPr>
      <t>2025</t>
    </r>
  </si>
  <si>
    <r>
      <t xml:space="preserve">Objednatel:  </t>
    </r>
    <r>
      <rPr>
        <b/>
        <sz val="22"/>
        <rFont val="Arial CE"/>
        <family val="2"/>
        <charset val="238"/>
      </rPr>
      <t xml:space="preserve"> Krajská správa a údržba silnic Středočeského kraje, příspěvková organizace</t>
    </r>
  </si>
  <si>
    <t>Zpracoval:   Tomáš Pecka</t>
  </si>
  <si>
    <t>015670</t>
  </si>
  <si>
    <t>POPLATKY ZA LIKVIDACI ODPADŮ NEBEZPEČNÝCH - 17 01 06*  KONTAMINOVANÁ STAVEBNÍ SUŤ A BETONY Z DEMOLIC</t>
  </si>
  <si>
    <t>T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</si>
  <si>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</si>
  <si>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89923</t>
  </si>
  <si>
    <t>VÝŠKOVÁ ÚPRAVA KRYCÍCH HRNCŮ</t>
  </si>
  <si>
    <t>Položka zahrnuje:
- všechny nutné práce a materiály pro zvýšení nebo snížení zařízení (včetně nutné úpravy stávajícího povrchu vozovky nebo chodníku)
Položka nezahrnuje:
- x</t>
  </si>
  <si>
    <t>Tomáš Pecka</t>
  </si>
  <si>
    <t>Datum:   18.07.2025</t>
  </si>
  <si>
    <t>465512</t>
  </si>
  <si>
    <t>DLAŽBY Z LOMOVÉHO KAMENE NA MC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</si>
  <si>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</si>
  <si>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 xml:space="preserve">III/2773 km 1,800 – 4,532 </t>
  </si>
  <si>
    <t>III/2773 Rostkov - hr. kraje LBC</t>
  </si>
  <si>
    <t>Stavba: III/2773 Rostkov - hr. kraje LBC</t>
  </si>
  <si>
    <t xml:space="preserve">Objekt:   III/2773 km 1,800 – 4,532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</si>
</sst>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2">
    <font>
      <sz val="8"/>
      <name val="MS Sans Serif"/>
      <charset val="1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22"/>
      <name val="MS Sans Serif"/>
      <charset val="238"/>
    </font>
    <font>
      <b/>
      <sz val="22"/>
      <name val="Arial CE"/>
      <charset val="238"/>
    </font>
    <font>
      <b/>
      <sz val="22"/>
      <name val="Arial CE"/>
      <family val="2"/>
      <charset val="238"/>
    </font>
    <font>
      <b/>
      <sz val="22"/>
      <color rgb="FFFF0000"/>
      <name val="Arial CE"/>
      <charset val="238"/>
    </font>
    <font>
      <sz val="22"/>
      <name val="Arial CE"/>
      <family val="2"/>
      <charset val="238"/>
    </font>
    <font>
      <sz val="22"/>
      <color rgb="FFFF0000"/>
      <name val="Arial CE"/>
      <family val="2"/>
      <charset val="238"/>
    </font>
    <font>
      <sz val="22"/>
      <name val="Arial CE"/>
      <charset val="238"/>
    </font>
    <font>
      <sz val="22"/>
      <color rgb="FFFF0000"/>
      <name val="MS Sans Serif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17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vertical="center"/>
    </xf>
    <xf numFmtId="49" fontId="9" fillId="3" borderId="3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6" fillId="0" borderId="0" xfId="0" applyNumberFormat="1" applyFont="1" applyAlignment="1" applyProtection="1">
      <alignment vertical="center"/>
    </xf>
    <xf numFmtId="49" fontId="4" fillId="0" borderId="6" xfId="0" applyNumberFormat="1" applyFont="1" applyBorder="1" applyAlignment="1" applyProtection="1">
      <alignment horizontal="right" vertical="center"/>
    </xf>
    <xf numFmtId="49" fontId="4" fillId="0" borderId="7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4" fontId="11" fillId="3" borderId="6" xfId="0" applyNumberFormat="1" applyFont="1" applyFill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vertical="center"/>
    </xf>
    <xf numFmtId="4" fontId="11" fillId="3" borderId="7" xfId="0" applyNumberFormat="1" applyFont="1" applyFill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2" fillId="0" borderId="6" xfId="0" applyFont="1" applyBorder="1" applyAlignment="1" applyProtection="1">
      <alignment vertical="top"/>
    </xf>
    <xf numFmtId="0" fontId="12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39" fontId="2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2" fillId="0" borderId="14" xfId="0" applyFont="1" applyBorder="1" applyAlignment="1" applyProtection="1">
      <alignment horizontal="center" vertical="top"/>
    </xf>
    <xf numFmtId="2" fontId="12" fillId="0" borderId="6" xfId="0" applyNumberFormat="1" applyFont="1" applyBorder="1" applyAlignment="1" applyProtection="1">
      <alignment horizontal="center" vertical="top"/>
    </xf>
    <xf numFmtId="3" fontId="12" fillId="0" borderId="6" xfId="0" applyNumberFormat="1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top"/>
    </xf>
    <xf numFmtId="3" fontId="12" fillId="0" borderId="15" xfId="0" applyNumberFormat="1" applyFont="1" applyBorder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21" fillId="0" borderId="0" xfId="0" applyFont="1" applyAlignment="1">
      <alignment horizontal="left" vertical="top"/>
      <protection locked="0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37" fontId="22" fillId="0" borderId="0" xfId="0" applyNumberFormat="1" applyFont="1" applyAlignment="1" applyProtection="1">
      <alignment horizontal="center" vertical="top"/>
    </xf>
    <xf numFmtId="0" fontId="25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164" fontId="25" fillId="0" borderId="0" xfId="0" applyNumberFormat="1" applyFont="1" applyAlignment="1" applyProtection="1">
      <alignment horizontal="right" vertical="top"/>
    </xf>
    <xf numFmtId="39" fontId="26" fillId="0" borderId="0" xfId="0" applyNumberFormat="1" applyFont="1" applyAlignment="1" applyProtection="1">
      <alignment horizontal="right" vertical="top"/>
    </xf>
    <xf numFmtId="0" fontId="26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/>
    <xf numFmtId="39" fontId="26" fillId="0" borderId="0" xfId="0" applyNumberFormat="1" applyFont="1" applyAlignment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0" fontId="21" fillId="0" borderId="0" xfId="0" applyFont="1" applyAlignment="1">
      <alignment horizontal="left" vertical="top" wrapText="1"/>
      <protection locked="0"/>
    </xf>
    <xf numFmtId="164" fontId="21" fillId="0" borderId="0" xfId="0" applyNumberFormat="1" applyFont="1" applyAlignment="1">
      <alignment horizontal="right" vertical="top"/>
      <protection locked="0"/>
    </xf>
    <xf numFmtId="39" fontId="28" fillId="0" borderId="0" xfId="0" applyNumberFormat="1" applyFont="1" applyAlignment="1">
      <alignment horizontal="right" vertical="top"/>
      <protection locked="0"/>
    </xf>
    <xf numFmtId="0" fontId="21" fillId="0" borderId="0" xfId="0" applyFont="1" applyAlignment="1" applyProtection="1">
      <alignment vertical="top"/>
    </xf>
    <xf numFmtId="0" fontId="29" fillId="2" borderId="19" xfId="0" applyFont="1" applyFill="1" applyBorder="1" applyAlignment="1" applyProtection="1">
      <alignment vertical="top" wrapText="1"/>
    </xf>
    <xf numFmtId="0" fontId="29" fillId="2" borderId="1" xfId="0" applyFont="1" applyFill="1" applyBorder="1" applyAlignment="1" applyProtection="1">
      <alignment vertical="top"/>
    </xf>
    <xf numFmtId="0" fontId="29" fillId="2" borderId="1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top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4" xfId="0" applyFont="1" applyFill="1" applyBorder="1" applyAlignment="1" applyProtection="1">
      <alignment horizontal="left" vertical="center"/>
    </xf>
    <xf numFmtId="0" fontId="29" fillId="6" borderId="4" xfId="0" applyFont="1" applyFill="1" applyBorder="1" applyAlignment="1" applyProtection="1">
      <alignment vertical="top" wrapText="1"/>
    </xf>
    <xf numFmtId="0" fontId="29" fillId="6" borderId="4" xfId="0" applyFont="1" applyFill="1" applyBorder="1" applyAlignment="1" applyProtection="1">
      <alignment horizontal="center" vertical="center"/>
    </xf>
    <xf numFmtId="2" fontId="29" fillId="6" borderId="4" xfId="0" applyNumberFormat="1" applyFont="1" applyFill="1" applyBorder="1" applyAlignment="1" applyProtection="1">
      <alignment horizontal="center" vertical="center"/>
    </xf>
    <xf numFmtId="4" fontId="29" fillId="4" borderId="4" xfId="0" applyNumberFormat="1" applyFont="1" applyFill="1" applyBorder="1" applyAlignment="1" applyProtection="1">
      <alignment horizontal="center" vertical="center"/>
    </xf>
    <xf numFmtId="4" fontId="29" fillId="0" borderId="16" xfId="0" applyNumberFormat="1" applyFont="1" applyBorder="1" applyAlignment="1" applyProtection="1">
      <alignment horizontal="center" vertical="center"/>
    </xf>
    <xf numFmtId="0" fontId="29" fillId="6" borderId="5" xfId="0" applyFont="1" applyFill="1" applyBorder="1" applyAlignment="1" applyProtection="1">
      <alignment horizontal="center" vertical="center"/>
    </xf>
    <xf numFmtId="0" fontId="29" fillId="6" borderId="6" xfId="0" applyFont="1" applyFill="1" applyBorder="1" applyAlignment="1" applyProtection="1">
      <alignment horizontal="left" vertical="center"/>
    </xf>
    <xf numFmtId="0" fontId="29" fillId="6" borderId="6" xfId="0" applyFont="1" applyFill="1" applyBorder="1" applyAlignment="1" applyProtection="1">
      <alignment vertical="top" wrapText="1"/>
    </xf>
    <xf numFmtId="0" fontId="29" fillId="6" borderId="6" xfId="0" applyFont="1" applyFill="1" applyBorder="1" applyAlignment="1" applyProtection="1">
      <alignment horizontal="center" vertical="center"/>
    </xf>
    <xf numFmtId="2" fontId="29" fillId="6" borderId="6" xfId="0" applyNumberFormat="1" applyFont="1" applyFill="1" applyBorder="1" applyAlignment="1" applyProtection="1">
      <alignment horizontal="center" vertical="center"/>
    </xf>
    <xf numFmtId="4" fontId="29" fillId="4" borderId="6" xfId="0" applyNumberFormat="1" applyFont="1" applyFill="1" applyBorder="1" applyAlignment="1" applyProtection="1">
      <alignment horizontal="center" vertical="center"/>
    </xf>
    <xf numFmtId="4" fontId="29" fillId="0" borderId="7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1" fontId="29" fillId="6" borderId="5" xfId="0" applyNumberFormat="1" applyFont="1" applyFill="1" applyBorder="1" applyAlignment="1" applyProtection="1">
      <alignment horizontal="center" vertical="center" wrapText="1"/>
    </xf>
    <xf numFmtId="0" fontId="29" fillId="6" borderId="6" xfId="0" applyFont="1" applyFill="1" applyBorder="1" applyAlignment="1" applyProtection="1">
      <alignment vertical="center"/>
    </xf>
    <xf numFmtId="0" fontId="29" fillId="6" borderId="6" xfId="0" applyFont="1" applyFill="1" applyBorder="1" applyAlignment="1" applyProtection="1">
      <alignment vertical="center" wrapText="1"/>
    </xf>
    <xf numFmtId="39" fontId="29" fillId="4" borderId="6" xfId="0" applyNumberFormat="1" applyFont="1" applyFill="1" applyBorder="1" applyAlignment="1" applyProtection="1">
      <alignment horizontal="center" vertical="center"/>
    </xf>
    <xf numFmtId="4" fontId="29" fillId="6" borderId="7" xfId="0" applyNumberFormat="1" applyFont="1" applyFill="1" applyBorder="1" applyAlignment="1" applyProtection="1">
      <alignment horizontal="center" vertical="center"/>
    </xf>
    <xf numFmtId="49" fontId="29" fillId="6" borderId="5" xfId="0" applyNumberFormat="1" applyFont="1" applyFill="1" applyBorder="1" applyAlignment="1" applyProtection="1">
      <alignment horizontal="center" vertical="center"/>
    </xf>
    <xf numFmtId="0" fontId="29" fillId="6" borderId="17" xfId="0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/>
    </xf>
    <xf numFmtId="0" fontId="29" fillId="6" borderId="8" xfId="0" applyFont="1" applyFill="1" applyBorder="1" applyAlignment="1" applyProtection="1">
      <alignment vertical="top" wrapText="1"/>
    </xf>
    <xf numFmtId="0" fontId="29" fillId="6" borderId="8" xfId="0" applyFont="1" applyFill="1" applyBorder="1" applyAlignment="1" applyProtection="1">
      <alignment horizontal="center" vertical="center"/>
    </xf>
    <xf numFmtId="2" fontId="29" fillId="6" borderId="8" xfId="0" applyNumberFormat="1" applyFont="1" applyFill="1" applyBorder="1" applyAlignment="1" applyProtection="1">
      <alignment horizontal="center" vertical="center"/>
    </xf>
    <xf numFmtId="4" fontId="29" fillId="4" borderId="8" xfId="0" applyNumberFormat="1" applyFont="1" applyFill="1" applyBorder="1" applyAlignment="1" applyProtection="1">
      <alignment horizontal="center" vertical="center"/>
    </xf>
    <xf numFmtId="4" fontId="29" fillId="6" borderId="18" xfId="0" applyNumberFormat="1" applyFont="1" applyFill="1" applyBorder="1" applyAlignment="1" applyProtection="1">
      <alignment horizontal="center" vertical="center"/>
    </xf>
    <xf numFmtId="39" fontId="29" fillId="4" borderId="8" xfId="0" applyNumberFormat="1" applyFont="1" applyFill="1" applyBorder="1" applyAlignment="1" applyProtection="1">
      <alignment horizontal="center" vertical="center"/>
    </xf>
    <xf numFmtId="4" fontId="29" fillId="0" borderId="18" xfId="0" applyNumberFormat="1" applyFont="1" applyBorder="1" applyAlignment="1" applyProtection="1">
      <alignment horizontal="center" vertical="center"/>
    </xf>
    <xf numFmtId="4" fontId="30" fillId="0" borderId="44" xfId="0" applyNumberFormat="1" applyFont="1" applyBorder="1" applyAlignment="1" applyProtection="1">
      <alignment vertical="top"/>
    </xf>
    <xf numFmtId="0" fontId="31" fillId="0" borderId="43" xfId="0" applyFont="1" applyBorder="1" applyAlignment="1" applyProtection="1">
      <alignment vertical="top"/>
    </xf>
    <xf numFmtId="0" fontId="31" fillId="0" borderId="41" xfId="0" applyFont="1" applyBorder="1" applyAlignment="1" applyProtection="1">
      <alignment vertical="top"/>
    </xf>
    <xf numFmtId="4" fontId="31" fillId="0" borderId="41" xfId="0" applyNumberFormat="1" applyFont="1" applyBorder="1" applyAlignment="1" applyProtection="1">
      <alignment horizontal="right" vertical="top"/>
    </xf>
    <xf numFmtId="4" fontId="31" fillId="0" borderId="42" xfId="0" applyNumberFormat="1" applyFont="1" applyBorder="1" applyAlignment="1" applyProtection="1">
      <alignment vertical="top"/>
    </xf>
    <xf numFmtId="4" fontId="30" fillId="0" borderId="13" xfId="0" applyNumberFormat="1" applyFont="1" applyBorder="1" applyAlignment="1" applyProtection="1">
      <alignment vertical="top"/>
    </xf>
    <xf numFmtId="0" fontId="31" fillId="0" borderId="9" xfId="0" applyFont="1" applyBorder="1" applyAlignment="1" applyProtection="1">
      <alignment vertical="top"/>
    </xf>
    <xf numFmtId="0" fontId="31" fillId="0" borderId="10" xfId="0" applyFont="1" applyBorder="1" applyAlignment="1" applyProtection="1">
      <alignment vertical="top"/>
    </xf>
    <xf numFmtId="4" fontId="31" fillId="0" borderId="10" xfId="0" applyNumberFormat="1" applyFont="1" applyBorder="1" applyAlignment="1" applyProtection="1">
      <alignment horizontal="right" vertical="top"/>
    </xf>
    <xf numFmtId="4" fontId="31" fillId="0" borderId="11" xfId="0" applyNumberFormat="1" applyFont="1" applyBorder="1" applyAlignment="1" applyProtection="1">
      <alignment vertical="top"/>
    </xf>
    <xf numFmtId="4" fontId="30" fillId="0" borderId="38" xfId="0" applyNumberFormat="1" applyFont="1" applyBorder="1" applyAlignment="1" applyProtection="1">
      <alignment vertical="top"/>
    </xf>
    <xf numFmtId="0" fontId="31" fillId="0" borderId="28" xfId="0" applyFont="1" applyBorder="1" applyAlignment="1" applyProtection="1">
      <alignment vertical="top"/>
    </xf>
    <xf numFmtId="0" fontId="31" fillId="0" borderId="29" xfId="0" applyFont="1" applyBorder="1" applyAlignment="1" applyProtection="1">
      <alignment vertical="top"/>
    </xf>
    <xf numFmtId="4" fontId="31" fillId="0" borderId="29" xfId="0" applyNumberFormat="1" applyFont="1" applyBorder="1" applyAlignment="1" applyProtection="1">
      <alignment horizontal="right" vertical="top"/>
    </xf>
    <xf numFmtId="4" fontId="31" fillId="0" borderId="30" xfId="0" applyNumberFormat="1" applyFont="1" applyBorder="1" applyAlignment="1" applyProtection="1">
      <alignment vertical="top"/>
    </xf>
    <xf numFmtId="39" fontId="21" fillId="0" borderId="0" xfId="0" applyNumberFormat="1" applyFont="1" applyAlignment="1">
      <alignment horizontal="right" vertical="top"/>
      <protection locked="0"/>
    </xf>
    <xf numFmtId="49" fontId="13" fillId="0" borderId="20" xfId="0" applyNumberFormat="1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/>
    </xf>
    <xf numFmtId="49" fontId="17" fillId="0" borderId="23" xfId="0" applyNumberFormat="1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left" vertical="center"/>
    </xf>
    <xf numFmtId="49" fontId="13" fillId="0" borderId="24" xfId="0" applyNumberFormat="1" applyFont="1" applyBorder="1" applyAlignment="1" applyProtection="1">
      <alignment horizontal="left" vertical="center"/>
    </xf>
    <xf numFmtId="49" fontId="11" fillId="3" borderId="5" xfId="0" applyNumberFormat="1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49" fontId="11" fillId="3" borderId="25" xfId="0" applyNumberFormat="1" applyFont="1" applyFill="1" applyBorder="1" applyAlignment="1" applyProtection="1">
      <alignment horizontal="left" vertical="center"/>
    </xf>
    <xf numFmtId="49" fontId="11" fillId="3" borderId="14" xfId="0" applyNumberFormat="1" applyFont="1" applyFill="1" applyBorder="1" applyAlignment="1" applyProtection="1">
      <alignment horizontal="left" vertical="center"/>
    </xf>
    <xf numFmtId="49" fontId="11" fillId="3" borderId="6" xfId="0" applyNumberFormat="1" applyFont="1" applyFill="1" applyBorder="1" applyAlignment="1" applyProtection="1">
      <alignment horizontal="left" vertical="center"/>
    </xf>
    <xf numFmtId="49" fontId="13" fillId="5" borderId="26" xfId="0" applyNumberFormat="1" applyFont="1" applyFill="1" applyBorder="1" applyAlignment="1" applyProtection="1">
      <alignment horizontal="center" vertical="center"/>
    </xf>
    <xf numFmtId="0" fontId="13" fillId="5" borderId="15" xfId="0" applyFont="1" applyFill="1" applyBorder="1" applyAlignment="1" applyProtection="1">
      <alignment horizontal="center" vertical="center"/>
    </xf>
    <xf numFmtId="0" fontId="13" fillId="5" borderId="27" xfId="0" applyFont="1" applyFill="1" applyBorder="1" applyAlignment="1" applyProtection="1">
      <alignment horizontal="center" vertical="center"/>
    </xf>
    <xf numFmtId="49" fontId="13" fillId="0" borderId="21" xfId="0" applyNumberFormat="1" applyFont="1" applyBorder="1" applyAlignment="1" applyProtection="1">
      <alignment horizontal="left" vertical="center"/>
    </xf>
    <xf numFmtId="49" fontId="13" fillId="0" borderId="36" xfId="0" applyNumberFormat="1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4" fillId="0" borderId="25" xfId="0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11" fillId="0" borderId="25" xfId="0" applyNumberFormat="1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9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 vertical="center"/>
    </xf>
    <xf numFmtId="49" fontId="8" fillId="0" borderId="30" xfId="0" applyNumberFormat="1" applyFont="1" applyBorder="1" applyAlignment="1" applyProtection="1">
      <alignment horizontal="center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32" xfId="0" applyNumberFormat="1" applyFont="1" applyBorder="1" applyAlignment="1" applyProtection="1">
      <alignment horizontal="left" vertical="center"/>
    </xf>
    <xf numFmtId="49" fontId="10" fillId="0" borderId="4" xfId="0" applyNumberFormat="1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14" fontId="6" fillId="0" borderId="7" xfId="0" applyNumberFormat="1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14" fontId="12" fillId="0" borderId="26" xfId="0" applyNumberFormat="1" applyFont="1" applyBorder="1" applyAlignment="1" applyProtection="1">
      <alignment horizontal="center" vertical="center"/>
    </xf>
    <xf numFmtId="14" fontId="12" fillId="0" borderId="33" xfId="0" applyNumberFormat="1" applyFont="1" applyBorder="1" applyAlignment="1" applyProtection="1">
      <alignment horizontal="center" vertical="center"/>
    </xf>
    <xf numFmtId="14" fontId="12" fillId="0" borderId="34" xfId="0" applyNumberFormat="1" applyFont="1" applyBorder="1" applyAlignment="1" applyProtection="1">
      <alignment horizontal="center" vertical="center"/>
    </xf>
    <xf numFmtId="14" fontId="12" fillId="0" borderId="35" xfId="0" applyNumberFormat="1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49" fontId="19" fillId="0" borderId="7" xfId="0" applyNumberFormat="1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left" vertical="center"/>
    </xf>
    <xf numFmtId="49" fontId="18" fillId="0" borderId="6" xfId="0" applyNumberFormat="1" applyFont="1" applyBorder="1" applyAlignment="1" applyProtection="1">
      <alignment horizontal="left" vertical="center"/>
    </xf>
    <xf numFmtId="49" fontId="12" fillId="0" borderId="6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49" fontId="13" fillId="5" borderId="15" xfId="0" applyNumberFormat="1" applyFont="1" applyFill="1" applyBorder="1" applyAlignment="1" applyProtection="1">
      <alignment horizontal="center" vertical="center"/>
    </xf>
    <xf numFmtId="49" fontId="13" fillId="5" borderId="33" xfId="0" applyNumberFormat="1" applyFont="1" applyFill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49" fontId="20" fillId="0" borderId="39" xfId="0" applyNumberFormat="1" applyFont="1" applyBorder="1" applyAlignment="1" applyProtection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/>
    </xf>
    <xf numFmtId="49" fontId="7" fillId="0" borderId="39" xfId="0" applyNumberFormat="1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49" fontId="18" fillId="0" borderId="16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30" zoomScaleNormal="130" workbookViewId="0">
      <selection activeCell="C6" sqref="C6:D7"/>
    </sheetView>
  </sheetViews>
  <sheetFormatPr defaultColWidth="13.28515625" defaultRowHeight="13.2"/>
  <cols>
    <col min="1" max="1" width="13.28515625" style="7" customWidth="1"/>
    <col min="2" max="2" width="11.85546875" style="7" customWidth="1"/>
    <col min="3" max="3" width="25.28515625" style="7" customWidth="1"/>
    <col min="4" max="4" width="11.85546875" style="7" customWidth="1"/>
    <col min="5" max="5" width="17.42578125" style="7" customWidth="1"/>
    <col min="6" max="6" width="26.28515625" style="7" customWidth="1"/>
    <col min="7" max="7" width="13.28515625" style="7" customWidth="1"/>
    <col min="8" max="8" width="13.85546875" style="7" customWidth="1"/>
    <col min="9" max="9" width="26.140625" style="7" customWidth="1"/>
    <col min="10" max="10" width="13.28515625" style="7"/>
    <col min="11" max="11" width="13.7109375" style="7" bestFit="1" customWidth="1"/>
    <col min="12" max="16384" width="13.28515625" style="7"/>
  </cols>
  <sheetData>
    <row r="1" spans="1:11" ht="28.65" customHeight="1" thickBot="1">
      <c r="A1" s="194" t="s">
        <v>16</v>
      </c>
      <c r="B1" s="195"/>
      <c r="C1" s="195"/>
      <c r="D1" s="195"/>
      <c r="E1" s="195"/>
      <c r="F1" s="195"/>
      <c r="G1" s="195"/>
      <c r="H1" s="195"/>
      <c r="I1" s="195"/>
    </row>
    <row r="2" spans="1:11" ht="12.75" customHeight="1">
      <c r="A2" s="196" t="s">
        <v>17</v>
      </c>
      <c r="B2" s="197"/>
      <c r="C2" s="198" t="s">
        <v>96</v>
      </c>
      <c r="D2" s="199"/>
      <c r="E2" s="202" t="s">
        <v>18</v>
      </c>
      <c r="F2" s="203" t="s">
        <v>43</v>
      </c>
      <c r="G2" s="204"/>
      <c r="H2" s="202" t="s">
        <v>19</v>
      </c>
      <c r="I2" s="209"/>
    </row>
    <row r="3" spans="1:11">
      <c r="A3" s="165"/>
      <c r="B3" s="164"/>
      <c r="C3" s="200"/>
      <c r="D3" s="201"/>
      <c r="E3" s="164"/>
      <c r="F3" s="205"/>
      <c r="G3" s="206"/>
      <c r="H3" s="164"/>
      <c r="I3" s="208"/>
    </row>
    <row r="4" spans="1:11" ht="12.75" customHeight="1">
      <c r="A4" s="163" t="s">
        <v>20</v>
      </c>
      <c r="B4" s="164"/>
      <c r="C4" s="210" t="s">
        <v>48</v>
      </c>
      <c r="D4" s="211"/>
      <c r="E4" s="170" t="s">
        <v>21</v>
      </c>
      <c r="F4" s="170"/>
      <c r="G4" s="164"/>
      <c r="H4" s="170" t="s">
        <v>19</v>
      </c>
      <c r="I4" s="214"/>
    </row>
    <row r="5" spans="1:11" ht="12.75" customHeight="1">
      <c r="A5" s="165"/>
      <c r="B5" s="164"/>
      <c r="C5" s="212"/>
      <c r="D5" s="213"/>
      <c r="E5" s="164"/>
      <c r="F5" s="164"/>
      <c r="G5" s="164"/>
      <c r="H5" s="164"/>
      <c r="I5" s="162"/>
    </row>
    <row r="6" spans="1:11" ht="13.2" customHeight="1">
      <c r="A6" s="163" t="s">
        <v>22</v>
      </c>
      <c r="B6" s="164"/>
      <c r="C6" s="179" t="s">
        <v>95</v>
      </c>
      <c r="D6" s="180"/>
      <c r="E6" s="170" t="s">
        <v>23</v>
      </c>
      <c r="F6" s="177"/>
      <c r="G6" s="172"/>
      <c r="H6" s="170" t="s">
        <v>19</v>
      </c>
      <c r="I6" s="207"/>
    </row>
    <row r="7" spans="1:11">
      <c r="A7" s="165"/>
      <c r="B7" s="164"/>
      <c r="C7" s="181"/>
      <c r="D7" s="182"/>
      <c r="E7" s="164"/>
      <c r="F7" s="172"/>
      <c r="G7" s="172"/>
      <c r="H7" s="164"/>
      <c r="I7" s="208"/>
    </row>
    <row r="8" spans="1:11">
      <c r="A8" s="163" t="s">
        <v>44</v>
      </c>
      <c r="B8" s="164"/>
      <c r="C8" s="166"/>
      <c r="D8" s="167"/>
      <c r="E8" s="170" t="s">
        <v>45</v>
      </c>
      <c r="F8" s="171" t="s">
        <v>90</v>
      </c>
      <c r="G8" s="172"/>
      <c r="H8" s="173" t="s">
        <v>46</v>
      </c>
      <c r="I8" s="175"/>
    </row>
    <row r="9" spans="1:11">
      <c r="A9" s="165"/>
      <c r="B9" s="164"/>
      <c r="C9" s="168"/>
      <c r="D9" s="169"/>
      <c r="E9" s="164"/>
      <c r="F9" s="172"/>
      <c r="G9" s="172"/>
      <c r="H9" s="174"/>
      <c r="I9" s="176"/>
    </row>
    <row r="10" spans="1:11">
      <c r="A10" s="163" t="s">
        <v>47</v>
      </c>
      <c r="B10" s="164"/>
      <c r="C10" s="177"/>
      <c r="D10" s="172"/>
      <c r="E10" s="170" t="s">
        <v>24</v>
      </c>
      <c r="F10" s="178" t="s">
        <v>90</v>
      </c>
      <c r="G10" s="172"/>
      <c r="H10" s="170" t="s">
        <v>25</v>
      </c>
      <c r="I10" s="161"/>
    </row>
    <row r="11" spans="1:11">
      <c r="A11" s="165"/>
      <c r="B11" s="164"/>
      <c r="C11" s="172"/>
      <c r="D11" s="172"/>
      <c r="E11" s="164"/>
      <c r="F11" s="172"/>
      <c r="G11" s="172"/>
      <c r="H11" s="164"/>
      <c r="I11" s="162"/>
    </row>
    <row r="12" spans="1:11" ht="23.4" customHeight="1" thickBot="1">
      <c r="A12" s="153" t="s">
        <v>26</v>
      </c>
      <c r="B12" s="154"/>
      <c r="C12" s="154"/>
      <c r="D12" s="154"/>
      <c r="E12" s="154"/>
      <c r="F12" s="154"/>
      <c r="G12" s="154"/>
      <c r="H12" s="154"/>
      <c r="I12" s="155"/>
    </row>
    <row r="13" spans="1:11" ht="26.4" customHeight="1">
      <c r="A13" s="8" t="s">
        <v>27</v>
      </c>
      <c r="B13" s="156" t="s">
        <v>28</v>
      </c>
      <c r="C13" s="157"/>
      <c r="D13" s="9"/>
      <c r="E13" s="158"/>
      <c r="F13" s="159"/>
      <c r="G13" s="9"/>
      <c r="H13" s="158"/>
      <c r="I13" s="160"/>
    </row>
    <row r="14" spans="1:11" ht="15.15" customHeight="1">
      <c r="A14" s="10" t="s">
        <v>29</v>
      </c>
      <c r="B14" s="11" t="s">
        <v>30</v>
      </c>
      <c r="C14" s="12">
        <f>SUM(rozpočet!H29)</f>
        <v>0</v>
      </c>
      <c r="D14" s="146"/>
      <c r="E14" s="147"/>
      <c r="F14" s="12"/>
      <c r="G14" s="148"/>
      <c r="H14" s="149"/>
      <c r="I14" s="13"/>
    </row>
    <row r="15" spans="1:11" ht="15.15" customHeight="1">
      <c r="A15" s="10"/>
      <c r="B15" s="11"/>
      <c r="C15" s="12"/>
      <c r="D15" s="146"/>
      <c r="E15" s="147"/>
      <c r="F15" s="12"/>
      <c r="G15" s="148"/>
      <c r="H15" s="149"/>
      <c r="I15" s="13"/>
      <c r="K15" s="14"/>
    </row>
    <row r="16" spans="1:11" ht="15.15" customHeight="1">
      <c r="A16" s="10"/>
      <c r="B16" s="11"/>
      <c r="C16" s="12"/>
      <c r="D16" s="146"/>
      <c r="E16" s="147"/>
      <c r="F16" s="12"/>
      <c r="G16" s="148"/>
      <c r="H16" s="149"/>
      <c r="I16" s="13"/>
    </row>
    <row r="17" spans="1:9" ht="15.15" customHeight="1">
      <c r="A17" s="10"/>
      <c r="B17" s="11"/>
      <c r="C17" s="12"/>
      <c r="D17" s="146"/>
      <c r="E17" s="147"/>
      <c r="F17" s="15"/>
      <c r="G17" s="148"/>
      <c r="H17" s="149"/>
      <c r="I17" s="13"/>
    </row>
    <row r="18" spans="1:9" ht="15.15" customHeight="1">
      <c r="A18" s="10"/>
      <c r="B18" s="11"/>
      <c r="C18" s="12"/>
      <c r="D18" s="146"/>
      <c r="E18" s="147"/>
      <c r="F18" s="15"/>
      <c r="G18" s="148"/>
      <c r="H18" s="149"/>
      <c r="I18" s="13"/>
    </row>
    <row r="19" spans="1:9" ht="15.15" customHeight="1">
      <c r="A19" s="10"/>
      <c r="B19" s="11"/>
      <c r="C19" s="12"/>
      <c r="D19" s="146"/>
      <c r="E19" s="147"/>
      <c r="F19" s="15"/>
      <c r="G19" s="148"/>
      <c r="H19" s="149"/>
      <c r="I19" s="13"/>
    </row>
    <row r="20" spans="1:9" ht="15.15" customHeight="1">
      <c r="A20" s="144"/>
      <c r="B20" s="145"/>
      <c r="C20" s="12"/>
      <c r="D20" s="146"/>
      <c r="E20" s="147"/>
      <c r="F20" s="15"/>
      <c r="G20" s="148"/>
      <c r="H20" s="149"/>
      <c r="I20" s="16"/>
    </row>
    <row r="21" spans="1:9" ht="15.15" customHeight="1">
      <c r="A21" s="144"/>
      <c r="B21" s="145"/>
      <c r="C21" s="12"/>
      <c r="D21" s="146"/>
      <c r="E21" s="147"/>
      <c r="F21" s="15"/>
      <c r="G21" s="148"/>
      <c r="H21" s="149"/>
      <c r="I21" s="16"/>
    </row>
    <row r="22" spans="1:9" ht="16.649999999999999" customHeight="1">
      <c r="A22" s="144" t="s">
        <v>31</v>
      </c>
      <c r="B22" s="145"/>
      <c r="C22" s="12">
        <f>SUM(C14:C21)</f>
        <v>0</v>
      </c>
      <c r="D22" s="150"/>
      <c r="E22" s="151"/>
      <c r="F22" s="12"/>
      <c r="G22" s="152"/>
      <c r="H22" s="145"/>
      <c r="I22" s="13"/>
    </row>
    <row r="23" spans="1:9">
      <c r="A23" s="17"/>
      <c r="B23" s="18"/>
      <c r="C23" s="18"/>
      <c r="D23" s="18"/>
      <c r="E23" s="18"/>
      <c r="F23" s="18"/>
      <c r="G23" s="18"/>
      <c r="H23" s="18"/>
      <c r="I23" s="19"/>
    </row>
    <row r="24" spans="1:9" ht="15.15" customHeight="1">
      <c r="A24" s="134"/>
      <c r="B24" s="135"/>
      <c r="C24" s="20"/>
      <c r="I24" s="21"/>
    </row>
    <row r="25" spans="1:9" ht="15.15" customHeight="1">
      <c r="A25" s="134"/>
      <c r="B25" s="135"/>
      <c r="C25" s="20"/>
      <c r="D25" s="136"/>
      <c r="E25" s="137"/>
      <c r="F25" s="20"/>
      <c r="G25" s="138" t="s">
        <v>13</v>
      </c>
      <c r="H25" s="135"/>
      <c r="I25" s="22">
        <f>SUM(C24:C26)</f>
        <v>0</v>
      </c>
    </row>
    <row r="26" spans="1:9" ht="15.15" customHeight="1">
      <c r="A26" s="134" t="s">
        <v>32</v>
      </c>
      <c r="B26" s="135"/>
      <c r="C26" s="20">
        <f>C22+F22+I22</f>
        <v>0</v>
      </c>
      <c r="D26" s="136" t="s">
        <v>6</v>
      </c>
      <c r="E26" s="137"/>
      <c r="F26" s="20">
        <f>ROUND(C26*(21/100),2)</f>
        <v>0</v>
      </c>
      <c r="G26" s="138" t="s">
        <v>33</v>
      </c>
      <c r="H26" s="135"/>
      <c r="I26" s="22">
        <f>SUM(F25:F26)+I25</f>
        <v>0</v>
      </c>
    </row>
    <row r="27" spans="1:9">
      <c r="A27" s="23"/>
      <c r="I27" s="21"/>
    </row>
    <row r="28" spans="1:9" ht="14.4" customHeight="1">
      <c r="A28" s="185"/>
      <c r="B28" s="186"/>
      <c r="C28" s="187"/>
      <c r="D28" s="139"/>
      <c r="E28" s="183"/>
      <c r="F28" s="184"/>
      <c r="G28" s="139" t="s">
        <v>34</v>
      </c>
      <c r="H28" s="140"/>
      <c r="I28" s="141"/>
    </row>
    <row r="29" spans="1:9" ht="14.4" customHeight="1">
      <c r="A29" s="188"/>
      <c r="B29" s="189"/>
      <c r="C29" s="190"/>
      <c r="D29" s="131"/>
      <c r="E29" s="132"/>
      <c r="F29" s="133"/>
      <c r="G29" s="131"/>
      <c r="H29" s="129"/>
      <c r="I29" s="130"/>
    </row>
    <row r="30" spans="1:9" ht="14.4" customHeight="1">
      <c r="A30" s="188"/>
      <c r="B30" s="189"/>
      <c r="C30" s="190"/>
      <c r="D30" s="131"/>
      <c r="E30" s="132"/>
      <c r="F30" s="133"/>
      <c r="G30" s="128"/>
      <c r="H30" s="129"/>
      <c r="I30" s="130"/>
    </row>
    <row r="31" spans="1:9" ht="14.4" customHeight="1">
      <c r="A31" s="188"/>
      <c r="B31" s="189"/>
      <c r="C31" s="190"/>
      <c r="D31" s="131"/>
      <c r="E31" s="132"/>
      <c r="F31" s="133"/>
      <c r="G31" s="131"/>
      <c r="H31" s="129"/>
      <c r="I31" s="130"/>
    </row>
    <row r="32" spans="1:9" ht="14.4" customHeight="1" thickBot="1">
      <c r="A32" s="191"/>
      <c r="B32" s="192"/>
      <c r="C32" s="193"/>
      <c r="D32" s="125"/>
      <c r="E32" s="142"/>
      <c r="F32" s="143"/>
      <c r="G32" s="125"/>
      <c r="H32" s="126"/>
      <c r="I32" s="127"/>
    </row>
    <row r="34" spans="1:5">
      <c r="B34" s="45"/>
      <c r="C34" s="45"/>
      <c r="D34" s="45"/>
      <c r="E34" s="45"/>
    </row>
    <row r="35" spans="1:5">
      <c r="A35" s="46"/>
      <c r="B35" s="45"/>
      <c r="C35" s="45"/>
      <c r="D35" s="45"/>
      <c r="E35" s="45"/>
    </row>
    <row r="36" spans="1:5">
      <c r="A36" s="47"/>
      <c r="B36" s="46"/>
      <c r="C36" s="46"/>
      <c r="D36" s="46"/>
      <c r="E36" s="46"/>
    </row>
    <row r="37" spans="1:5">
      <c r="A37" s="47"/>
      <c r="B37" s="46"/>
      <c r="C37" s="46"/>
      <c r="D37" s="46"/>
      <c r="E37" s="46"/>
    </row>
    <row r="38" spans="1:5">
      <c r="A38" s="47"/>
      <c r="B38" s="46"/>
      <c r="C38" s="46"/>
      <c r="D38" s="46"/>
      <c r="E38" s="46"/>
    </row>
    <row r="39" spans="1:5">
      <c r="A39" s="47"/>
      <c r="B39" s="46"/>
      <c r="C39" s="46"/>
      <c r="D39" s="46"/>
      <c r="E39" s="46"/>
    </row>
    <row r="40" spans="1:5">
      <c r="A40" s="47"/>
      <c r="B40" s="46"/>
      <c r="C40" s="46"/>
      <c r="D40" s="46"/>
      <c r="E40" s="46"/>
    </row>
    <row r="41" spans="1:5">
      <c r="B41" s="45"/>
      <c r="C41" s="45"/>
      <c r="D41" s="45"/>
      <c r="E41" s="45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showGridLines="0" zoomScale="50" zoomScaleNormal="50" workbookViewId="0">
      <selection activeCell="C13" sqref="C13"/>
    </sheetView>
  </sheetViews>
  <sheetFormatPr defaultColWidth="10.42578125" defaultRowHeight="12" customHeight="1"/>
  <cols>
    <col min="1" max="1" width="3.28515625" style="1" customWidth="1"/>
    <col min="2" max="2" width="33" style="2" customWidth="1"/>
    <col min="3" max="3" width="255.42578125" style="3" customWidth="1"/>
    <col min="4" max="4" width="188.28515625" style="3" customWidth="1"/>
    <col min="5" max="5" width="10.140625" style="3" customWidth="1"/>
    <col min="6" max="6" width="32.7109375" style="3" customWidth="1"/>
    <col min="7" max="7" width="41.85546875" style="4" customWidth="1"/>
    <col min="8" max="8" width="43.7109375" style="5" customWidth="1"/>
    <col min="9" max="9" width="14.28515625" style="33" hidden="1" customWidth="1"/>
    <col min="10" max="10" width="10.42578125" style="28" hidden="1" customWidth="1"/>
    <col min="11" max="11" width="2.28515625" style="1" hidden="1" customWidth="1"/>
    <col min="12" max="12" width="9.140625" style="1" hidden="1" customWidth="1"/>
    <col min="13" max="16384" width="10.42578125" style="1"/>
  </cols>
  <sheetData>
    <row r="1" spans="1:12" ht="14.25" customHeight="1">
      <c r="A1" s="55"/>
      <c r="B1" s="215" t="s">
        <v>5</v>
      </c>
      <c r="C1" s="215"/>
      <c r="D1" s="215"/>
      <c r="E1" s="215"/>
      <c r="F1" s="215"/>
      <c r="G1" s="215"/>
      <c r="H1" s="215"/>
      <c r="I1" s="1"/>
    </row>
    <row r="2" spans="1:12" ht="33" customHeight="1">
      <c r="A2" s="55"/>
      <c r="B2" s="56" t="s">
        <v>97</v>
      </c>
      <c r="C2" s="56"/>
      <c r="D2" s="56"/>
      <c r="E2" s="57" t="s">
        <v>5</v>
      </c>
      <c r="F2" s="56"/>
      <c r="G2" s="56"/>
      <c r="H2" s="58"/>
      <c r="I2" s="29"/>
    </row>
    <row r="3" spans="1:12" ht="30.75" customHeight="1">
      <c r="A3" s="55"/>
      <c r="B3" s="56" t="s">
        <v>98</v>
      </c>
      <c r="C3" s="56"/>
      <c r="D3" s="56"/>
      <c r="E3" s="56"/>
      <c r="F3" s="56"/>
      <c r="G3" s="59"/>
      <c r="H3" s="58"/>
      <c r="I3" s="29"/>
    </row>
    <row r="4" spans="1:12" ht="23.25" customHeight="1">
      <c r="A4" s="55"/>
      <c r="B4" s="60"/>
      <c r="C4" s="56"/>
      <c r="D4" s="56"/>
      <c r="E4" s="60"/>
      <c r="F4" s="56"/>
      <c r="G4" s="56"/>
      <c r="H4" s="58"/>
      <c r="I4" s="29"/>
    </row>
    <row r="5" spans="1:12" ht="21" customHeight="1">
      <c r="A5" s="55"/>
      <c r="B5" s="61"/>
      <c r="C5" s="62"/>
      <c r="D5" s="62"/>
      <c r="E5" s="63"/>
      <c r="F5" s="62"/>
      <c r="G5" s="64"/>
      <c r="H5" s="65"/>
      <c r="I5" s="30"/>
    </row>
    <row r="6" spans="1:12" ht="26.25" customHeight="1">
      <c r="A6" s="55"/>
      <c r="B6" s="59" t="s">
        <v>81</v>
      </c>
      <c r="C6" s="59"/>
      <c r="D6" s="59"/>
      <c r="E6" s="59"/>
      <c r="F6" s="59"/>
      <c r="G6" s="59"/>
      <c r="H6" s="66"/>
      <c r="I6" s="31"/>
    </row>
    <row r="7" spans="1:12" ht="21.75" customHeight="1">
      <c r="A7" s="55"/>
      <c r="B7" s="59" t="s">
        <v>1</v>
      </c>
      <c r="C7" s="59"/>
      <c r="D7" s="59"/>
      <c r="E7" s="59"/>
      <c r="F7" s="67" t="s">
        <v>82</v>
      </c>
      <c r="G7" s="59"/>
      <c r="H7" s="68" t="s">
        <v>5</v>
      </c>
      <c r="I7" s="31" t="s">
        <v>36</v>
      </c>
    </row>
    <row r="8" spans="1:12" ht="26.25" customHeight="1">
      <c r="A8" s="55"/>
      <c r="B8" s="67" t="s">
        <v>80</v>
      </c>
      <c r="C8" s="62"/>
      <c r="D8" s="62"/>
      <c r="E8" s="62"/>
      <c r="F8" s="216" t="s">
        <v>91</v>
      </c>
      <c r="G8" s="216"/>
      <c r="H8" s="69" t="s">
        <v>5</v>
      </c>
      <c r="I8" s="31" t="s">
        <v>37</v>
      </c>
    </row>
    <row r="9" spans="1:12" ht="6.75" customHeight="1">
      <c r="A9" s="55"/>
      <c r="B9" s="59"/>
      <c r="C9" s="59"/>
      <c r="D9" s="59"/>
      <c r="E9" s="59"/>
      <c r="F9" s="59"/>
      <c r="G9" s="59" t="s">
        <v>5</v>
      </c>
      <c r="H9" s="66"/>
      <c r="I9" s="32"/>
    </row>
    <row r="10" spans="1:12" ht="24" customHeight="1" thickBot="1">
      <c r="A10" s="55"/>
      <c r="B10" s="70"/>
      <c r="C10" s="71"/>
      <c r="D10" s="71"/>
      <c r="E10" s="71"/>
      <c r="F10" s="71"/>
      <c r="G10" s="72"/>
      <c r="H10" s="73"/>
    </row>
    <row r="11" spans="1:12" s="6" customFormat="1" ht="52.5" customHeight="1" thickBot="1">
      <c r="A11" s="74"/>
      <c r="B11" s="75" t="s">
        <v>42</v>
      </c>
      <c r="C11" s="76" t="s">
        <v>7</v>
      </c>
      <c r="D11" s="76"/>
      <c r="E11" s="77" t="s">
        <v>0</v>
      </c>
      <c r="F11" s="76" t="s">
        <v>8</v>
      </c>
      <c r="G11" s="76" t="s">
        <v>9</v>
      </c>
      <c r="H11" s="78" t="s">
        <v>10</v>
      </c>
      <c r="I11" s="34" t="s">
        <v>40</v>
      </c>
      <c r="J11" s="35" t="s">
        <v>41</v>
      </c>
      <c r="K11" s="25"/>
      <c r="L11" s="25" t="s">
        <v>38</v>
      </c>
    </row>
    <row r="12" spans="1:12" s="6" customFormat="1" ht="116.25" customHeight="1">
      <c r="A12" s="74"/>
      <c r="B12" s="79" t="s">
        <v>11</v>
      </c>
      <c r="C12" s="80" t="s">
        <v>70</v>
      </c>
      <c r="D12" s="81" t="s">
        <v>71</v>
      </c>
      <c r="E12" s="82" t="s">
        <v>12</v>
      </c>
      <c r="F12" s="83">
        <v>1</v>
      </c>
      <c r="G12" s="84"/>
      <c r="H12" s="85">
        <f t="shared" ref="H12:H28" si="0">G12*F12</f>
        <v>0</v>
      </c>
      <c r="I12" s="36"/>
      <c r="J12" s="37"/>
      <c r="K12" s="38"/>
      <c r="L12" s="25"/>
    </row>
    <row r="13" spans="1:12" s="6" customFormat="1" ht="139.5" customHeight="1">
      <c r="A13" s="74"/>
      <c r="B13" s="86">
        <v>11372</v>
      </c>
      <c r="C13" s="87" t="s">
        <v>50</v>
      </c>
      <c r="D13" s="88" t="s">
        <v>52</v>
      </c>
      <c r="E13" s="89" t="s">
        <v>39</v>
      </c>
      <c r="F13" s="90">
        <v>2.5</v>
      </c>
      <c r="G13" s="91"/>
      <c r="H13" s="92">
        <f t="shared" si="0"/>
        <v>0</v>
      </c>
      <c r="I13" s="39"/>
      <c r="J13" s="40"/>
      <c r="K13" s="41"/>
      <c r="L13" s="26"/>
    </row>
    <row r="14" spans="1:12" s="6" customFormat="1" ht="389.25" customHeight="1">
      <c r="A14" s="74"/>
      <c r="B14" s="86" t="s">
        <v>83</v>
      </c>
      <c r="C14" s="87" t="s">
        <v>84</v>
      </c>
      <c r="D14" s="88" t="s">
        <v>86</v>
      </c>
      <c r="E14" s="89" t="s">
        <v>85</v>
      </c>
      <c r="F14" s="90">
        <v>3</v>
      </c>
      <c r="G14" s="91"/>
      <c r="H14" s="92">
        <f t="shared" si="0"/>
        <v>0</v>
      </c>
      <c r="I14" s="39"/>
      <c r="J14" s="40"/>
      <c r="K14" s="41"/>
      <c r="L14" s="26"/>
    </row>
    <row r="15" spans="1:12" s="6" customFormat="1" ht="116.25" customHeight="1">
      <c r="A15" s="74"/>
      <c r="B15" s="86">
        <v>919111</v>
      </c>
      <c r="C15" s="87" t="s">
        <v>53</v>
      </c>
      <c r="D15" s="88" t="s">
        <v>54</v>
      </c>
      <c r="E15" s="89" t="s">
        <v>15</v>
      </c>
      <c r="F15" s="90">
        <v>10</v>
      </c>
      <c r="G15" s="91"/>
      <c r="H15" s="92">
        <f t="shared" si="0"/>
        <v>0</v>
      </c>
      <c r="I15" s="39"/>
      <c r="J15" s="42"/>
      <c r="K15" s="41"/>
      <c r="L15" s="26" t="s">
        <v>5</v>
      </c>
    </row>
    <row r="16" spans="1:12" s="6" customFormat="1" ht="207.75" customHeight="1">
      <c r="A16" s="74"/>
      <c r="B16" s="86">
        <v>572223</v>
      </c>
      <c r="C16" s="87" t="s">
        <v>56</v>
      </c>
      <c r="D16" s="88" t="s">
        <v>57</v>
      </c>
      <c r="E16" s="89" t="s">
        <v>2</v>
      </c>
      <c r="F16" s="90">
        <v>27320</v>
      </c>
      <c r="G16" s="91"/>
      <c r="H16" s="92">
        <f>G16*F16</f>
        <v>0</v>
      </c>
      <c r="I16" s="39"/>
      <c r="J16" s="42"/>
      <c r="K16" s="41"/>
      <c r="L16" s="26"/>
    </row>
    <row r="17" spans="1:12" s="24" customFormat="1" ht="295.5" customHeight="1">
      <c r="A17" s="93"/>
      <c r="B17" s="94" t="s">
        <v>72</v>
      </c>
      <c r="C17" s="95" t="s">
        <v>73</v>
      </c>
      <c r="D17" s="96" t="s">
        <v>55</v>
      </c>
      <c r="E17" s="89" t="s">
        <v>2</v>
      </c>
      <c r="F17" s="90">
        <v>13660</v>
      </c>
      <c r="G17" s="91"/>
      <c r="H17" s="92">
        <f t="shared" si="0"/>
        <v>0</v>
      </c>
      <c r="I17" s="39"/>
      <c r="J17" s="42"/>
      <c r="K17" s="41"/>
      <c r="L17" s="26"/>
    </row>
    <row r="18" spans="1:12" s="24" customFormat="1" ht="297" customHeight="1">
      <c r="A18" s="93"/>
      <c r="B18" s="94" t="s">
        <v>76</v>
      </c>
      <c r="C18" s="95" t="s">
        <v>77</v>
      </c>
      <c r="D18" s="96" t="s">
        <v>55</v>
      </c>
      <c r="E18" s="89" t="s">
        <v>78</v>
      </c>
      <c r="F18" s="90">
        <v>546.4</v>
      </c>
      <c r="G18" s="91"/>
      <c r="H18" s="92">
        <f t="shared" si="0"/>
        <v>0</v>
      </c>
      <c r="I18" s="39"/>
      <c r="J18" s="42"/>
      <c r="K18" s="41"/>
      <c r="L18" s="26"/>
    </row>
    <row r="19" spans="1:12" s="6" customFormat="1" ht="108" customHeight="1">
      <c r="A19" s="74"/>
      <c r="B19" s="86">
        <v>113764</v>
      </c>
      <c r="C19" s="95" t="s">
        <v>58</v>
      </c>
      <c r="D19" s="88" t="s">
        <v>51</v>
      </c>
      <c r="E19" s="89" t="s">
        <v>4</v>
      </c>
      <c r="F19" s="90">
        <v>40</v>
      </c>
      <c r="G19" s="91"/>
      <c r="H19" s="92">
        <f t="shared" si="0"/>
        <v>0</v>
      </c>
      <c r="I19" s="39"/>
      <c r="J19" s="42"/>
      <c r="K19" s="41"/>
      <c r="L19" s="26" t="s">
        <v>5</v>
      </c>
    </row>
    <row r="20" spans="1:12" s="6" customFormat="1" ht="144" customHeight="1">
      <c r="A20" s="74"/>
      <c r="B20" s="86">
        <v>931314</v>
      </c>
      <c r="C20" s="87" t="s">
        <v>59</v>
      </c>
      <c r="D20" s="88" t="s">
        <v>60</v>
      </c>
      <c r="E20" s="89" t="s">
        <v>4</v>
      </c>
      <c r="F20" s="90">
        <v>40</v>
      </c>
      <c r="G20" s="91"/>
      <c r="H20" s="92">
        <f t="shared" si="0"/>
        <v>0</v>
      </c>
      <c r="I20" s="39"/>
      <c r="J20" s="42"/>
      <c r="K20" s="41"/>
      <c r="L20" s="26" t="s">
        <v>5</v>
      </c>
    </row>
    <row r="21" spans="1:12" s="6" customFormat="1" ht="115.5" customHeight="1">
      <c r="A21" s="74"/>
      <c r="B21" s="86">
        <v>12922</v>
      </c>
      <c r="C21" s="95" t="s">
        <v>61</v>
      </c>
      <c r="D21" s="88" t="s">
        <v>62</v>
      </c>
      <c r="E21" s="89" t="s">
        <v>2</v>
      </c>
      <c r="F21" s="90">
        <v>2732</v>
      </c>
      <c r="G21" s="97"/>
      <c r="H21" s="98">
        <f t="shared" si="0"/>
        <v>0</v>
      </c>
      <c r="I21" s="39">
        <v>0.126</v>
      </c>
      <c r="J21" s="40">
        <f>F21*I21</f>
        <v>344.23200000000003</v>
      </c>
      <c r="K21" s="41"/>
      <c r="L21" s="26"/>
    </row>
    <row r="22" spans="1:12" s="6" customFormat="1" ht="170.25" customHeight="1">
      <c r="A22" s="74"/>
      <c r="B22" s="86">
        <v>56962</v>
      </c>
      <c r="C22" s="87" t="s">
        <v>63</v>
      </c>
      <c r="D22" s="88" t="s">
        <v>64</v>
      </c>
      <c r="E22" s="89" t="s">
        <v>2</v>
      </c>
      <c r="F22" s="90">
        <v>2612</v>
      </c>
      <c r="G22" s="97"/>
      <c r="H22" s="98">
        <f t="shared" si="0"/>
        <v>0</v>
      </c>
      <c r="I22" s="39"/>
      <c r="J22" s="42"/>
      <c r="K22" s="41"/>
      <c r="L22" s="26"/>
    </row>
    <row r="23" spans="1:12" s="6" customFormat="1" ht="164.25" customHeight="1">
      <c r="A23" s="74"/>
      <c r="B23" s="86" t="s">
        <v>87</v>
      </c>
      <c r="C23" s="87" t="s">
        <v>88</v>
      </c>
      <c r="D23" s="88" t="s">
        <v>89</v>
      </c>
      <c r="E23" s="89" t="s">
        <v>35</v>
      </c>
      <c r="F23" s="90">
        <v>6</v>
      </c>
      <c r="G23" s="97"/>
      <c r="H23" s="98">
        <f t="shared" si="0"/>
        <v>0</v>
      </c>
      <c r="I23" s="39"/>
      <c r="J23" s="42"/>
      <c r="K23" s="41"/>
      <c r="L23" s="26"/>
    </row>
    <row r="24" spans="1:12" s="6" customFormat="1" ht="82.8">
      <c r="A24" s="74"/>
      <c r="B24" s="86">
        <v>89921</v>
      </c>
      <c r="C24" s="87" t="s">
        <v>79</v>
      </c>
      <c r="D24" s="88" t="s">
        <v>66</v>
      </c>
      <c r="E24" s="89" t="s">
        <v>35</v>
      </c>
      <c r="F24" s="90">
        <v>2</v>
      </c>
      <c r="G24" s="97"/>
      <c r="H24" s="98">
        <f t="shared" si="0"/>
        <v>0</v>
      </c>
      <c r="I24" s="39"/>
      <c r="J24" s="42"/>
      <c r="K24" s="41"/>
      <c r="L24" s="26"/>
    </row>
    <row r="25" spans="1:12" s="24" customFormat="1" ht="99.75" customHeight="1">
      <c r="A25" s="93"/>
      <c r="B25" s="99" t="s">
        <v>49</v>
      </c>
      <c r="C25" s="96" t="s">
        <v>69</v>
      </c>
      <c r="D25" s="96" t="s">
        <v>65</v>
      </c>
      <c r="E25" s="89" t="s">
        <v>3</v>
      </c>
      <c r="F25" s="90">
        <v>3701.18</v>
      </c>
      <c r="G25" s="97"/>
      <c r="H25" s="92">
        <f t="shared" si="0"/>
        <v>0</v>
      </c>
      <c r="I25" s="48"/>
      <c r="J25" s="49"/>
      <c r="K25" s="50"/>
      <c r="L25" s="51"/>
    </row>
    <row r="26" spans="1:12" s="24" customFormat="1" ht="282" customHeight="1">
      <c r="A26" s="93"/>
      <c r="B26" s="100" t="s">
        <v>92</v>
      </c>
      <c r="C26" s="101" t="s">
        <v>93</v>
      </c>
      <c r="D26" s="102" t="s">
        <v>94</v>
      </c>
      <c r="E26" s="103" t="s">
        <v>39</v>
      </c>
      <c r="F26" s="104">
        <v>92</v>
      </c>
      <c r="G26" s="105"/>
      <c r="H26" s="92">
        <f t="shared" si="0"/>
        <v>0</v>
      </c>
      <c r="I26" s="48"/>
      <c r="J26" s="49"/>
      <c r="K26" s="50"/>
      <c r="L26" s="54"/>
    </row>
    <row r="27" spans="1:12" s="24" customFormat="1" ht="128.25" customHeight="1">
      <c r="A27" s="93"/>
      <c r="B27" s="99" t="s">
        <v>74</v>
      </c>
      <c r="C27" s="96" t="s">
        <v>75</v>
      </c>
      <c r="D27" s="96" t="s">
        <v>62</v>
      </c>
      <c r="E27" s="89" t="s">
        <v>4</v>
      </c>
      <c r="F27" s="90">
        <v>4741</v>
      </c>
      <c r="G27" s="97"/>
      <c r="H27" s="106">
        <f t="shared" si="0"/>
        <v>0</v>
      </c>
      <c r="I27" s="48"/>
      <c r="J27" s="49"/>
      <c r="K27" s="50"/>
      <c r="L27" s="54"/>
    </row>
    <row r="28" spans="1:12" s="6" customFormat="1" ht="129" customHeight="1" thickBot="1">
      <c r="A28" s="74"/>
      <c r="B28" s="100">
        <v>915111</v>
      </c>
      <c r="C28" s="101" t="s">
        <v>67</v>
      </c>
      <c r="D28" s="102" t="s">
        <v>68</v>
      </c>
      <c r="E28" s="103" t="s">
        <v>2</v>
      </c>
      <c r="F28" s="104">
        <v>683</v>
      </c>
      <c r="G28" s="107"/>
      <c r="H28" s="108">
        <f t="shared" si="0"/>
        <v>0</v>
      </c>
      <c r="I28" s="52"/>
      <c r="J28" s="52"/>
      <c r="K28" s="53"/>
      <c r="L28" s="27"/>
    </row>
    <row r="29" spans="1:12" s="6" customFormat="1" ht="28.2">
      <c r="A29" s="74"/>
      <c r="B29" s="109"/>
      <c r="C29" s="110" t="s">
        <v>13</v>
      </c>
      <c r="D29" s="111"/>
      <c r="E29" s="111"/>
      <c r="F29" s="111"/>
      <c r="G29" s="112" t="s">
        <v>5</v>
      </c>
      <c r="H29" s="113">
        <f>SUM(H12:H28)</f>
        <v>0</v>
      </c>
      <c r="I29" s="43"/>
      <c r="J29" s="43"/>
      <c r="K29" s="44"/>
    </row>
    <row r="30" spans="1:12" s="6" customFormat="1" ht="28.2">
      <c r="A30" s="74"/>
      <c r="B30" s="114"/>
      <c r="C30" s="115" t="s">
        <v>6</v>
      </c>
      <c r="D30" s="116"/>
      <c r="E30" s="116"/>
      <c r="F30" s="116"/>
      <c r="G30" s="117" t="s">
        <v>5</v>
      </c>
      <c r="H30" s="118">
        <f>H29*0.21</f>
        <v>0</v>
      </c>
      <c r="I30" s="43"/>
      <c r="J30" s="43"/>
      <c r="K30" s="44"/>
    </row>
    <row r="31" spans="1:12" s="6" customFormat="1" ht="28.8" thickBot="1">
      <c r="A31" s="74"/>
      <c r="B31" s="119"/>
      <c r="C31" s="120" t="s">
        <v>14</v>
      </c>
      <c r="D31" s="121"/>
      <c r="E31" s="121"/>
      <c r="F31" s="121"/>
      <c r="G31" s="122" t="s">
        <v>5</v>
      </c>
      <c r="H31" s="123">
        <f>SUM(H29:H30)</f>
        <v>0</v>
      </c>
      <c r="I31" s="43"/>
      <c r="J31" s="43"/>
      <c r="K31" s="44"/>
    </row>
    <row r="32" spans="1:12" ht="24" customHeight="1">
      <c r="A32" s="55"/>
      <c r="B32" s="70"/>
      <c r="C32" s="71"/>
      <c r="D32" s="71"/>
      <c r="E32" s="71"/>
      <c r="F32" s="71"/>
      <c r="G32" s="72"/>
      <c r="H32" s="124"/>
      <c r="I32" s="43"/>
      <c r="J32" s="43"/>
      <c r="K32" s="44"/>
      <c r="L32" s="6"/>
    </row>
    <row r="33" spans="1:12" ht="12" customHeight="1">
      <c r="A33" s="55"/>
      <c r="B33" s="70"/>
      <c r="C33" s="71"/>
      <c r="D33" s="71"/>
      <c r="E33" s="71"/>
      <c r="F33" s="71"/>
      <c r="G33" s="72"/>
      <c r="H33" s="124"/>
      <c r="I33" s="43"/>
      <c r="J33" s="43"/>
      <c r="K33" s="44"/>
      <c r="L33" s="6"/>
    </row>
    <row r="34" spans="1:12" ht="12" customHeight="1">
      <c r="A34" s="55"/>
      <c r="B34" s="70"/>
      <c r="C34" s="71"/>
      <c r="D34" s="71"/>
      <c r="E34" s="71"/>
      <c r="F34" s="71"/>
      <c r="G34" s="72"/>
      <c r="H34" s="124"/>
      <c r="I34" s="43"/>
      <c r="J34" s="43"/>
      <c r="K34" s="44"/>
      <c r="L34" s="6"/>
    </row>
    <row r="35" spans="1:12" ht="12" customHeight="1">
      <c r="A35" s="55"/>
      <c r="B35" s="70"/>
      <c r="C35" s="71"/>
      <c r="D35" s="71"/>
      <c r="E35" s="71"/>
      <c r="F35" s="71"/>
      <c r="G35" s="72"/>
      <c r="H35" s="124"/>
      <c r="I35" s="43"/>
      <c r="J35" s="43"/>
      <c r="K35" s="6"/>
      <c r="L35" s="6"/>
    </row>
    <row r="36" spans="1:12" ht="12" customHeight="1">
      <c r="A36" s="55"/>
      <c r="B36" s="70"/>
      <c r="C36" s="71"/>
      <c r="D36" s="71"/>
      <c r="E36" s="71"/>
      <c r="F36" s="71"/>
      <c r="G36" s="72"/>
      <c r="H36" s="124"/>
      <c r="I36" s="43"/>
      <c r="J36" s="43"/>
      <c r="K36" s="6"/>
      <c r="L36" s="6"/>
    </row>
    <row r="37" spans="1:12" ht="12" customHeight="1">
      <c r="A37" s="55"/>
      <c r="B37" s="70"/>
      <c r="C37" s="71"/>
      <c r="D37" s="71"/>
      <c r="E37" s="71"/>
      <c r="F37" s="71"/>
      <c r="G37" s="72"/>
      <c r="H37" s="124"/>
      <c r="I37" s="43"/>
      <c r="J37" s="43"/>
      <c r="K37" s="6"/>
      <c r="L37" s="6"/>
    </row>
    <row r="38" spans="1:12" ht="12" customHeight="1">
      <c r="A38" s="55"/>
      <c r="B38" s="70"/>
      <c r="C38" s="71"/>
      <c r="D38" s="71"/>
      <c r="E38" s="71"/>
      <c r="F38" s="71"/>
      <c r="G38" s="72"/>
      <c r="H38" s="124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Lenka Chmelová</cp:lastModifiedBy>
  <cp:lastPrinted>2025-05-20T08:51:55Z</cp:lastPrinted>
  <dcterms:created xsi:type="dcterms:W3CDTF">2014-05-16T09:31:30Z</dcterms:created>
  <dcterms:modified xsi:type="dcterms:W3CDTF">2025-11-12T09:37:38Z</dcterms:modified>
</cp:coreProperties>
</file>