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6\Mnichovo Hradiště\Kapitola 12\III-26820 Klášter Hradiště nad Jizerou - Dolní Bukovina\VZ-stavební práce\"/>
    </mc:Choice>
  </mc:AlternateContent>
  <xr:revisionPtr revIDLastSave="0" documentId="13_ncr:1_{E8420989-66EB-4B31-9B8E-D089E29CB0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6" i="1" l="1"/>
  <c r="H17" i="1"/>
  <c r="H23" i="1"/>
  <c r="H25" i="1" l="1"/>
  <c r="H13" i="1" l="1"/>
  <c r="H27" i="1" l="1"/>
  <c r="H20" i="1"/>
  <c r="J20" i="1"/>
  <c r="H21" i="1"/>
  <c r="H24" i="1" l="1"/>
  <c r="H19" i="1" l="1"/>
  <c r="H18" i="1"/>
  <c r="H15" i="1"/>
  <c r="H14" i="1"/>
  <c r="H16" i="1"/>
  <c r="H12" i="1"/>
  <c r="H28" i="1" l="1"/>
  <c r="H29" i="1" l="1"/>
  <c r="H30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<sst xmlns="http://schemas.openxmlformats.org/spreadsheetml/2006/main" count="120" uniqueCount="93">
  <si>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</si>
  <si>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</si>
  <si>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</si>
  <si>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</si>
  <si>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</si>
  <si>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</si>
  <si>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</si>
  <si>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</si>
  <si>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</si>
  <si>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</si>
  <si>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</si>
  <si>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</si>
  <si>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</si>
  <si>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</si>
  <si>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</si>
  <si>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</si>
  <si>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</si>
  <si>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</si>
  <si>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</si>
  <si>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</si>
  <si>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</si>
  <si>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</si>
  <si>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</si>
  <si>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</si>
  <si>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</si>
  <si>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</si>
  <si>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</si>
  <si>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</si>
  <si>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</si>
  <si>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</si>
  <si>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</si>
  <si>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</si>
  <si>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</si>
  <si>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</si>
  <si>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</si>
  <si>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</si>
  <si>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</si>
  <si>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</si>
  <si>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</si>
  <si>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</si>
  <si>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</si>
  <si>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</si>
  <si>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</si>
  <si>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</si>
  <si>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</si>
  <si>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</si>
  <si>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</si>
  <si>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</si>
  <si>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</si>
  <si>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</si>
  <si>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</si>
  <si>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</si>
  <si>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</si>
  <si>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</si>
  <si>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</si>
  <si>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</si>
  <si>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</si>
  <si>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</si>
  <si>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</si>
  <si>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</si>
  <si>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</si>
  <si>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</si>
  <si>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</si>
  <si>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</si>
  <si>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</si>
  <si>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</si>
  <si>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Položka zahrnuje:
- všechny nutné práce a materiály pro zvýšení nebo snížení zařízení (včetně nutné úpravy stávajícího povrchu vozovky nebo chodníku)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</si>
  <si>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</si>
  <si>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</si>
  <si>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</si>
  <si>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</si>
  <si>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</si>
  <si>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</si>
  <si>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</si>
  <si>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</si>
  <si>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</si>
  <si>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</si>
  <si>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</si>
  <si>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</si>
  <si>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t>VÝŠKOVÁ ÚPRAVA POKLOPŮ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</si>
  <si>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</si>
  <si>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</si>
  <si>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</si>
  <si>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</si>
  <si>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89923</t>
  </si>
  <si>
    <t>VÝŠKOVÁ ÚPRAVA KRYCÍCH HRNCŮ</t>
  </si>
  <si>
    <t>Položka zahrnuje:
- všechny nutné práce a materiály pro zvýšení nebo snížení zařízení (včetně nutné úpravy stávajícího povrchu vozovky nebo chodníku)
Položka nezahrnuje:
- x</t>
  </si>
  <si>
    <t>Tomáš Pecka</t>
  </si>
  <si>
    <t>Objekt:    sil.    III/26820</t>
  </si>
  <si>
    <t>Datum:   18.07.2025</t>
  </si>
  <si>
    <t xml:space="preserve">III/26820 od 0,638 km do 2,441 </t>
  </si>
  <si>
    <t xml:space="preserve">Stavba:III/26820 Klášter Hradiště nad Jizerou - Dolní Bukovina </t>
  </si>
  <si>
    <t xml:space="preserve">III/26820 Klášter Hradiště nad Jizerou - Dolní Bukovina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</si>
</sst>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8" fillId="0" borderId="6" xfId="0" applyNumberFormat="1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30" zoomScaleNormal="130" workbookViewId="0">
      <selection activeCell="C8" sqref="C8:D9"/>
    </sheetView>
  </sheetViews>
  <sheetFormatPr defaultColWidth="13.28515625" defaultRowHeight="13.2"/>
  <cols>
    <col min="1" max="1" width="13.28515625" style="7" customWidth="1"/>
    <col min="2" max="2" width="11.85546875" style="7" customWidth="1"/>
    <col min="3" max="3" width="25.28515625" style="7" customWidth="1"/>
    <col min="4" max="4" width="11.85546875" style="7" customWidth="1"/>
    <col min="5" max="5" width="17.42578125" style="7" customWidth="1"/>
    <col min="6" max="6" width="26.28515625" style="7" customWidth="1"/>
    <col min="7" max="7" width="13.28515625" style="7" customWidth="1"/>
    <col min="8" max="8" width="13.85546875" style="7" customWidth="1"/>
    <col min="9" max="9" width="26.140625" style="7" customWidth="1"/>
    <col min="10" max="10" width="13.28515625" style="7"/>
    <col min="11" max="11" width="13.7109375" style="7" bestFit="1" customWidth="1"/>
    <col min="12" max="16384" width="13.28515625" style="7"/>
  </cols>
  <sheetData>
    <row r="1" spans="1:11" ht="28.65" customHeight="1" thickBot="1">
      <c r="A1" s="196" t="s">
        <v>16</v>
      </c>
      <c r="B1" s="197"/>
      <c r="C1" s="197"/>
      <c r="D1" s="197"/>
      <c r="E1" s="197"/>
      <c r="F1" s="197"/>
      <c r="G1" s="197"/>
      <c r="H1" s="197"/>
      <c r="I1" s="197"/>
    </row>
    <row r="2" spans="1:11" ht="12.75" customHeight="1">
      <c r="A2" s="198" t="s">
        <v>17</v>
      </c>
      <c r="B2" s="199"/>
      <c r="C2" s="200" t="s">
        <v>92</v>
      </c>
      <c r="D2" s="201"/>
      <c r="E2" s="204" t="s">
        <v>18</v>
      </c>
      <c r="F2" s="205" t="s">
        <v>43</v>
      </c>
      <c r="G2" s="206"/>
      <c r="H2" s="204" t="s">
        <v>19</v>
      </c>
      <c r="I2" s="211"/>
    </row>
    <row r="3" spans="1:11">
      <c r="A3" s="167"/>
      <c r="B3" s="166"/>
      <c r="C3" s="202"/>
      <c r="D3" s="203"/>
      <c r="E3" s="166"/>
      <c r="F3" s="207"/>
      <c r="G3" s="208"/>
      <c r="H3" s="166"/>
      <c r="I3" s="210"/>
    </row>
    <row r="4" spans="1:11" ht="12.75" customHeight="1">
      <c r="A4" s="165" t="s">
        <v>20</v>
      </c>
      <c r="B4" s="166"/>
      <c r="C4" s="212" t="s">
        <v>48</v>
      </c>
      <c r="D4" s="213"/>
      <c r="E4" s="172" t="s">
        <v>21</v>
      </c>
      <c r="F4" s="172"/>
      <c r="G4" s="166"/>
      <c r="H4" s="172" t="s">
        <v>19</v>
      </c>
      <c r="I4" s="216"/>
    </row>
    <row r="5" spans="1:11" ht="12.75" customHeight="1">
      <c r="A5" s="167"/>
      <c r="B5" s="166"/>
      <c r="C5" s="214"/>
      <c r="D5" s="215"/>
      <c r="E5" s="166"/>
      <c r="F5" s="166"/>
      <c r="G5" s="166"/>
      <c r="H5" s="166"/>
      <c r="I5" s="164"/>
    </row>
    <row r="6" spans="1:11" ht="13.2" customHeight="1">
      <c r="A6" s="165" t="s">
        <v>22</v>
      </c>
      <c r="B6" s="166"/>
      <c r="C6" s="181" t="s">
        <v>90</v>
      </c>
      <c r="D6" s="182"/>
      <c r="E6" s="172" t="s">
        <v>23</v>
      </c>
      <c r="F6" s="179"/>
      <c r="G6" s="174"/>
      <c r="H6" s="172" t="s">
        <v>19</v>
      </c>
      <c r="I6" s="209"/>
    </row>
    <row r="7" spans="1:11">
      <c r="A7" s="167"/>
      <c r="B7" s="166"/>
      <c r="C7" s="183"/>
      <c r="D7" s="184"/>
      <c r="E7" s="166"/>
      <c r="F7" s="174"/>
      <c r="G7" s="174"/>
      <c r="H7" s="166"/>
      <c r="I7" s="210"/>
    </row>
    <row r="8" spans="1:11">
      <c r="A8" s="165" t="s">
        <v>44</v>
      </c>
      <c r="B8" s="166"/>
      <c r="C8" s="168"/>
      <c r="D8" s="169"/>
      <c r="E8" s="172" t="s">
        <v>45</v>
      </c>
      <c r="F8" s="173" t="s">
        <v>87</v>
      </c>
      <c r="G8" s="174"/>
      <c r="H8" s="175" t="s">
        <v>46</v>
      </c>
      <c r="I8" s="177"/>
    </row>
    <row r="9" spans="1:11">
      <c r="A9" s="167"/>
      <c r="B9" s="166"/>
      <c r="C9" s="170"/>
      <c r="D9" s="171"/>
      <c r="E9" s="166"/>
      <c r="F9" s="174"/>
      <c r="G9" s="174"/>
      <c r="H9" s="176"/>
      <c r="I9" s="178"/>
    </row>
    <row r="10" spans="1:11">
      <c r="A10" s="165" t="s">
        <v>47</v>
      </c>
      <c r="B10" s="166"/>
      <c r="C10" s="179"/>
      <c r="D10" s="174"/>
      <c r="E10" s="172" t="s">
        <v>24</v>
      </c>
      <c r="F10" s="180" t="s">
        <v>87</v>
      </c>
      <c r="G10" s="174"/>
      <c r="H10" s="172" t="s">
        <v>25</v>
      </c>
      <c r="I10" s="163"/>
    </row>
    <row r="11" spans="1:11">
      <c r="A11" s="167"/>
      <c r="B11" s="166"/>
      <c r="C11" s="174"/>
      <c r="D11" s="174"/>
      <c r="E11" s="166"/>
      <c r="F11" s="174"/>
      <c r="G11" s="174"/>
      <c r="H11" s="166"/>
      <c r="I11" s="164"/>
    </row>
    <row r="12" spans="1:11" ht="23.4" customHeight="1" thickBot="1">
      <c r="A12" s="155" t="s">
        <v>26</v>
      </c>
      <c r="B12" s="156"/>
      <c r="C12" s="156"/>
      <c r="D12" s="156"/>
      <c r="E12" s="156"/>
      <c r="F12" s="156"/>
      <c r="G12" s="156"/>
      <c r="H12" s="156"/>
      <c r="I12" s="157"/>
    </row>
    <row r="13" spans="1:11" ht="26.4" customHeight="1">
      <c r="A13" s="8" t="s">
        <v>27</v>
      </c>
      <c r="B13" s="158" t="s">
        <v>28</v>
      </c>
      <c r="C13" s="159"/>
      <c r="D13" s="9"/>
      <c r="E13" s="160"/>
      <c r="F13" s="161"/>
      <c r="G13" s="9"/>
      <c r="H13" s="160"/>
      <c r="I13" s="162"/>
    </row>
    <row r="14" spans="1:11" ht="15.15" customHeight="1">
      <c r="A14" s="10" t="s">
        <v>29</v>
      </c>
      <c r="B14" s="11" t="s">
        <v>30</v>
      </c>
      <c r="C14" s="12">
        <f>SUM(rozpočet!H28)</f>
        <v>0</v>
      </c>
      <c r="D14" s="148"/>
      <c r="E14" s="149"/>
      <c r="F14" s="12"/>
      <c r="G14" s="150"/>
      <c r="H14" s="151"/>
      <c r="I14" s="13"/>
    </row>
    <row r="15" spans="1:11" ht="15.15" customHeight="1">
      <c r="A15" s="10"/>
      <c r="B15" s="11"/>
      <c r="C15" s="12"/>
      <c r="D15" s="148"/>
      <c r="E15" s="149"/>
      <c r="F15" s="12"/>
      <c r="G15" s="150"/>
      <c r="H15" s="151"/>
      <c r="I15" s="13"/>
      <c r="K15" s="14"/>
    </row>
    <row r="16" spans="1:11" ht="15.15" customHeight="1">
      <c r="A16" s="10"/>
      <c r="B16" s="11"/>
      <c r="C16" s="12"/>
      <c r="D16" s="148"/>
      <c r="E16" s="149"/>
      <c r="F16" s="12"/>
      <c r="G16" s="150"/>
      <c r="H16" s="151"/>
      <c r="I16" s="13"/>
    </row>
    <row r="17" spans="1:9" ht="15.15" customHeight="1">
      <c r="A17" s="10"/>
      <c r="B17" s="11"/>
      <c r="C17" s="12"/>
      <c r="D17" s="148"/>
      <c r="E17" s="149"/>
      <c r="F17" s="15"/>
      <c r="G17" s="150"/>
      <c r="H17" s="151"/>
      <c r="I17" s="13"/>
    </row>
    <row r="18" spans="1:9" ht="15.15" customHeight="1">
      <c r="A18" s="10"/>
      <c r="B18" s="11"/>
      <c r="C18" s="12"/>
      <c r="D18" s="148"/>
      <c r="E18" s="149"/>
      <c r="F18" s="15"/>
      <c r="G18" s="150"/>
      <c r="H18" s="151"/>
      <c r="I18" s="13"/>
    </row>
    <row r="19" spans="1:9" ht="15.15" customHeight="1">
      <c r="A19" s="10"/>
      <c r="B19" s="11"/>
      <c r="C19" s="12"/>
      <c r="D19" s="148"/>
      <c r="E19" s="149"/>
      <c r="F19" s="15"/>
      <c r="G19" s="150"/>
      <c r="H19" s="151"/>
      <c r="I19" s="13"/>
    </row>
    <row r="20" spans="1:9" ht="15.15" customHeight="1">
      <c r="A20" s="146"/>
      <c r="B20" s="147"/>
      <c r="C20" s="12"/>
      <c r="D20" s="148"/>
      <c r="E20" s="149"/>
      <c r="F20" s="15"/>
      <c r="G20" s="150"/>
      <c r="H20" s="151"/>
      <c r="I20" s="16"/>
    </row>
    <row r="21" spans="1:9" ht="15.15" customHeight="1">
      <c r="A21" s="146"/>
      <c r="B21" s="147"/>
      <c r="C21" s="12"/>
      <c r="D21" s="148"/>
      <c r="E21" s="149"/>
      <c r="F21" s="15"/>
      <c r="G21" s="150"/>
      <c r="H21" s="151"/>
      <c r="I21" s="16"/>
    </row>
    <row r="22" spans="1:9" ht="16.649999999999999" customHeight="1">
      <c r="A22" s="146" t="s">
        <v>31</v>
      </c>
      <c r="B22" s="147"/>
      <c r="C22" s="12">
        <f>SUM(C14:C21)</f>
        <v>0</v>
      </c>
      <c r="D22" s="152"/>
      <c r="E22" s="153"/>
      <c r="F22" s="12"/>
      <c r="G22" s="154"/>
      <c r="H22" s="147"/>
      <c r="I22" s="13"/>
    </row>
    <row r="23" spans="1:9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15" customHeight="1">
      <c r="A24" s="136"/>
      <c r="B24" s="137"/>
      <c r="C24" s="20"/>
      <c r="I24" s="21"/>
    </row>
    <row r="25" spans="1:9" ht="15.15" customHeight="1">
      <c r="A25" s="136"/>
      <c r="B25" s="137"/>
      <c r="C25" s="20"/>
      <c r="D25" s="138"/>
      <c r="E25" s="139"/>
      <c r="F25" s="20"/>
      <c r="G25" s="140" t="s">
        <v>13</v>
      </c>
      <c r="H25" s="137"/>
      <c r="I25" s="22">
        <f>SUM(C24:C26)</f>
        <v>0</v>
      </c>
    </row>
    <row r="26" spans="1:9" ht="15.15" customHeight="1">
      <c r="A26" s="136" t="s">
        <v>32</v>
      </c>
      <c r="B26" s="137"/>
      <c r="C26" s="20">
        <f>C22+F22+I22</f>
        <v>0</v>
      </c>
      <c r="D26" s="138" t="s">
        <v>6</v>
      </c>
      <c r="E26" s="139"/>
      <c r="F26" s="20">
        <f>ROUND(C26*(21/100),2)</f>
        <v>0</v>
      </c>
      <c r="G26" s="140" t="s">
        <v>33</v>
      </c>
      <c r="H26" s="137"/>
      <c r="I26" s="22">
        <f>SUM(F25:F26)+I25</f>
        <v>0</v>
      </c>
    </row>
    <row r="27" spans="1:9">
      <c r="A27" s="23"/>
      <c r="I27" s="21"/>
    </row>
    <row r="28" spans="1:9" ht="14.4" customHeight="1">
      <c r="A28" s="187"/>
      <c r="B28" s="188"/>
      <c r="C28" s="189"/>
      <c r="D28" s="141"/>
      <c r="E28" s="185"/>
      <c r="F28" s="186"/>
      <c r="G28" s="141" t="s">
        <v>34</v>
      </c>
      <c r="H28" s="142"/>
      <c r="I28" s="143"/>
    </row>
    <row r="29" spans="1:9" ht="14.4" customHeight="1">
      <c r="A29" s="190"/>
      <c r="B29" s="191"/>
      <c r="C29" s="192"/>
      <c r="D29" s="133"/>
      <c r="E29" s="134"/>
      <c r="F29" s="135"/>
      <c r="G29" s="133"/>
      <c r="H29" s="131"/>
      <c r="I29" s="132"/>
    </row>
    <row r="30" spans="1:9" ht="14.4" customHeight="1">
      <c r="A30" s="190"/>
      <c r="B30" s="191"/>
      <c r="C30" s="192"/>
      <c r="D30" s="133"/>
      <c r="E30" s="134"/>
      <c r="F30" s="135"/>
      <c r="G30" s="130"/>
      <c r="H30" s="131"/>
      <c r="I30" s="132"/>
    </row>
    <row r="31" spans="1:9" ht="14.4" customHeight="1">
      <c r="A31" s="190"/>
      <c r="B31" s="191"/>
      <c r="C31" s="192"/>
      <c r="D31" s="133"/>
      <c r="E31" s="134"/>
      <c r="F31" s="135"/>
      <c r="G31" s="133"/>
      <c r="H31" s="131"/>
      <c r="I31" s="132"/>
    </row>
    <row r="32" spans="1:9" ht="14.4" customHeight="1" thickBot="1">
      <c r="A32" s="193"/>
      <c r="B32" s="194"/>
      <c r="C32" s="195"/>
      <c r="D32" s="127"/>
      <c r="E32" s="144"/>
      <c r="F32" s="145"/>
      <c r="G32" s="127"/>
      <c r="H32" s="128"/>
      <c r="I32" s="129"/>
    </row>
    <row r="34" spans="1:5">
      <c r="B34" s="48"/>
      <c r="C34" s="48"/>
      <c r="D34" s="48"/>
      <c r="E34" s="48"/>
    </row>
    <row r="35" spans="1:5">
      <c r="A35" s="49"/>
      <c r="B35" s="48"/>
      <c r="C35" s="48"/>
      <c r="D35" s="48"/>
      <c r="E35" s="48"/>
    </row>
    <row r="36" spans="1:5">
      <c r="A36" s="50"/>
      <c r="B36" s="49"/>
      <c r="C36" s="49"/>
      <c r="D36" s="49"/>
      <c r="E36" s="49"/>
    </row>
    <row r="37" spans="1:5">
      <c r="A37" s="50"/>
      <c r="B37" s="49"/>
      <c r="C37" s="49"/>
      <c r="D37" s="49"/>
      <c r="E37" s="49"/>
    </row>
    <row r="38" spans="1:5">
      <c r="A38" s="50"/>
      <c r="B38" s="49"/>
      <c r="C38" s="49"/>
      <c r="D38" s="49"/>
      <c r="E38" s="49"/>
    </row>
    <row r="39" spans="1:5">
      <c r="A39" s="50"/>
      <c r="B39" s="49"/>
      <c r="C39" s="49"/>
      <c r="D39" s="49"/>
      <c r="E39" s="49"/>
    </row>
    <row r="40" spans="1:5">
      <c r="A40" s="50"/>
      <c r="B40" s="49"/>
      <c r="C40" s="49"/>
      <c r="D40" s="49"/>
      <c r="E40" s="49"/>
    </row>
    <row r="41" spans="1: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showGridLines="0" zoomScale="50" zoomScaleNormal="50" workbookViewId="0">
      <selection activeCell="B2" sqref="B2"/>
    </sheetView>
  </sheetViews>
  <sheetFormatPr defaultColWidth="10.42578125" defaultRowHeight="12" customHeight="1"/>
  <cols>
    <col min="1" max="1" width="3.28515625" style="1" customWidth="1"/>
    <col min="2" max="2" width="33" style="2" customWidth="1"/>
    <col min="3" max="3" width="255.42578125" style="3" customWidth="1"/>
    <col min="4" max="4" width="188.28515625" style="3" customWidth="1"/>
    <col min="5" max="5" width="10.140625" style="3" customWidth="1"/>
    <col min="6" max="6" width="32.7109375" style="3" customWidth="1"/>
    <col min="7" max="7" width="41.85546875" style="4" customWidth="1"/>
    <col min="8" max="8" width="43.7109375" style="5" customWidth="1"/>
    <col min="9" max="9" width="14.28515625" style="33" hidden="1" customWidth="1"/>
    <col min="10" max="10" width="10.42578125" style="28" hidden="1" customWidth="1"/>
    <col min="11" max="11" width="2.28515625" style="1" hidden="1" customWidth="1"/>
    <col min="12" max="12" width="9.140625" style="1" hidden="1" customWidth="1"/>
    <col min="13" max="16384" width="10.42578125" style="1"/>
  </cols>
  <sheetData>
    <row r="1" spans="1:12" ht="14.25" customHeight="1">
      <c r="A1" s="58"/>
      <c r="B1" s="217" t="s">
        <v>5</v>
      </c>
      <c r="C1" s="217"/>
      <c r="D1" s="217"/>
      <c r="E1" s="217"/>
      <c r="F1" s="217"/>
      <c r="G1" s="217"/>
      <c r="H1" s="217"/>
      <c r="I1" s="1"/>
    </row>
    <row r="2" spans="1:12" ht="33" customHeight="1">
      <c r="A2" s="58"/>
      <c r="B2" s="59" t="s">
        <v>91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>
      <c r="A3" s="58"/>
      <c r="B3" s="59" t="s">
        <v>88</v>
      </c>
      <c r="C3" s="59"/>
      <c r="D3" s="59"/>
      <c r="E3" s="59"/>
      <c r="F3" s="59"/>
      <c r="G3" s="62"/>
      <c r="H3" s="61"/>
      <c r="I3" s="29"/>
    </row>
    <row r="4" spans="1:12" ht="23.25" customHeight="1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>
      <c r="A6" s="58"/>
      <c r="B6" s="62" t="s">
        <v>82</v>
      </c>
      <c r="C6" s="62"/>
      <c r="D6" s="62"/>
      <c r="E6" s="62"/>
      <c r="F6" s="62"/>
      <c r="G6" s="62"/>
      <c r="H6" s="69"/>
      <c r="I6" s="31"/>
    </row>
    <row r="7" spans="1:12" ht="21.75" customHeight="1">
      <c r="A7" s="58"/>
      <c r="B7" s="62" t="s">
        <v>1</v>
      </c>
      <c r="C7" s="62"/>
      <c r="D7" s="62"/>
      <c r="E7" s="62"/>
      <c r="F7" s="70" t="s">
        <v>83</v>
      </c>
      <c r="G7" s="62"/>
      <c r="H7" s="71" t="s">
        <v>5</v>
      </c>
      <c r="I7" s="31" t="s">
        <v>36</v>
      </c>
    </row>
    <row r="8" spans="1:12" ht="26.25" customHeight="1">
      <c r="A8" s="58"/>
      <c r="B8" s="70" t="s">
        <v>81</v>
      </c>
      <c r="C8" s="65"/>
      <c r="D8" s="65"/>
      <c r="E8" s="65"/>
      <c r="F8" s="218" t="s">
        <v>89</v>
      </c>
      <c r="G8" s="218"/>
      <c r="H8" s="72" t="s">
        <v>5</v>
      </c>
      <c r="I8" s="31" t="s">
        <v>37</v>
      </c>
    </row>
    <row r="9" spans="1:12" ht="6.75" customHeight="1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>
      <c r="A12" s="77"/>
      <c r="B12" s="82" t="s">
        <v>11</v>
      </c>
      <c r="C12" s="83" t="s">
        <v>70</v>
      </c>
      <c r="D12" s="84" t="s">
        <v>71</v>
      </c>
      <c r="E12" s="85" t="s">
        <v>12</v>
      </c>
      <c r="F12" s="86">
        <v>1</v>
      </c>
      <c r="G12" s="87"/>
      <c r="H12" s="88">
        <f t="shared" ref="H12:H26" si="0">G12*F12</f>
        <v>0</v>
      </c>
      <c r="I12" s="36"/>
      <c r="J12" s="37"/>
      <c r="K12" s="38"/>
      <c r="L12" s="25"/>
    </row>
    <row r="13" spans="1:12" s="6" customFormat="1" ht="139.5" customHeight="1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69.64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116.25" customHeight="1">
      <c r="A14" s="77"/>
      <c r="B14" s="89">
        <v>919111</v>
      </c>
      <c r="C14" s="90" t="s">
        <v>53</v>
      </c>
      <c r="D14" s="91" t="s">
        <v>54</v>
      </c>
      <c r="E14" s="92" t="s">
        <v>15</v>
      </c>
      <c r="F14" s="93">
        <v>13.3</v>
      </c>
      <c r="G14" s="94"/>
      <c r="H14" s="95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>
      <c r="A15" s="77"/>
      <c r="B15" s="89">
        <v>572223</v>
      </c>
      <c r="C15" s="90" t="s">
        <v>56</v>
      </c>
      <c r="D15" s="91" t="s">
        <v>57</v>
      </c>
      <c r="E15" s="92" t="s">
        <v>2</v>
      </c>
      <c r="F15" s="93">
        <v>20990.400000000001</v>
      </c>
      <c r="G15" s="94"/>
      <c r="H15" s="95">
        <f>G15*F15</f>
        <v>0</v>
      </c>
      <c r="I15" s="39"/>
      <c r="J15" s="42"/>
      <c r="K15" s="41"/>
      <c r="L15" s="26"/>
    </row>
    <row r="16" spans="1:12" s="24" customFormat="1" ht="295.5" customHeight="1">
      <c r="A16" s="96"/>
      <c r="B16" s="97" t="s">
        <v>72</v>
      </c>
      <c r="C16" s="98" t="s">
        <v>73</v>
      </c>
      <c r="D16" s="99" t="s">
        <v>55</v>
      </c>
      <c r="E16" s="92" t="s">
        <v>2</v>
      </c>
      <c r="F16" s="93">
        <v>10495.2</v>
      </c>
      <c r="G16" s="94"/>
      <c r="H16" s="95">
        <f t="shared" si="0"/>
        <v>0</v>
      </c>
      <c r="I16" s="39"/>
      <c r="J16" s="42"/>
      <c r="K16" s="41"/>
      <c r="L16" s="26"/>
    </row>
    <row r="17" spans="1:12" s="24" customFormat="1" ht="297" customHeight="1">
      <c r="A17" s="96"/>
      <c r="B17" s="97" t="s">
        <v>76</v>
      </c>
      <c r="C17" s="98" t="s">
        <v>77</v>
      </c>
      <c r="D17" s="99" t="s">
        <v>55</v>
      </c>
      <c r="E17" s="92" t="s">
        <v>78</v>
      </c>
      <c r="F17" s="93">
        <v>419.8</v>
      </c>
      <c r="G17" s="94"/>
      <c r="H17" s="95">
        <f t="shared" si="0"/>
        <v>0</v>
      </c>
      <c r="I17" s="39"/>
      <c r="J17" s="42"/>
      <c r="K17" s="41"/>
      <c r="L17" s="26"/>
    </row>
    <row r="18" spans="1:12" s="6" customFormat="1" ht="108" customHeight="1">
      <c r="A18" s="77"/>
      <c r="B18" s="89">
        <v>113764</v>
      </c>
      <c r="C18" s="98" t="s">
        <v>58</v>
      </c>
      <c r="D18" s="91" t="s">
        <v>51</v>
      </c>
      <c r="E18" s="92" t="s">
        <v>4</v>
      </c>
      <c r="F18" s="93">
        <v>75</v>
      </c>
      <c r="G18" s="94"/>
      <c r="H18" s="95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>
      <c r="A19" s="77"/>
      <c r="B19" s="89">
        <v>931314</v>
      </c>
      <c r="C19" s="90" t="s">
        <v>59</v>
      </c>
      <c r="D19" s="91" t="s">
        <v>60</v>
      </c>
      <c r="E19" s="92" t="s">
        <v>4</v>
      </c>
      <c r="F19" s="93">
        <v>75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>
      <c r="A20" s="77"/>
      <c r="B20" s="89">
        <v>12922</v>
      </c>
      <c r="C20" s="98" t="s">
        <v>61</v>
      </c>
      <c r="D20" s="91" t="s">
        <v>62</v>
      </c>
      <c r="E20" s="92" t="s">
        <v>2</v>
      </c>
      <c r="F20" s="93">
        <v>1700</v>
      </c>
      <c r="G20" s="100"/>
      <c r="H20" s="101">
        <f t="shared" si="0"/>
        <v>0</v>
      </c>
      <c r="I20" s="39">
        <v>0.126</v>
      </c>
      <c r="J20" s="40">
        <f>F20*I20</f>
        <v>214.2</v>
      </c>
      <c r="K20" s="41"/>
      <c r="L20" s="26"/>
    </row>
    <row r="21" spans="1:12" s="6" customFormat="1" ht="170.25" customHeight="1">
      <c r="A21" s="77"/>
      <c r="B21" s="89">
        <v>56962</v>
      </c>
      <c r="C21" s="90" t="s">
        <v>63</v>
      </c>
      <c r="D21" s="91" t="s">
        <v>64</v>
      </c>
      <c r="E21" s="92" t="s">
        <v>2</v>
      </c>
      <c r="F21" s="93">
        <v>1700</v>
      </c>
      <c r="G21" s="100"/>
      <c r="H21" s="101">
        <f t="shared" si="0"/>
        <v>0</v>
      </c>
      <c r="I21" s="39"/>
      <c r="J21" s="42"/>
      <c r="K21" s="41"/>
      <c r="L21" s="26"/>
    </row>
    <row r="22" spans="1:12" s="6" customFormat="1" ht="164.25" customHeight="1">
      <c r="A22" s="77"/>
      <c r="B22" s="89" t="s">
        <v>84</v>
      </c>
      <c r="C22" s="90" t="s">
        <v>85</v>
      </c>
      <c r="D22" s="91" t="s">
        <v>86</v>
      </c>
      <c r="E22" s="92" t="s">
        <v>35</v>
      </c>
      <c r="F22" s="93">
        <v>2</v>
      </c>
      <c r="G22" s="100"/>
      <c r="H22" s="101">
        <f t="shared" si="0"/>
        <v>0</v>
      </c>
      <c r="I22" s="39"/>
      <c r="J22" s="42"/>
      <c r="K22" s="41"/>
      <c r="L22" s="26"/>
    </row>
    <row r="23" spans="1:12" s="6" customFormat="1" ht="82.8">
      <c r="A23" s="77"/>
      <c r="B23" s="89">
        <v>89921</v>
      </c>
      <c r="C23" s="90" t="s">
        <v>79</v>
      </c>
      <c r="D23" s="91" t="s">
        <v>66</v>
      </c>
      <c r="E23" s="92" t="s">
        <v>35</v>
      </c>
      <c r="F23" s="93">
        <v>3</v>
      </c>
      <c r="G23" s="100"/>
      <c r="H23" s="101">
        <f t="shared" si="0"/>
        <v>0</v>
      </c>
      <c r="I23" s="39"/>
      <c r="J23" s="42"/>
      <c r="K23" s="41"/>
      <c r="L23" s="26"/>
    </row>
    <row r="24" spans="1:12" s="24" customFormat="1" ht="99.75" customHeight="1">
      <c r="A24" s="96"/>
      <c r="B24" s="102" t="s">
        <v>49</v>
      </c>
      <c r="C24" s="99" t="s">
        <v>69</v>
      </c>
      <c r="D24" s="99" t="s">
        <v>65</v>
      </c>
      <c r="E24" s="92" t="s">
        <v>3</v>
      </c>
      <c r="F24" s="93">
        <v>1232.42</v>
      </c>
      <c r="G24" s="100"/>
      <c r="H24" s="95">
        <f t="shared" si="0"/>
        <v>0</v>
      </c>
      <c r="I24" s="51"/>
      <c r="J24" s="52"/>
      <c r="K24" s="53"/>
      <c r="L24" s="54"/>
    </row>
    <row r="25" spans="1:12" s="24" customFormat="1" ht="128.25" customHeight="1">
      <c r="A25" s="96"/>
      <c r="B25" s="102" t="s">
        <v>74</v>
      </c>
      <c r="C25" s="99" t="s">
        <v>75</v>
      </c>
      <c r="D25" s="99" t="s">
        <v>62</v>
      </c>
      <c r="E25" s="92" t="s">
        <v>4</v>
      </c>
      <c r="F25" s="93">
        <v>1400</v>
      </c>
      <c r="G25" s="100"/>
      <c r="H25" s="108">
        <f t="shared" si="0"/>
        <v>0</v>
      </c>
      <c r="I25" s="51"/>
      <c r="J25" s="52"/>
      <c r="K25" s="53"/>
      <c r="L25" s="57"/>
    </row>
    <row r="26" spans="1:12" s="6" customFormat="1" ht="129" customHeight="1">
      <c r="A26" s="77"/>
      <c r="B26" s="103">
        <v>915111</v>
      </c>
      <c r="C26" s="104" t="s">
        <v>67</v>
      </c>
      <c r="D26" s="105" t="s">
        <v>68</v>
      </c>
      <c r="E26" s="106" t="s">
        <v>2</v>
      </c>
      <c r="F26" s="107">
        <v>450.75</v>
      </c>
      <c r="G26" s="109"/>
      <c r="H26" s="110">
        <f t="shared" si="0"/>
        <v>0</v>
      </c>
      <c r="I26" s="55"/>
      <c r="J26" s="55"/>
      <c r="K26" s="56"/>
      <c r="L26" s="27"/>
    </row>
    <row r="27" spans="1:12" s="6" customFormat="1" ht="114.75" customHeight="1" thickBot="1">
      <c r="A27" s="77"/>
      <c r="B27" s="103">
        <v>915211</v>
      </c>
      <c r="C27" s="104" t="s">
        <v>80</v>
      </c>
      <c r="D27" s="105" t="s">
        <v>68</v>
      </c>
      <c r="E27" s="106" t="s">
        <v>2</v>
      </c>
      <c r="F27" s="107">
        <v>450.75</v>
      </c>
      <c r="G27" s="109"/>
      <c r="H27" s="110">
        <f t="shared" ref="H27" si="1">G27*F27</f>
        <v>0</v>
      </c>
      <c r="I27" s="45"/>
      <c r="J27" s="45"/>
      <c r="K27" s="46"/>
      <c r="L27" s="47" t="s">
        <v>5</v>
      </c>
    </row>
    <row r="28" spans="1:12" s="6" customFormat="1" ht="28.2">
      <c r="A28" s="77"/>
      <c r="B28" s="111"/>
      <c r="C28" s="112" t="s">
        <v>13</v>
      </c>
      <c r="D28" s="113"/>
      <c r="E28" s="113"/>
      <c r="F28" s="113"/>
      <c r="G28" s="114" t="s">
        <v>5</v>
      </c>
      <c r="H28" s="115">
        <f>SUM(H12:H27)</f>
        <v>0</v>
      </c>
      <c r="I28" s="43"/>
      <c r="J28" s="43"/>
      <c r="K28" s="44"/>
    </row>
    <row r="29" spans="1:12" s="6" customFormat="1" ht="28.2">
      <c r="A29" s="77"/>
      <c r="B29" s="116"/>
      <c r="C29" s="117" t="s">
        <v>6</v>
      </c>
      <c r="D29" s="118"/>
      <c r="E29" s="118"/>
      <c r="F29" s="118"/>
      <c r="G29" s="119" t="s">
        <v>5</v>
      </c>
      <c r="H29" s="120">
        <f>H28*0.21</f>
        <v>0</v>
      </c>
      <c r="I29" s="43"/>
      <c r="J29" s="43"/>
      <c r="K29" s="44"/>
    </row>
    <row r="30" spans="1:12" s="6" customFormat="1" ht="28.8" thickBot="1">
      <c r="A30" s="77"/>
      <c r="B30" s="121"/>
      <c r="C30" s="122" t="s">
        <v>14</v>
      </c>
      <c r="D30" s="123"/>
      <c r="E30" s="123"/>
      <c r="F30" s="123"/>
      <c r="G30" s="124" t="s">
        <v>5</v>
      </c>
      <c r="H30" s="125">
        <f>SUM(H28:H29)</f>
        <v>0</v>
      </c>
      <c r="I30" s="43"/>
      <c r="J30" s="43"/>
      <c r="K30" s="44"/>
    </row>
    <row r="31" spans="1:12" ht="24" customHeight="1">
      <c r="A31" s="58"/>
      <c r="B31" s="73"/>
      <c r="C31" s="74"/>
      <c r="D31" s="74"/>
      <c r="E31" s="74"/>
      <c r="F31" s="74"/>
      <c r="G31" s="75"/>
      <c r="H31" s="126"/>
      <c r="I31" s="43"/>
      <c r="J31" s="43"/>
      <c r="K31" s="44"/>
      <c r="L31" s="6"/>
    </row>
    <row r="32" spans="1:12" ht="12" customHeight="1">
      <c r="A32" s="58"/>
      <c r="B32" s="73"/>
      <c r="C32" s="74"/>
      <c r="D32" s="74"/>
      <c r="E32" s="74"/>
      <c r="F32" s="74"/>
      <c r="G32" s="75"/>
      <c r="H32" s="126"/>
      <c r="I32" s="43"/>
      <c r="J32" s="43"/>
      <c r="K32" s="44"/>
      <c r="L32" s="6"/>
    </row>
    <row r="33" spans="1:12" ht="12" customHeight="1">
      <c r="A33" s="58"/>
      <c r="B33" s="73"/>
      <c r="C33" s="74"/>
      <c r="D33" s="74"/>
      <c r="E33" s="74"/>
      <c r="F33" s="74"/>
      <c r="G33" s="75"/>
      <c r="H33" s="126"/>
      <c r="I33" s="43"/>
      <c r="J33" s="43"/>
      <c r="K33" s="44"/>
      <c r="L33" s="6"/>
    </row>
    <row r="34" spans="1:12" ht="12" customHeight="1">
      <c r="A34" s="58"/>
      <c r="B34" s="73"/>
      <c r="C34" s="74"/>
      <c r="D34" s="74"/>
      <c r="E34" s="74"/>
      <c r="F34" s="74"/>
      <c r="G34" s="75"/>
      <c r="H34" s="126"/>
      <c r="I34" s="43"/>
      <c r="J34" s="43"/>
      <c r="K34" s="6"/>
      <c r="L34" s="6"/>
    </row>
    <row r="35" spans="1:12" ht="12" customHeight="1">
      <c r="A35" s="58"/>
      <c r="B35" s="73"/>
      <c r="C35" s="74"/>
      <c r="D35" s="74"/>
      <c r="E35" s="74"/>
      <c r="F35" s="74"/>
      <c r="G35" s="75"/>
      <c r="H35" s="126"/>
      <c r="I35" s="43"/>
      <c r="J35" s="43"/>
      <c r="K35" s="6"/>
      <c r="L35" s="6"/>
    </row>
    <row r="36" spans="1:12" ht="12" customHeight="1">
      <c r="A36" s="58"/>
      <c r="B36" s="73"/>
      <c r="C36" s="74"/>
      <c r="D36" s="74"/>
      <c r="E36" s="74"/>
      <c r="F36" s="74"/>
      <c r="G36" s="75"/>
      <c r="H36" s="126"/>
      <c r="I36" s="43"/>
      <c r="J36" s="43"/>
      <c r="K36" s="6"/>
      <c r="L36" s="6"/>
    </row>
    <row r="37" spans="1:12" ht="12" customHeight="1">
      <c r="A37" s="58"/>
      <c r="B37" s="73"/>
      <c r="C37" s="74"/>
      <c r="D37" s="74"/>
      <c r="E37" s="74"/>
      <c r="F37" s="74"/>
      <c r="G37" s="75"/>
      <c r="H37" s="126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2025-05-20T08:51:55Z</cp:lastPrinted>
  <dcterms:created xsi:type="dcterms:W3CDTF">2014-05-16T09:31:30Z</dcterms:created>
  <dcterms:modified xsi:type="dcterms:W3CDTF">2025-11-12T09:24:49Z</dcterms:modified>
</cp:coreProperties>
</file>