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Vedeni\VYB.RIZENI\2025\INOVACE_Fototechnika\"/>
    </mc:Choice>
  </mc:AlternateContent>
  <xr:revisionPtr revIDLastSave="0" documentId="13_ncr:1_{04490DAE-7DE8-4EF3-A7A1-C49133CF6E1D}" xr6:coauthVersionLast="47" xr6:coauthVersionMax="47" xr10:uidLastSave="{00000000-0000-0000-0000-000000000000}"/>
  <bookViews>
    <workbookView xWindow="-120" yWindow="-120" windowWidth="29040" windowHeight="15840" xr2:uid="{2CFF28DF-679F-419F-96A6-2F98667F7F7D}"/>
  </bookViews>
  <sheets>
    <sheet name="Fototechn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1" i="1" l="1"/>
  <c r="F181" i="1" s="1"/>
  <c r="E175" i="1"/>
  <c r="F175" i="1" s="1"/>
  <c r="E156" i="1"/>
  <c r="F156" i="1" s="1"/>
  <c r="D173" i="1"/>
  <c r="E173" i="1" s="1"/>
  <c r="F173" i="1" s="1"/>
  <c r="E140" i="1"/>
  <c r="F140" i="1" s="1"/>
  <c r="D138" i="1"/>
  <c r="E138" i="1" s="1"/>
  <c r="F138" i="1" s="1"/>
  <c r="E122" i="1"/>
  <c r="F122" i="1" s="1"/>
  <c r="D120" i="1"/>
  <c r="E120" i="1" s="1"/>
  <c r="E105" i="1"/>
  <c r="F105" i="1" s="1"/>
  <c r="E88" i="1"/>
  <c r="F88" i="1" s="1"/>
  <c r="D86" i="1"/>
  <c r="E46" i="1"/>
  <c r="F46" i="1" s="1"/>
  <c r="E4" i="1"/>
  <c r="F4" i="1" s="1"/>
  <c r="F120" i="1" l="1"/>
  <c r="E86" i="1"/>
  <c r="F86" i="1" s="1"/>
  <c r="D186" i="1"/>
  <c r="E186" i="1" s="1"/>
  <c r="F186" i="1" l="1"/>
</calcChain>
</file>

<file path=xl/sharedStrings.xml><?xml version="1.0" encoding="utf-8"?>
<sst xmlns="http://schemas.openxmlformats.org/spreadsheetml/2006/main" count="315" uniqueCount="160">
  <si>
    <t>počet ks</t>
  </si>
  <si>
    <t>Cena bez DPH a PHE/ks</t>
  </si>
  <si>
    <t xml:space="preserve">Celkem včetně DPH/ks </t>
  </si>
  <si>
    <t>Velikost snímače</t>
  </si>
  <si>
    <t>full frame (FX, 24×36 mm)</t>
  </si>
  <si>
    <t>Rozlišení snímače (počet efektivních pixelů v Mpx)</t>
  </si>
  <si>
    <t>24  (24,2)</t>
  </si>
  <si>
    <t>Rychlost sériového snímání (sn/s)</t>
  </si>
  <si>
    <t>30 | 12 | 40</t>
  </si>
  <si>
    <t>Vlastnosti těla</t>
  </si>
  <si>
    <t>kovové | 100% hledáček | živý náhled | připojení gripu | náhled hloubky ostrosti | stativový závit</t>
  </si>
  <si>
    <t>Crop faktor</t>
  </si>
  <si>
    <t>1x</t>
  </si>
  <si>
    <t>Bajonet</t>
  </si>
  <si>
    <t>RF</t>
  </si>
  <si>
    <t>Maximální rozlišení fotografie (px)</t>
  </si>
  <si>
    <t>6 000 × 4 000</t>
  </si>
  <si>
    <t>Poměr stran snímku</t>
  </si>
  <si>
    <t>3:2 | 4:3 | 16:9 | 1:1</t>
  </si>
  <si>
    <t>Typ snímače</t>
  </si>
  <si>
    <t>CMOS</t>
  </si>
  <si>
    <t>Citlivost ISO - rozsah</t>
  </si>
  <si>
    <t>100 - 102 400</t>
  </si>
  <si>
    <t>Rozšířené ISO (minimum)</t>
  </si>
  <si>
    <t>Rozšířené ISO (maximum)</t>
  </si>
  <si>
    <t>Stabilizace obrazu</t>
  </si>
  <si>
    <t>mechanická (posunem snímače)</t>
  </si>
  <si>
    <t>Formát snímku</t>
  </si>
  <si>
    <t>RAW | JPEG | HEIF</t>
  </si>
  <si>
    <t>Systém automatického zaostřování</t>
  </si>
  <si>
    <t>detekce oka | detekce obličeje | jednotlivý AF bod | automatický výběr AF bodu | sledování objektu | skupiny bodů | skupiny bodů - volitelný počet bodů | detekce oka u zvířat | Focus Bracketing</t>
  </si>
  <si>
    <t>Počet zaostřovacích bodů (křížové)</t>
  </si>
  <si>
    <t>Funkce LCD displeje</t>
  </si>
  <si>
    <t>dotykový | výklopný a otočný</t>
  </si>
  <si>
    <t>Velikost LCD displeje</t>
  </si>
  <si>
    <t>3,0"</t>
  </si>
  <si>
    <t>Rozlišení LCD (px)</t>
  </si>
  <si>
    <t>1620000  (3 690 000)</t>
  </si>
  <si>
    <t>Hledáček</t>
  </si>
  <si>
    <t>elektronický</t>
  </si>
  <si>
    <t>Rozlišení elektronického hledáčku (px)</t>
  </si>
  <si>
    <t>Zvětšení hledáčku</t>
  </si>
  <si>
    <t>0.76×</t>
  </si>
  <si>
    <t>Expoziční čas - nejkratší (s)</t>
  </si>
  <si>
    <t>1/16 000</t>
  </si>
  <si>
    <t>Expoziční čas - nejdelší (s)</t>
  </si>
  <si>
    <t>Expoziční režimy</t>
  </si>
  <si>
    <t>automatika | manuál M | programová automatika P | priorita clony A/Av | priorita času S/TV | HDR režim | intervalové snímání | bracketing (AE, WB, ...) | časosběrné video | vícenásobná expozice | uživatelské režimy</t>
  </si>
  <si>
    <t>Blesk</t>
  </si>
  <si>
    <t>systémová patice</t>
  </si>
  <si>
    <t>Synchronizační čas pro blesk</t>
  </si>
  <si>
    <t>1/250</t>
  </si>
  <si>
    <t>Možnosti pro video</t>
  </si>
  <si>
    <t>Waveform | Zebra | Live streaming</t>
  </si>
  <si>
    <t>Rozhraní</t>
  </si>
  <si>
    <t>X-sync konektor | mikrofonní vstup | Wi-Fi | sluchátkový výstup (3,5 mm) | USB 3.1 | Bluetooth | micro HDMI (typ D) | USB-C | USB nabíjení | USB 3.2</t>
  </si>
  <si>
    <t>Napájení</t>
  </si>
  <si>
    <t>LP-E6NH</t>
  </si>
  <si>
    <t>Druh paměti</t>
  </si>
  <si>
    <t>SDHC | SDXC | SD/SD (dual slot) | SD | UHS-II</t>
  </si>
  <si>
    <t>Utěsnění proti povětrnostním vlivům</t>
  </si>
  <si>
    <t>ano</t>
  </si>
  <si>
    <t>Šířka, výška a hloubka fotoaparátu (mm)</t>
  </si>
  <si>
    <t>138,4*98,4*88,4</t>
  </si>
  <si>
    <t>Hmotnost fotoaparátu (g)</t>
  </si>
  <si>
    <t>588 (bez baterie)</t>
  </si>
  <si>
    <t>Maximální rozlišení videa</t>
  </si>
  <si>
    <t>4K UHD 3840 x 2160 60p</t>
  </si>
  <si>
    <t>Snímková frekvence 4K videa</t>
  </si>
  <si>
    <t>60 fps</t>
  </si>
  <si>
    <t>Barevná hloubka videa</t>
  </si>
  <si>
    <t>10 bit</t>
  </si>
  <si>
    <t>Formát záznamu videa</t>
  </si>
  <si>
    <t>MP4</t>
  </si>
  <si>
    <t>Video kodeky</t>
  </si>
  <si>
    <t>H.264 (MPEG-4/AVC) | H.265 (HEVC) | Apple ProRes RAW</t>
  </si>
  <si>
    <t>Záznam zvuku</t>
  </si>
  <si>
    <t>Stereo 2.1 | Interní mikrofon</t>
  </si>
  <si>
    <t>Příslušenství</t>
  </si>
  <si>
    <t>5 | 4</t>
  </si>
  <si>
    <t xml:space="preserve"> RF</t>
  </si>
  <si>
    <t>6 240 × 4 160</t>
  </si>
  <si>
    <t>100 - 40 000</t>
  </si>
  <si>
    <t>optická (v objektivu)</t>
  </si>
  <si>
    <t>RAW | JPEG</t>
  </si>
  <si>
    <t>detekce obličeje | jednotlivý AF bod | automatický výběr AF bodu | sledování objektu | skupiny bodů | skupiny bodů - volitelný počet bodů | Focus Bracketing | fázová detekce</t>
  </si>
  <si>
    <t>0.7×</t>
  </si>
  <si>
    <t>1/4 000</t>
  </si>
  <si>
    <t>automatika | manuál M | programová automatika P | priorita clony A/Av | priorita času S/TV | scénické režimy | HDR režim | intervalové snímání | bracketing (AE, WB, ...) | časosběrné video | uživatelské režimy</t>
  </si>
  <si>
    <t>1/180</t>
  </si>
  <si>
    <t>možnost LAN | mikrofonní vstup | Wi-Fi | sluchátkový výstup (3,5 mm) | USB 2.0 | Bluetooth | USB-C | USB nabíjení | mini HDMI (typ C)</t>
  </si>
  <si>
    <t>LP-E17</t>
  </si>
  <si>
    <t>SDHC | SDXC | SD | UHS-II</t>
  </si>
  <si>
    <t>Šířka, výška, hloubka fotoaparátu (mm)</t>
  </si>
  <si>
    <t>132*85*70</t>
  </si>
  <si>
    <t>4K DCI 4096 x 2160 25p</t>
  </si>
  <si>
    <t>25 fps</t>
  </si>
  <si>
    <t>8 bit</t>
  </si>
  <si>
    <t>MP4 | MOV</t>
  </si>
  <si>
    <t>H.264 (MPEG-4/AVC) | H.265 (HEVC)</t>
  </si>
  <si>
    <t>Cena celkem za 7 ks</t>
  </si>
  <si>
    <t>Určení objektivu</t>
  </si>
  <si>
    <t>základní zoom | street/reportáž/dokument | univerzální využití</t>
  </si>
  <si>
    <t>Objektiv pro formát</t>
  </si>
  <si>
    <t>full frame (24x36mm, kinofilmový formát)</t>
  </si>
  <si>
    <t>Světelnost objektivu</t>
  </si>
  <si>
    <t>Min. ohnisková vzdálenost (mm)</t>
  </si>
  <si>
    <t>Max. ohnisková vzdálenost (mm)</t>
  </si>
  <si>
    <t>Zaostřování</t>
  </si>
  <si>
    <t>automatické/manuální</t>
  </si>
  <si>
    <t>Optická stabilizace</t>
  </si>
  <si>
    <t>Filtry (průměr v mm / aplikace)</t>
  </si>
  <si>
    <t>Pevná světelnost v celém rozsahu zoomu</t>
  </si>
  <si>
    <t>Světelnost při nejkratší ohniskové vzdálenosti</t>
  </si>
  <si>
    <t>Světelnost při nejdelší ohniskové vzdálenosti</t>
  </si>
  <si>
    <t>Odolnost proti povětrnostním vlivům</t>
  </si>
  <si>
    <t>Délka objektivu (mm)</t>
  </si>
  <si>
    <t>Hmotnost objektivu (g)</t>
  </si>
  <si>
    <t>základní zoom | univerzální využití</t>
  </si>
  <si>
    <t>4,0–7,1</t>
  </si>
  <si>
    <t>ne</t>
  </si>
  <si>
    <t>Cena celkem za 2 ks</t>
  </si>
  <si>
    <t>širokorozsahový zoom | univerzální využití</t>
  </si>
  <si>
    <t>4,0–6,3</t>
  </si>
  <si>
    <t>Průměr/šířka objektivu (mm)</t>
  </si>
  <si>
    <t>širokoúhlý | krajinářský | architektura/interiér</t>
  </si>
  <si>
    <t>základní zoom | street/reportáž/dokument | univerzální využití | svatba</t>
  </si>
  <si>
    <t>Fotobox</t>
  </si>
  <si>
    <t>Cena za fototechniku celkem</t>
  </si>
  <si>
    <t>Popis produktu - minimální parametry</t>
  </si>
  <si>
    <t>Další příslušenství</t>
  </si>
  <si>
    <t>brašna, náhradní baterie LP-E6NH, karta SDXC 128 GB 277 MB/s, adaptér EF/RF, adaptér multifunkční patice pro blesk, externí blesk, náhradní krytka těla</t>
  </si>
  <si>
    <t>brašna, náhradní baterie LP-E17, karta SDXC 128 GB 277 MB/s, adaptér EF/RF, adaptér multifunkční patice pro blesk, externí blesk, náhradní krytka těla</t>
  </si>
  <si>
    <t xml:space="preserve">Další příslušenství </t>
  </si>
  <si>
    <t xml:space="preserve">   náhradní krytky (přední/zadní), sluneční clona, pouzdro nebo váček</t>
  </si>
  <si>
    <t xml:space="preserve">   náhradní krytky (přední/zadní)</t>
  </si>
  <si>
    <t>Rozměry</t>
  </si>
  <si>
    <t>80*80 cm</t>
  </si>
  <si>
    <t>Provedení</t>
  </si>
  <si>
    <t xml:space="preserve">Výkon </t>
  </si>
  <si>
    <t>84 W</t>
  </si>
  <si>
    <t xml:space="preserve">Příkon </t>
  </si>
  <si>
    <t>230 V</t>
  </si>
  <si>
    <t>lightbox s LED osvětlením, skládací na kovové kontrukci</t>
  </si>
  <si>
    <t xml:space="preserve">Přepravní taška, Ovladač intenzity světla,Zdroj, Pozadí bílé, černé, béžové a červené 2x LED Box </t>
  </si>
  <si>
    <t>90*90 cm</t>
  </si>
  <si>
    <t>90 W</t>
  </si>
  <si>
    <t>Typ/název/označení výrobku/nabízený typ výrobku</t>
  </si>
  <si>
    <t>Položka č. 1 _Fotoaparát - bezzrcadlovka</t>
  </si>
  <si>
    <t>Položka č. 2 _Fotoaparát - bezzrcadlovka</t>
  </si>
  <si>
    <t xml:space="preserve"> Položka č. 3_Objektiv 24-105mm</t>
  </si>
  <si>
    <t>Položka č. 4_Objektiv  24-105 mm</t>
  </si>
  <si>
    <t xml:space="preserve">Položka č. 5_Objektiv 24-240 mm </t>
  </si>
  <si>
    <t xml:space="preserve">Položka č. 6_Objektiv  16-28 mm </t>
  </si>
  <si>
    <t>Položka č. 7_Objektiv  28-70 mm</t>
  </si>
  <si>
    <t xml:space="preserve"> DPH 21%</t>
  </si>
  <si>
    <t>Střední škola designu Lysá nad Labem, IČO 00663565</t>
  </si>
  <si>
    <t>Zadavatel požaduje zboží nové, nikoli použité či repasované.</t>
  </si>
  <si>
    <t xml:space="preserve">Fotoaparáty, objektivy a přslušenství musí být vzájemně kompatibilní (vyjma fotoboxů).  Požadována je kompatibilita u: položky č. 1 s položkou č 3, položky č. 2 s položkou 4,5,6,7. </t>
  </si>
  <si>
    <t>Vyplňujte modře podbarvené buňky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</si>
</sst>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3E3D3D"/>
      <name val="Aptos Narrow"/>
      <family val="2"/>
      <scheme val="minor"/>
    </font>
    <font>
      <sz val="11"/>
      <color rgb="FF2C2C2C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2" borderId="1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4" fillId="4" borderId="6" xfId="0" applyFont="1" applyFill="1" applyBorder="1" applyAlignment="1">
      <alignment horizontal="left" vertical="top" wrapText="1" indent="1"/>
    </xf>
    <xf numFmtId="49" fontId="5" fillId="4" borderId="7" xfId="0" applyNumberFormat="1" applyFont="1" applyFill="1" applyBorder="1" applyAlignment="1">
      <alignment horizontal="left" vertical="top" wrapText="1" indent="1"/>
    </xf>
    <xf numFmtId="0" fontId="4" fillId="4" borderId="8" xfId="0" applyFont="1" applyFill="1" applyBorder="1" applyAlignment="1">
      <alignment horizontal="left" vertical="top" wrapText="1" indent="1"/>
    </xf>
    <xf numFmtId="49" fontId="5" fillId="4" borderId="9" xfId="0" applyNumberFormat="1" applyFont="1" applyFill="1" applyBorder="1" applyAlignment="1">
      <alignment horizontal="left" vertical="top" wrapText="1" indent="1"/>
    </xf>
    <xf numFmtId="0" fontId="4" fillId="4" borderId="11" xfId="0" applyFont="1" applyFill="1" applyBorder="1" applyAlignment="1">
      <alignment horizontal="left" vertical="top" wrapText="1" indent="1"/>
    </xf>
    <xf numFmtId="0" fontId="6" fillId="5" borderId="1" xfId="0" applyFont="1" applyFill="1" applyBorder="1" applyAlignment="1">
      <alignment horizontal="center" vertical="center"/>
    </xf>
    <xf numFmtId="49" fontId="5" fillId="4" borderId="12" xfId="0" applyNumberFormat="1" applyFont="1" applyFill="1" applyBorder="1" applyAlignment="1">
      <alignment horizontal="left" vertical="top" wrapText="1" indent="1"/>
    </xf>
    <xf numFmtId="0" fontId="5" fillId="4" borderId="9" xfId="0" applyFont="1" applyFill="1" applyBorder="1" applyAlignment="1">
      <alignment horizontal="left" vertical="top" wrapText="1" indent="1"/>
    </xf>
    <xf numFmtId="0" fontId="4" fillId="4" borderId="15" xfId="0" applyFont="1" applyFill="1" applyBorder="1" applyAlignment="1">
      <alignment horizontal="left" vertical="top" wrapText="1" indent="1"/>
    </xf>
    <xf numFmtId="49" fontId="5" fillId="4" borderId="16" xfId="0" applyNumberFormat="1" applyFont="1" applyFill="1" applyBorder="1" applyAlignment="1">
      <alignment horizontal="left" vertical="top" wrapText="1" indent="1"/>
    </xf>
    <xf numFmtId="0" fontId="4" fillId="4" borderId="17" xfId="0" applyFont="1" applyFill="1" applyBorder="1" applyAlignment="1">
      <alignment horizontal="left" vertical="top" wrapText="1" indent="1"/>
    </xf>
    <xf numFmtId="49" fontId="5" fillId="4" borderId="18" xfId="0" applyNumberFormat="1" applyFont="1" applyFill="1" applyBorder="1" applyAlignment="1">
      <alignment horizontal="left" vertical="top" wrapText="1" indent="1"/>
    </xf>
    <xf numFmtId="0" fontId="4" fillId="4" borderId="14" xfId="0" applyFont="1" applyFill="1" applyBorder="1" applyAlignment="1">
      <alignment horizontal="left" vertical="top" wrapText="1" indent="1"/>
    </xf>
    <xf numFmtId="49" fontId="1" fillId="4" borderId="12" xfId="0" applyNumberFormat="1" applyFont="1" applyFill="1" applyBorder="1"/>
    <xf numFmtId="0" fontId="5" fillId="4" borderId="18" xfId="0" applyFont="1" applyFill="1" applyBorder="1" applyAlignment="1">
      <alignment horizontal="left" vertical="top" wrapText="1" indent="1"/>
    </xf>
    <xf numFmtId="4" fontId="7" fillId="0" borderId="3" xfId="0" applyNumberFormat="1" applyFont="1" applyBorder="1"/>
    <xf numFmtId="49" fontId="1" fillId="3" borderId="4" xfId="0" applyNumberFormat="1" applyFont="1" applyFill="1" applyBorder="1" applyAlignment="1">
      <alignment wrapText="1"/>
    </xf>
    <xf numFmtId="49" fontId="1" fillId="3" borderId="4" xfId="0" applyNumberFormat="1" applyFont="1" applyFill="1" applyBorder="1"/>
    <xf numFmtId="49" fontId="1" fillId="5" borderId="4" xfId="0" applyNumberFormat="1" applyFont="1" applyFill="1" applyBorder="1" applyAlignment="1">
      <alignment horizontal="center"/>
    </xf>
    <xf numFmtId="49" fontId="1" fillId="3" borderId="3" xfId="0" applyNumberFormat="1" applyFont="1" applyFill="1" applyBorder="1"/>
    <xf numFmtId="49" fontId="1" fillId="5" borderId="3" xfId="0" applyNumberFormat="1" applyFont="1" applyFill="1" applyBorder="1" applyAlignment="1">
      <alignment horizontal="center"/>
    </xf>
    <xf numFmtId="49" fontId="1" fillId="5" borderId="3" xfId="0" applyNumberFormat="1" applyFont="1" applyFill="1" applyBorder="1"/>
    <xf numFmtId="49" fontId="7" fillId="0" borderId="3" xfId="0" applyNumberFormat="1" applyFont="1" applyBorder="1"/>
    <xf numFmtId="49" fontId="3" fillId="2" borderId="3" xfId="0" applyNumberFormat="1" applyFont="1" applyFill="1" applyBorder="1" applyAlignment="1">
      <alignment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 vertical="center"/>
    </xf>
    <xf numFmtId="4" fontId="8" fillId="4" borderId="13" xfId="0" applyNumberFormat="1" applyFont="1" applyFill="1" applyBorder="1" applyAlignment="1">
      <alignment horizontal="center" vertical="center" wrapText="1"/>
    </xf>
    <xf numFmtId="4" fontId="8" fillId="4" borderId="19" xfId="0" applyNumberFormat="1" applyFont="1" applyFill="1" applyBorder="1" applyAlignment="1">
      <alignment horizontal="center" vertical="center" wrapText="1"/>
    </xf>
    <xf numFmtId="4" fontId="8" fillId="4" borderId="5" xfId="0" applyNumberFormat="1" applyFont="1" applyFill="1" applyBorder="1" applyAlignment="1">
      <alignment horizontal="center" vertical="center" wrapText="1"/>
    </xf>
    <xf numFmtId="4" fontId="8" fillId="4" borderId="20" xfId="0" applyNumberFormat="1" applyFont="1" applyFill="1" applyBorder="1" applyAlignment="1">
      <alignment horizontal="center" vertical="center" wrapText="1"/>
    </xf>
    <xf numFmtId="4" fontId="8" fillId="4" borderId="10" xfId="0" applyNumberFormat="1" applyFont="1" applyFill="1" applyBorder="1" applyAlignment="1">
      <alignment horizontal="center" vertical="center" wrapText="1"/>
    </xf>
    <xf numFmtId="4" fontId="8" fillId="4" borderId="21" xfId="0" applyNumberFormat="1" applyFont="1" applyFill="1" applyBorder="1" applyAlignment="1">
      <alignment horizontal="center" vertical="center" wrapText="1"/>
    </xf>
    <xf numFmtId="4" fontId="1" fillId="6" borderId="5" xfId="0" applyNumberFormat="1" applyFont="1" applyFill="1" applyBorder="1" applyAlignment="1">
      <alignment horizontal="center" vertical="center" wrapText="1"/>
    </xf>
    <xf numFmtId="4" fontId="1" fillId="6" borderId="10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49" fontId="1" fillId="6" borderId="10" xfId="0" applyNumberFormat="1" applyFont="1" applyFill="1" applyBorder="1" applyAlignment="1">
      <alignment horizontal="center" vertical="center" wrapText="1"/>
    </xf>
    <xf numFmtId="49" fontId="1" fillId="6" borderId="13" xfId="0" applyNumberFormat="1" applyFont="1" applyFill="1" applyBorder="1" applyAlignment="1">
      <alignment horizontal="center" vertical="center" wrapText="1"/>
    </xf>
    <xf numFmtId="4" fontId="1" fillId="6" borderId="13" xfId="0" applyNumberFormat="1" applyFont="1" applyFill="1" applyBorder="1" applyAlignment="1">
      <alignment horizontal="center" vertical="center"/>
    </xf>
    <xf numFmtId="4" fontId="1" fillId="6" borderId="5" xfId="0" applyNumberFormat="1" applyFont="1" applyFill="1" applyBorder="1" applyAlignment="1">
      <alignment horizontal="center" vertical="center"/>
    </xf>
    <xf numFmtId="4" fontId="1" fillId="6" borderId="10" xfId="0" applyNumberFormat="1" applyFont="1" applyFill="1" applyBorder="1" applyAlignment="1">
      <alignment horizontal="center" vertical="center"/>
    </xf>
    <xf numFmtId="49" fontId="1" fillId="6" borderId="13" xfId="0" applyNumberFormat="1" applyFont="1" applyFill="1" applyBorder="1" applyAlignment="1">
      <alignment horizontal="center"/>
    </xf>
    <xf numFmtId="49" fontId="1" fillId="6" borderId="5" xfId="0" applyNumberFormat="1" applyFont="1" applyFill="1" applyBorder="1" applyAlignment="1">
      <alignment horizontal="center"/>
    </xf>
    <xf numFmtId="49" fontId="1" fillId="6" borderId="10" xfId="0" applyNumberFormat="1" applyFont="1" applyFill="1" applyBorder="1" applyAlignment="1">
      <alignment horizontal="center"/>
    </xf>
    <xf numFmtId="4" fontId="8" fillId="6" borderId="13" xfId="0" applyNumberFormat="1" applyFont="1" applyFill="1" applyBorder="1" applyAlignment="1">
      <alignment horizontal="center" vertical="center" wrapText="1"/>
    </xf>
    <xf numFmtId="4" fontId="8" fillId="6" borderId="5" xfId="0" applyNumberFormat="1" applyFont="1" applyFill="1" applyBorder="1" applyAlignment="1">
      <alignment horizontal="center" vertical="center" wrapText="1"/>
    </xf>
    <xf numFmtId="4" fontId="8" fillId="6" borderId="10" xfId="0" applyNumberFormat="1" applyFont="1" applyFill="1" applyBorder="1" applyAlignment="1">
      <alignment horizontal="center" vertical="center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0" xfId="0" applyNumberFormat="1" applyFont="1" applyFill="1" applyBorder="1" applyAlignment="1">
      <alignment horizontal="center" vertical="top" wrapText="1"/>
    </xf>
    <xf numFmtId="49" fontId="3" fillId="6" borderId="21" xfId="0" applyNumberFormat="1" applyFont="1" applyFill="1" applyBorder="1" applyAlignment="1">
      <alignment horizontal="center" vertical="top" wrapText="1"/>
    </xf>
    <xf numFmtId="49" fontId="3" fillId="6" borderId="13" xfId="0" applyNumberFormat="1" applyFont="1" applyFill="1" applyBorder="1" applyAlignment="1">
      <alignment horizontal="center" vertical="top" wrapText="1"/>
    </xf>
    <xf numFmtId="49" fontId="3" fillId="6" borderId="5" xfId="0" applyNumberFormat="1" applyFont="1" applyFill="1" applyBorder="1" applyAlignment="1">
      <alignment horizontal="center" vertical="top" wrapText="1"/>
    </xf>
    <xf numFmtId="49" fontId="3" fillId="6" borderId="10" xfId="0" applyNumberFormat="1" applyFont="1" applyFill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0" xfId="0" applyFont="1"/>
    <xf numFmtId="49" fontId="9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170E-D5F1-480B-AE14-6A86CB6C0A3E}">
  <sheetPr>
    <pageSetUpPr fitToPage="1"/>
  </sheetPr>
  <dimension ref="A1:G190"/>
  <sheetViews>
    <sheetView tabSelected="1" workbookViewId="0">
      <selection activeCell="E4" sqref="E4:E44"/>
    </sheetView>
  </sheetViews>
  <sheetFormatPr defaultRowHeight="15" x14ac:dyDescent="0.25"/>
  <cols>
    <col min="1" max="1" width="9.140625" style="1"/>
    <col min="2" max="2" width="44" style="1" customWidth="1"/>
    <col min="3" max="3" width="88.7109375" style="2" customWidth="1"/>
    <col min="4" max="4" width="21.28515625" style="1" customWidth="1"/>
    <col min="5" max="5" width="13.85546875" style="1" customWidth="1"/>
    <col min="6" max="6" width="18.7109375" style="1" customWidth="1"/>
    <col min="7" max="7" width="25.28515625" style="2" customWidth="1"/>
    <col min="8" max="16384" width="9.140625" style="1"/>
  </cols>
  <sheetData>
    <row r="1" spans="1:7" ht="47.25" customHeight="1" thickBot="1" x14ac:dyDescent="0.3">
      <c r="A1" s="87" t="s">
        <v>156</v>
      </c>
      <c r="B1" s="88"/>
      <c r="C1" s="88"/>
      <c r="D1" s="88"/>
      <c r="E1" s="88"/>
      <c r="F1" s="88"/>
      <c r="G1" s="88"/>
    </row>
    <row r="2" spans="1:7" ht="48.75" thickBot="1" x14ac:dyDescent="0.35">
      <c r="A2" s="3" t="s">
        <v>0</v>
      </c>
      <c r="B2" s="31" t="s">
        <v>129</v>
      </c>
      <c r="C2" s="32"/>
      <c r="D2" s="3" t="s">
        <v>1</v>
      </c>
      <c r="E2" s="3" t="s">
        <v>155</v>
      </c>
      <c r="F2" s="4" t="s">
        <v>2</v>
      </c>
      <c r="G2" s="28" t="s">
        <v>147</v>
      </c>
    </row>
    <row r="3" spans="1:7" ht="16.5" thickBot="1" x14ac:dyDescent="0.3">
      <c r="A3" s="33" t="s">
        <v>148</v>
      </c>
      <c r="B3" s="34"/>
      <c r="C3" s="34"/>
      <c r="D3" s="34"/>
      <c r="E3" s="34"/>
      <c r="F3" s="35"/>
      <c r="G3" s="21"/>
    </row>
    <row r="4" spans="1:7" x14ac:dyDescent="0.25">
      <c r="A4" s="36">
        <v>1</v>
      </c>
      <c r="B4" s="5" t="s">
        <v>3</v>
      </c>
      <c r="C4" s="6" t="s">
        <v>4</v>
      </c>
      <c r="D4" s="67">
        <v>0</v>
      </c>
      <c r="E4" s="38">
        <f>SUM(D4*0.21)</f>
        <v>0</v>
      </c>
      <c r="F4" s="38">
        <f>SUM(D4+E4)*A4</f>
        <v>0</v>
      </c>
      <c r="G4" s="69"/>
    </row>
    <row r="5" spans="1:7" ht="30" x14ac:dyDescent="0.25">
      <c r="A5" s="36"/>
      <c r="B5" s="7" t="s">
        <v>5</v>
      </c>
      <c r="C5" s="8" t="s">
        <v>6</v>
      </c>
      <c r="D5" s="67"/>
      <c r="E5" s="38"/>
      <c r="F5" s="38"/>
      <c r="G5" s="69"/>
    </row>
    <row r="6" spans="1:7" x14ac:dyDescent="0.25">
      <c r="A6" s="36"/>
      <c r="B6" s="7" t="s">
        <v>7</v>
      </c>
      <c r="C6" s="8" t="s">
        <v>8</v>
      </c>
      <c r="D6" s="67"/>
      <c r="E6" s="38"/>
      <c r="F6" s="38"/>
      <c r="G6" s="69"/>
    </row>
    <row r="7" spans="1:7" ht="20.25" customHeight="1" x14ac:dyDescent="0.25">
      <c r="A7" s="36"/>
      <c r="B7" s="7" t="s">
        <v>9</v>
      </c>
      <c r="C7" s="8" t="s">
        <v>10</v>
      </c>
      <c r="D7" s="67"/>
      <c r="E7" s="38"/>
      <c r="F7" s="38"/>
      <c r="G7" s="69"/>
    </row>
    <row r="8" spans="1:7" x14ac:dyDescent="0.25">
      <c r="A8" s="36"/>
      <c r="B8" s="7" t="s">
        <v>11</v>
      </c>
      <c r="C8" s="8" t="s">
        <v>12</v>
      </c>
      <c r="D8" s="67"/>
      <c r="E8" s="38"/>
      <c r="F8" s="38"/>
      <c r="G8" s="69"/>
    </row>
    <row r="9" spans="1:7" x14ac:dyDescent="0.25">
      <c r="A9" s="36"/>
      <c r="B9" s="7" t="s">
        <v>13</v>
      </c>
      <c r="C9" s="8" t="s">
        <v>14</v>
      </c>
      <c r="D9" s="67"/>
      <c r="E9" s="38"/>
      <c r="F9" s="38"/>
      <c r="G9" s="69"/>
    </row>
    <row r="10" spans="1:7" x14ac:dyDescent="0.25">
      <c r="A10" s="36"/>
      <c r="B10" s="7" t="s">
        <v>15</v>
      </c>
      <c r="C10" s="8" t="s">
        <v>16</v>
      </c>
      <c r="D10" s="67"/>
      <c r="E10" s="38"/>
      <c r="F10" s="38"/>
      <c r="G10" s="69"/>
    </row>
    <row r="11" spans="1:7" x14ac:dyDescent="0.25">
      <c r="A11" s="36"/>
      <c r="B11" s="7" t="s">
        <v>17</v>
      </c>
      <c r="C11" s="8" t="s">
        <v>18</v>
      </c>
      <c r="D11" s="67"/>
      <c r="E11" s="38"/>
      <c r="F11" s="38"/>
      <c r="G11" s="69"/>
    </row>
    <row r="12" spans="1:7" x14ac:dyDescent="0.25">
      <c r="A12" s="36"/>
      <c r="B12" s="7" t="s">
        <v>19</v>
      </c>
      <c r="C12" s="8" t="s">
        <v>20</v>
      </c>
      <c r="D12" s="67"/>
      <c r="E12" s="38"/>
      <c r="F12" s="38"/>
      <c r="G12" s="69"/>
    </row>
    <row r="13" spans="1:7" x14ac:dyDescent="0.25">
      <c r="A13" s="36"/>
      <c r="B13" s="7" t="s">
        <v>21</v>
      </c>
      <c r="C13" s="8" t="s">
        <v>22</v>
      </c>
      <c r="D13" s="67"/>
      <c r="E13" s="38"/>
      <c r="F13" s="38"/>
      <c r="G13" s="69"/>
    </row>
    <row r="14" spans="1:7" x14ac:dyDescent="0.25">
      <c r="A14" s="36"/>
      <c r="B14" s="7" t="s">
        <v>23</v>
      </c>
      <c r="C14" s="8">
        <v>50</v>
      </c>
      <c r="D14" s="67"/>
      <c r="E14" s="38"/>
      <c r="F14" s="38"/>
      <c r="G14" s="69"/>
    </row>
    <row r="15" spans="1:7" x14ac:dyDescent="0.25">
      <c r="A15" s="36"/>
      <c r="B15" s="7" t="s">
        <v>24</v>
      </c>
      <c r="C15" s="8">
        <v>204800</v>
      </c>
      <c r="D15" s="67"/>
      <c r="E15" s="38"/>
      <c r="F15" s="38"/>
      <c r="G15" s="69"/>
    </row>
    <row r="16" spans="1:7" x14ac:dyDescent="0.25">
      <c r="A16" s="36"/>
      <c r="B16" s="7" t="s">
        <v>25</v>
      </c>
      <c r="C16" s="8" t="s">
        <v>26</v>
      </c>
      <c r="D16" s="67"/>
      <c r="E16" s="38"/>
      <c r="F16" s="38"/>
      <c r="G16" s="69"/>
    </row>
    <row r="17" spans="1:7" x14ac:dyDescent="0.25">
      <c r="A17" s="36"/>
      <c r="B17" s="7" t="s">
        <v>27</v>
      </c>
      <c r="C17" s="8" t="s">
        <v>28</v>
      </c>
      <c r="D17" s="67"/>
      <c r="E17" s="38"/>
      <c r="F17" s="38"/>
      <c r="G17" s="69"/>
    </row>
    <row r="18" spans="1:7" ht="31.5" customHeight="1" x14ac:dyDescent="0.25">
      <c r="A18" s="36"/>
      <c r="B18" s="7" t="s">
        <v>29</v>
      </c>
      <c r="C18" s="8" t="s">
        <v>30</v>
      </c>
      <c r="D18" s="67"/>
      <c r="E18" s="38"/>
      <c r="F18" s="38"/>
      <c r="G18" s="69"/>
    </row>
    <row r="19" spans="1:7" x14ac:dyDescent="0.25">
      <c r="A19" s="36"/>
      <c r="B19" s="7" t="s">
        <v>31</v>
      </c>
      <c r="C19" s="8">
        <v>4897</v>
      </c>
      <c r="D19" s="67"/>
      <c r="E19" s="38"/>
      <c r="F19" s="38"/>
      <c r="G19" s="69"/>
    </row>
    <row r="20" spans="1:7" x14ac:dyDescent="0.25">
      <c r="A20" s="36"/>
      <c r="B20" s="7" t="s">
        <v>32</v>
      </c>
      <c r="C20" s="8" t="s">
        <v>33</v>
      </c>
      <c r="D20" s="67"/>
      <c r="E20" s="38"/>
      <c r="F20" s="38"/>
      <c r="G20" s="69"/>
    </row>
    <row r="21" spans="1:7" x14ac:dyDescent="0.25">
      <c r="A21" s="36"/>
      <c r="B21" s="7" t="s">
        <v>34</v>
      </c>
      <c r="C21" s="8" t="s">
        <v>35</v>
      </c>
      <c r="D21" s="67"/>
      <c r="E21" s="38"/>
      <c r="F21" s="38"/>
      <c r="G21" s="69"/>
    </row>
    <row r="22" spans="1:7" x14ac:dyDescent="0.25">
      <c r="A22" s="36"/>
      <c r="B22" s="7" t="s">
        <v>36</v>
      </c>
      <c r="C22" s="8" t="s">
        <v>37</v>
      </c>
      <c r="D22" s="67"/>
      <c r="E22" s="38"/>
      <c r="F22" s="38"/>
      <c r="G22" s="69"/>
    </row>
    <row r="23" spans="1:7" x14ac:dyDescent="0.25">
      <c r="A23" s="36"/>
      <c r="B23" s="7" t="s">
        <v>38</v>
      </c>
      <c r="C23" s="8" t="s">
        <v>39</v>
      </c>
      <c r="D23" s="67"/>
      <c r="E23" s="38"/>
      <c r="F23" s="38"/>
      <c r="G23" s="69"/>
    </row>
    <row r="24" spans="1:7" x14ac:dyDescent="0.25">
      <c r="A24" s="36"/>
      <c r="B24" s="7" t="s">
        <v>40</v>
      </c>
      <c r="C24" s="8">
        <v>3690000</v>
      </c>
      <c r="D24" s="67"/>
      <c r="E24" s="38"/>
      <c r="F24" s="38"/>
      <c r="G24" s="69"/>
    </row>
    <row r="25" spans="1:7" x14ac:dyDescent="0.25">
      <c r="A25" s="36"/>
      <c r="B25" s="7" t="s">
        <v>41</v>
      </c>
      <c r="C25" s="8" t="s">
        <v>42</v>
      </c>
      <c r="D25" s="67"/>
      <c r="E25" s="38"/>
      <c r="F25" s="38"/>
      <c r="G25" s="69"/>
    </row>
    <row r="26" spans="1:7" x14ac:dyDescent="0.25">
      <c r="A26" s="36"/>
      <c r="B26" s="7" t="s">
        <v>43</v>
      </c>
      <c r="C26" s="8" t="s">
        <v>44</v>
      </c>
      <c r="D26" s="67"/>
      <c r="E26" s="38"/>
      <c r="F26" s="38"/>
      <c r="G26" s="69"/>
    </row>
    <row r="27" spans="1:7" x14ac:dyDescent="0.25">
      <c r="A27" s="36"/>
      <c r="B27" s="7" t="s">
        <v>45</v>
      </c>
      <c r="C27" s="8">
        <v>30</v>
      </c>
      <c r="D27" s="67"/>
      <c r="E27" s="38"/>
      <c r="F27" s="38"/>
      <c r="G27" s="69"/>
    </row>
    <row r="28" spans="1:7" ht="45" x14ac:dyDescent="0.25">
      <c r="A28" s="36"/>
      <c r="B28" s="7" t="s">
        <v>46</v>
      </c>
      <c r="C28" s="8" t="s">
        <v>47</v>
      </c>
      <c r="D28" s="67"/>
      <c r="E28" s="38"/>
      <c r="F28" s="38"/>
      <c r="G28" s="69"/>
    </row>
    <row r="29" spans="1:7" x14ac:dyDescent="0.25">
      <c r="A29" s="36"/>
      <c r="B29" s="7" t="s">
        <v>48</v>
      </c>
      <c r="C29" s="8" t="s">
        <v>49</v>
      </c>
      <c r="D29" s="67"/>
      <c r="E29" s="38"/>
      <c r="F29" s="38"/>
      <c r="G29" s="69"/>
    </row>
    <row r="30" spans="1:7" x14ac:dyDescent="0.25">
      <c r="A30" s="36"/>
      <c r="B30" s="7" t="s">
        <v>50</v>
      </c>
      <c r="C30" s="8" t="s">
        <v>51</v>
      </c>
      <c r="D30" s="67"/>
      <c r="E30" s="38"/>
      <c r="F30" s="38"/>
      <c r="G30" s="69"/>
    </row>
    <row r="31" spans="1:7" x14ac:dyDescent="0.25">
      <c r="A31" s="36"/>
      <c r="B31" s="7" t="s">
        <v>52</v>
      </c>
      <c r="C31" s="8" t="s">
        <v>53</v>
      </c>
      <c r="D31" s="67"/>
      <c r="E31" s="38"/>
      <c r="F31" s="38"/>
      <c r="G31" s="69"/>
    </row>
    <row r="32" spans="1:7" ht="30" x14ac:dyDescent="0.25">
      <c r="A32" s="36"/>
      <c r="B32" s="7" t="s">
        <v>54</v>
      </c>
      <c r="C32" s="8" t="s">
        <v>55</v>
      </c>
      <c r="D32" s="67"/>
      <c r="E32" s="38"/>
      <c r="F32" s="38"/>
      <c r="G32" s="69"/>
    </row>
    <row r="33" spans="1:7" x14ac:dyDescent="0.25">
      <c r="A33" s="36"/>
      <c r="B33" s="7" t="s">
        <v>56</v>
      </c>
      <c r="C33" s="8" t="s">
        <v>57</v>
      </c>
      <c r="D33" s="67"/>
      <c r="E33" s="38"/>
      <c r="F33" s="38"/>
      <c r="G33" s="69"/>
    </row>
    <row r="34" spans="1:7" x14ac:dyDescent="0.25">
      <c r="A34" s="36"/>
      <c r="B34" s="7" t="s">
        <v>58</v>
      </c>
      <c r="C34" s="8" t="s">
        <v>59</v>
      </c>
      <c r="D34" s="67"/>
      <c r="E34" s="38"/>
      <c r="F34" s="38"/>
      <c r="G34" s="69"/>
    </row>
    <row r="35" spans="1:7" x14ac:dyDescent="0.25">
      <c r="A35" s="36"/>
      <c r="B35" s="7" t="s">
        <v>60</v>
      </c>
      <c r="C35" s="8" t="s">
        <v>61</v>
      </c>
      <c r="D35" s="67"/>
      <c r="E35" s="38"/>
      <c r="F35" s="38"/>
      <c r="G35" s="69"/>
    </row>
    <row r="36" spans="1:7" x14ac:dyDescent="0.25">
      <c r="A36" s="36"/>
      <c r="B36" s="7" t="s">
        <v>62</v>
      </c>
      <c r="C36" s="8" t="s">
        <v>63</v>
      </c>
      <c r="D36" s="67"/>
      <c r="E36" s="38"/>
      <c r="F36" s="38"/>
      <c r="G36" s="69"/>
    </row>
    <row r="37" spans="1:7" x14ac:dyDescent="0.25">
      <c r="A37" s="36"/>
      <c r="B37" s="7" t="s">
        <v>64</v>
      </c>
      <c r="C37" s="8" t="s">
        <v>65</v>
      </c>
      <c r="D37" s="67"/>
      <c r="E37" s="38"/>
      <c r="F37" s="38"/>
      <c r="G37" s="69"/>
    </row>
    <row r="38" spans="1:7" x14ac:dyDescent="0.25">
      <c r="A38" s="36"/>
      <c r="B38" s="7" t="s">
        <v>66</v>
      </c>
      <c r="C38" s="8" t="s">
        <v>67</v>
      </c>
      <c r="D38" s="67"/>
      <c r="E38" s="38"/>
      <c r="F38" s="38"/>
      <c r="G38" s="69"/>
    </row>
    <row r="39" spans="1:7" x14ac:dyDescent="0.25">
      <c r="A39" s="36"/>
      <c r="B39" s="7" t="s">
        <v>68</v>
      </c>
      <c r="C39" s="8" t="s">
        <v>69</v>
      </c>
      <c r="D39" s="67"/>
      <c r="E39" s="38"/>
      <c r="F39" s="38"/>
      <c r="G39" s="69"/>
    </row>
    <row r="40" spans="1:7" x14ac:dyDescent="0.25">
      <c r="A40" s="36"/>
      <c r="B40" s="7" t="s">
        <v>70</v>
      </c>
      <c r="C40" s="8" t="s">
        <v>71</v>
      </c>
      <c r="D40" s="67"/>
      <c r="E40" s="38"/>
      <c r="F40" s="38"/>
      <c r="G40" s="69"/>
    </row>
    <row r="41" spans="1:7" x14ac:dyDescent="0.25">
      <c r="A41" s="36"/>
      <c r="B41" s="7" t="s">
        <v>72</v>
      </c>
      <c r="C41" s="8" t="s">
        <v>73</v>
      </c>
      <c r="D41" s="67"/>
      <c r="E41" s="38"/>
      <c r="F41" s="38"/>
      <c r="G41" s="69"/>
    </row>
    <row r="42" spans="1:7" x14ac:dyDescent="0.25">
      <c r="A42" s="36"/>
      <c r="B42" s="7" t="s">
        <v>74</v>
      </c>
      <c r="C42" s="8" t="s">
        <v>75</v>
      </c>
      <c r="D42" s="67"/>
      <c r="E42" s="38"/>
      <c r="F42" s="38"/>
      <c r="G42" s="69"/>
    </row>
    <row r="43" spans="1:7" x14ac:dyDescent="0.25">
      <c r="A43" s="36"/>
      <c r="B43" s="7" t="s">
        <v>76</v>
      </c>
      <c r="C43" s="8" t="s">
        <v>77</v>
      </c>
      <c r="D43" s="67"/>
      <c r="E43" s="38"/>
      <c r="F43" s="38"/>
      <c r="G43" s="69"/>
    </row>
    <row r="44" spans="1:7" ht="30.75" thickBot="1" x14ac:dyDescent="0.3">
      <c r="A44" s="37"/>
      <c r="B44" s="9" t="s">
        <v>130</v>
      </c>
      <c r="C44" s="11" t="s">
        <v>131</v>
      </c>
      <c r="D44" s="68"/>
      <c r="E44" s="39"/>
      <c r="F44" s="39"/>
      <c r="G44" s="70"/>
    </row>
    <row r="45" spans="1:7" ht="16.5" thickBot="1" x14ac:dyDescent="0.3">
      <c r="A45" s="33" t="s">
        <v>149</v>
      </c>
      <c r="B45" s="34"/>
      <c r="C45" s="34"/>
      <c r="D45" s="34"/>
      <c r="E45" s="34"/>
      <c r="F45" s="35"/>
      <c r="G45" s="22"/>
    </row>
    <row r="46" spans="1:7" x14ac:dyDescent="0.25">
      <c r="A46" s="40">
        <v>7</v>
      </c>
      <c r="B46" s="5" t="s">
        <v>3</v>
      </c>
      <c r="C46" s="6" t="s">
        <v>4</v>
      </c>
      <c r="D46" s="67">
        <v>0</v>
      </c>
      <c r="E46" s="38">
        <f>SUM(D46)*0.21</f>
        <v>0</v>
      </c>
      <c r="F46" s="38">
        <f>SUM(D46:E85)</f>
        <v>0</v>
      </c>
      <c r="G46" s="71"/>
    </row>
    <row r="47" spans="1:7" ht="30" x14ac:dyDescent="0.25">
      <c r="A47" s="40"/>
      <c r="B47" s="7" t="s">
        <v>5</v>
      </c>
      <c r="C47" s="12">
        <v>26.2</v>
      </c>
      <c r="D47" s="67"/>
      <c r="E47" s="38"/>
      <c r="F47" s="38"/>
      <c r="G47" s="69"/>
    </row>
    <row r="48" spans="1:7" x14ac:dyDescent="0.25">
      <c r="A48" s="40"/>
      <c r="B48" s="7" t="s">
        <v>7</v>
      </c>
      <c r="C48" s="8" t="s">
        <v>79</v>
      </c>
      <c r="D48" s="67"/>
      <c r="E48" s="38"/>
      <c r="F48" s="38"/>
      <c r="G48" s="69"/>
    </row>
    <row r="49" spans="1:7" ht="19.5" customHeight="1" x14ac:dyDescent="0.25">
      <c r="A49" s="40"/>
      <c r="B49" s="7" t="s">
        <v>9</v>
      </c>
      <c r="C49" s="8" t="s">
        <v>10</v>
      </c>
      <c r="D49" s="67"/>
      <c r="E49" s="38"/>
      <c r="F49" s="38"/>
      <c r="G49" s="69"/>
    </row>
    <row r="50" spans="1:7" x14ac:dyDescent="0.25">
      <c r="A50" s="40"/>
      <c r="B50" s="7" t="s">
        <v>11</v>
      </c>
      <c r="C50" s="8" t="s">
        <v>12</v>
      </c>
      <c r="D50" s="67"/>
      <c r="E50" s="38"/>
      <c r="F50" s="38"/>
      <c r="G50" s="69"/>
    </row>
    <row r="51" spans="1:7" x14ac:dyDescent="0.25">
      <c r="A51" s="40"/>
      <c r="B51" s="7" t="s">
        <v>13</v>
      </c>
      <c r="C51" s="8" t="s">
        <v>80</v>
      </c>
      <c r="D51" s="67"/>
      <c r="E51" s="38"/>
      <c r="F51" s="38"/>
      <c r="G51" s="69"/>
    </row>
    <row r="52" spans="1:7" x14ac:dyDescent="0.25">
      <c r="A52" s="40"/>
      <c r="B52" s="7" t="s">
        <v>15</v>
      </c>
      <c r="C52" s="8" t="s">
        <v>81</v>
      </c>
      <c r="D52" s="67"/>
      <c r="E52" s="38"/>
      <c r="F52" s="38"/>
      <c r="G52" s="69"/>
    </row>
    <row r="53" spans="1:7" x14ac:dyDescent="0.25">
      <c r="A53" s="40"/>
      <c r="B53" s="7" t="s">
        <v>17</v>
      </c>
      <c r="C53" s="8" t="s">
        <v>18</v>
      </c>
      <c r="D53" s="67"/>
      <c r="E53" s="38"/>
      <c r="F53" s="38"/>
      <c r="G53" s="69"/>
    </row>
    <row r="54" spans="1:7" x14ac:dyDescent="0.25">
      <c r="A54" s="40"/>
      <c r="B54" s="7" t="s">
        <v>19</v>
      </c>
      <c r="C54" s="8" t="s">
        <v>20</v>
      </c>
      <c r="D54" s="67"/>
      <c r="E54" s="38"/>
      <c r="F54" s="38"/>
      <c r="G54" s="69"/>
    </row>
    <row r="55" spans="1:7" x14ac:dyDescent="0.25">
      <c r="A55" s="40"/>
      <c r="B55" s="7" t="s">
        <v>21</v>
      </c>
      <c r="C55" s="8" t="s">
        <v>82</v>
      </c>
      <c r="D55" s="67"/>
      <c r="E55" s="38"/>
      <c r="F55" s="38"/>
      <c r="G55" s="69"/>
    </row>
    <row r="56" spans="1:7" x14ac:dyDescent="0.25">
      <c r="A56" s="40"/>
      <c r="B56" s="7" t="s">
        <v>23</v>
      </c>
      <c r="C56" s="8">
        <v>100</v>
      </c>
      <c r="D56" s="67"/>
      <c r="E56" s="38"/>
      <c r="F56" s="38"/>
      <c r="G56" s="69"/>
    </row>
    <row r="57" spans="1:7" x14ac:dyDescent="0.25">
      <c r="A57" s="40"/>
      <c r="B57" s="7" t="s">
        <v>24</v>
      </c>
      <c r="C57" s="8">
        <v>102400</v>
      </c>
      <c r="D57" s="67"/>
      <c r="E57" s="38"/>
      <c r="F57" s="38"/>
      <c r="G57" s="69"/>
    </row>
    <row r="58" spans="1:7" x14ac:dyDescent="0.25">
      <c r="A58" s="40"/>
      <c r="B58" s="7" t="s">
        <v>25</v>
      </c>
      <c r="C58" s="8" t="s">
        <v>83</v>
      </c>
      <c r="D58" s="67"/>
      <c r="E58" s="38"/>
      <c r="F58" s="38"/>
      <c r="G58" s="69"/>
    </row>
    <row r="59" spans="1:7" x14ac:dyDescent="0.25">
      <c r="A59" s="40"/>
      <c r="B59" s="7" t="s">
        <v>27</v>
      </c>
      <c r="C59" s="8" t="s">
        <v>84</v>
      </c>
      <c r="D59" s="67"/>
      <c r="E59" s="38"/>
      <c r="F59" s="38"/>
      <c r="G59" s="69"/>
    </row>
    <row r="60" spans="1:7" ht="30" x14ac:dyDescent="0.25">
      <c r="A60" s="40"/>
      <c r="B60" s="7" t="s">
        <v>29</v>
      </c>
      <c r="C60" s="8" t="s">
        <v>85</v>
      </c>
      <c r="D60" s="67"/>
      <c r="E60" s="38"/>
      <c r="F60" s="38"/>
      <c r="G60" s="69"/>
    </row>
    <row r="61" spans="1:7" x14ac:dyDescent="0.25">
      <c r="A61" s="40"/>
      <c r="B61" s="7" t="s">
        <v>32</v>
      </c>
      <c r="C61" s="8" t="s">
        <v>33</v>
      </c>
      <c r="D61" s="67"/>
      <c r="E61" s="38"/>
      <c r="F61" s="38"/>
      <c r="G61" s="69"/>
    </row>
    <row r="62" spans="1:7" x14ac:dyDescent="0.25">
      <c r="A62" s="40"/>
      <c r="B62" s="7" t="s">
        <v>34</v>
      </c>
      <c r="C62" s="8" t="s">
        <v>35</v>
      </c>
      <c r="D62" s="67"/>
      <c r="E62" s="38"/>
      <c r="F62" s="38"/>
      <c r="G62" s="69"/>
    </row>
    <row r="63" spans="1:7" x14ac:dyDescent="0.25">
      <c r="A63" s="40"/>
      <c r="B63" s="7" t="s">
        <v>36</v>
      </c>
      <c r="C63" s="8">
        <v>1040000</v>
      </c>
      <c r="D63" s="67"/>
      <c r="E63" s="38"/>
      <c r="F63" s="38"/>
      <c r="G63" s="69"/>
    </row>
    <row r="64" spans="1:7" x14ac:dyDescent="0.25">
      <c r="A64" s="40"/>
      <c r="B64" s="7" t="s">
        <v>38</v>
      </c>
      <c r="C64" s="8" t="s">
        <v>39</v>
      </c>
      <c r="D64" s="67"/>
      <c r="E64" s="38"/>
      <c r="F64" s="38"/>
      <c r="G64" s="69"/>
    </row>
    <row r="65" spans="1:7" x14ac:dyDescent="0.25">
      <c r="A65" s="40"/>
      <c r="B65" s="7" t="s">
        <v>40</v>
      </c>
      <c r="C65" s="8">
        <v>2360000</v>
      </c>
      <c r="D65" s="67"/>
      <c r="E65" s="38"/>
      <c r="F65" s="38"/>
      <c r="G65" s="69"/>
    </row>
    <row r="66" spans="1:7" x14ac:dyDescent="0.25">
      <c r="A66" s="40"/>
      <c r="B66" s="7" t="s">
        <v>41</v>
      </c>
      <c r="C66" s="8" t="s">
        <v>86</v>
      </c>
      <c r="D66" s="67"/>
      <c r="E66" s="38"/>
      <c r="F66" s="38"/>
      <c r="G66" s="69"/>
    </row>
    <row r="67" spans="1:7" x14ac:dyDescent="0.25">
      <c r="A67" s="40"/>
      <c r="B67" s="7" t="s">
        <v>43</v>
      </c>
      <c r="C67" s="8" t="s">
        <v>87</v>
      </c>
      <c r="D67" s="67"/>
      <c r="E67" s="38"/>
      <c r="F67" s="38"/>
      <c r="G67" s="69"/>
    </row>
    <row r="68" spans="1:7" x14ac:dyDescent="0.25">
      <c r="A68" s="40"/>
      <c r="B68" s="7" t="s">
        <v>45</v>
      </c>
      <c r="C68" s="8">
        <v>30</v>
      </c>
      <c r="D68" s="67"/>
      <c r="E68" s="38"/>
      <c r="F68" s="38"/>
      <c r="G68" s="69"/>
    </row>
    <row r="69" spans="1:7" ht="45" x14ac:dyDescent="0.25">
      <c r="A69" s="40"/>
      <c r="B69" s="7" t="s">
        <v>46</v>
      </c>
      <c r="C69" s="8" t="s">
        <v>88</v>
      </c>
      <c r="D69" s="67"/>
      <c r="E69" s="38"/>
      <c r="F69" s="38"/>
      <c r="G69" s="69"/>
    </row>
    <row r="70" spans="1:7" x14ac:dyDescent="0.25">
      <c r="A70" s="40"/>
      <c r="B70" s="7" t="s">
        <v>48</v>
      </c>
      <c r="C70" s="8" t="s">
        <v>49</v>
      </c>
      <c r="D70" s="67"/>
      <c r="E70" s="38"/>
      <c r="F70" s="38"/>
      <c r="G70" s="69"/>
    </row>
    <row r="71" spans="1:7" x14ac:dyDescent="0.25">
      <c r="A71" s="40"/>
      <c r="B71" s="7" t="s">
        <v>50</v>
      </c>
      <c r="C71" s="8" t="s">
        <v>89</v>
      </c>
      <c r="D71" s="67"/>
      <c r="E71" s="38"/>
      <c r="F71" s="38"/>
      <c r="G71" s="69"/>
    </row>
    <row r="72" spans="1:7" x14ac:dyDescent="0.25">
      <c r="A72" s="40"/>
      <c r="B72" s="7" t="s">
        <v>52</v>
      </c>
      <c r="C72" s="8" t="s">
        <v>53</v>
      </c>
      <c r="D72" s="67"/>
      <c r="E72" s="38"/>
      <c r="F72" s="38"/>
      <c r="G72" s="69"/>
    </row>
    <row r="73" spans="1:7" ht="30" x14ac:dyDescent="0.25">
      <c r="A73" s="40"/>
      <c r="B73" s="7" t="s">
        <v>54</v>
      </c>
      <c r="C73" s="8" t="s">
        <v>90</v>
      </c>
      <c r="D73" s="67"/>
      <c r="E73" s="38"/>
      <c r="F73" s="38"/>
      <c r="G73" s="69"/>
    </row>
    <row r="74" spans="1:7" x14ac:dyDescent="0.25">
      <c r="A74" s="40"/>
      <c r="B74" s="7" t="s">
        <v>56</v>
      </c>
      <c r="C74" s="8" t="s">
        <v>91</v>
      </c>
      <c r="D74" s="67"/>
      <c r="E74" s="38"/>
      <c r="F74" s="38"/>
      <c r="G74" s="69"/>
    </row>
    <row r="75" spans="1:7" x14ac:dyDescent="0.25">
      <c r="A75" s="40"/>
      <c r="B75" s="7" t="s">
        <v>58</v>
      </c>
      <c r="C75" s="8" t="s">
        <v>92</v>
      </c>
      <c r="D75" s="67"/>
      <c r="E75" s="38"/>
      <c r="F75" s="38"/>
      <c r="G75" s="69"/>
    </row>
    <row r="76" spans="1:7" x14ac:dyDescent="0.25">
      <c r="A76" s="40"/>
      <c r="B76" s="7" t="s">
        <v>60</v>
      </c>
      <c r="C76" s="8" t="s">
        <v>61</v>
      </c>
      <c r="D76" s="67"/>
      <c r="E76" s="38"/>
      <c r="F76" s="38"/>
      <c r="G76" s="69"/>
    </row>
    <row r="77" spans="1:7" x14ac:dyDescent="0.25">
      <c r="A77" s="40"/>
      <c r="B77" s="7" t="s">
        <v>93</v>
      </c>
      <c r="C77" s="8" t="s">
        <v>94</v>
      </c>
      <c r="D77" s="67"/>
      <c r="E77" s="38"/>
      <c r="F77" s="38"/>
      <c r="G77" s="69"/>
    </row>
    <row r="78" spans="1:7" x14ac:dyDescent="0.25">
      <c r="A78" s="40"/>
      <c r="B78" s="7" t="s">
        <v>64</v>
      </c>
      <c r="C78" s="8">
        <v>485</v>
      </c>
      <c r="D78" s="67"/>
      <c r="E78" s="38"/>
      <c r="F78" s="38"/>
      <c r="G78" s="69"/>
    </row>
    <row r="79" spans="1:7" x14ac:dyDescent="0.25">
      <c r="A79" s="40"/>
      <c r="B79" s="7" t="s">
        <v>66</v>
      </c>
      <c r="C79" s="8" t="s">
        <v>95</v>
      </c>
      <c r="D79" s="67"/>
      <c r="E79" s="38"/>
      <c r="F79" s="38"/>
      <c r="G79" s="69"/>
    </row>
    <row r="80" spans="1:7" x14ac:dyDescent="0.25">
      <c r="A80" s="40"/>
      <c r="B80" s="7" t="s">
        <v>68</v>
      </c>
      <c r="C80" s="8" t="s">
        <v>96</v>
      </c>
      <c r="D80" s="67"/>
      <c r="E80" s="38"/>
      <c r="F80" s="38"/>
      <c r="G80" s="69"/>
    </row>
    <row r="81" spans="1:7" x14ac:dyDescent="0.25">
      <c r="A81" s="40"/>
      <c r="B81" s="7" t="s">
        <v>70</v>
      </c>
      <c r="C81" s="8" t="s">
        <v>97</v>
      </c>
      <c r="D81" s="67"/>
      <c r="E81" s="38"/>
      <c r="F81" s="38"/>
      <c r="G81" s="69"/>
    </row>
    <row r="82" spans="1:7" x14ac:dyDescent="0.25">
      <c r="A82" s="40"/>
      <c r="B82" s="7" t="s">
        <v>72</v>
      </c>
      <c r="C82" s="8" t="s">
        <v>98</v>
      </c>
      <c r="D82" s="67"/>
      <c r="E82" s="38"/>
      <c r="F82" s="38"/>
      <c r="G82" s="69"/>
    </row>
    <row r="83" spans="1:7" x14ac:dyDescent="0.25">
      <c r="A83" s="40"/>
      <c r="B83" s="7" t="s">
        <v>74</v>
      </c>
      <c r="C83" s="8" t="s">
        <v>99</v>
      </c>
      <c r="D83" s="67"/>
      <c r="E83" s="38"/>
      <c r="F83" s="38"/>
      <c r="G83" s="69"/>
    </row>
    <row r="84" spans="1:7" x14ac:dyDescent="0.25">
      <c r="A84" s="40"/>
      <c r="B84" s="7" t="s">
        <v>76</v>
      </c>
      <c r="C84" s="8" t="s">
        <v>77</v>
      </c>
      <c r="D84" s="67"/>
      <c r="E84" s="38"/>
      <c r="F84" s="38"/>
      <c r="G84" s="69"/>
    </row>
    <row r="85" spans="1:7" ht="30.75" thickBot="1" x14ac:dyDescent="0.3">
      <c r="A85" s="40"/>
      <c r="B85" s="9" t="s">
        <v>130</v>
      </c>
      <c r="C85" s="11" t="s">
        <v>132</v>
      </c>
      <c r="D85" s="67"/>
      <c r="E85" s="38"/>
      <c r="F85" s="38"/>
      <c r="G85" s="70"/>
    </row>
    <row r="86" spans="1:7" ht="15.75" thickBot="1" x14ac:dyDescent="0.3">
      <c r="A86" s="10"/>
      <c r="B86" s="29" t="s">
        <v>100</v>
      </c>
      <c r="C86" s="30"/>
      <c r="D86" s="58">
        <f>SUM(D46*A46)</f>
        <v>0</v>
      </c>
      <c r="E86" s="58">
        <f>SUM(D86*0.21)</f>
        <v>0</v>
      </c>
      <c r="F86" s="59">
        <f>SUM(D86:E86)</f>
        <v>0</v>
      </c>
      <c r="G86" s="23"/>
    </row>
    <row r="87" spans="1:7" ht="16.5" thickBot="1" x14ac:dyDescent="0.3">
      <c r="A87" s="41" t="s">
        <v>150</v>
      </c>
      <c r="B87" s="42"/>
      <c r="C87" s="42"/>
      <c r="D87" s="42"/>
      <c r="E87" s="42"/>
      <c r="F87" s="43"/>
      <c r="G87" s="22"/>
    </row>
    <row r="88" spans="1:7" x14ac:dyDescent="0.25">
      <c r="A88" s="44">
        <v>1</v>
      </c>
      <c r="B88" s="13" t="s">
        <v>13</v>
      </c>
      <c r="C88" s="14" t="s">
        <v>14</v>
      </c>
      <c r="D88" s="72">
        <v>0</v>
      </c>
      <c r="E88" s="55">
        <f>SUM(D88*0.21)</f>
        <v>0</v>
      </c>
      <c r="F88" s="55">
        <f>SUM(D88:E103)</f>
        <v>0</v>
      </c>
      <c r="G88" s="75"/>
    </row>
    <row r="89" spans="1:7" x14ac:dyDescent="0.25">
      <c r="A89" s="40"/>
      <c r="B89" s="15" t="s">
        <v>101</v>
      </c>
      <c r="C89" s="16" t="s">
        <v>102</v>
      </c>
      <c r="D89" s="73"/>
      <c r="E89" s="56"/>
      <c r="F89" s="56"/>
      <c r="G89" s="76"/>
    </row>
    <row r="90" spans="1:7" x14ac:dyDescent="0.25">
      <c r="A90" s="40"/>
      <c r="B90" s="15" t="s">
        <v>103</v>
      </c>
      <c r="C90" s="16" t="s">
        <v>104</v>
      </c>
      <c r="D90" s="73"/>
      <c r="E90" s="56"/>
      <c r="F90" s="56"/>
      <c r="G90" s="76"/>
    </row>
    <row r="91" spans="1:7" x14ac:dyDescent="0.25">
      <c r="A91" s="40"/>
      <c r="B91" s="15" t="s">
        <v>105</v>
      </c>
      <c r="C91" s="16">
        <v>4</v>
      </c>
      <c r="D91" s="73"/>
      <c r="E91" s="56"/>
      <c r="F91" s="56"/>
      <c r="G91" s="76"/>
    </row>
    <row r="92" spans="1:7" x14ac:dyDescent="0.25">
      <c r="A92" s="40"/>
      <c r="B92" s="15" t="s">
        <v>106</v>
      </c>
      <c r="C92" s="16">
        <v>24</v>
      </c>
      <c r="D92" s="73"/>
      <c r="E92" s="56"/>
      <c r="F92" s="56"/>
      <c r="G92" s="76"/>
    </row>
    <row r="93" spans="1:7" x14ac:dyDescent="0.25">
      <c r="A93" s="40"/>
      <c r="B93" s="15" t="s">
        <v>107</v>
      </c>
      <c r="C93" s="16">
        <v>105</v>
      </c>
      <c r="D93" s="73"/>
      <c r="E93" s="56"/>
      <c r="F93" s="56"/>
      <c r="G93" s="76"/>
    </row>
    <row r="94" spans="1:7" x14ac:dyDescent="0.25">
      <c r="A94" s="40"/>
      <c r="B94" s="15" t="s">
        <v>108</v>
      </c>
      <c r="C94" s="16" t="s">
        <v>109</v>
      </c>
      <c r="D94" s="73"/>
      <c r="E94" s="56"/>
      <c r="F94" s="56"/>
      <c r="G94" s="76"/>
    </row>
    <row r="95" spans="1:7" x14ac:dyDescent="0.25">
      <c r="A95" s="40"/>
      <c r="B95" s="15" t="s">
        <v>110</v>
      </c>
      <c r="C95" s="16" t="s">
        <v>61</v>
      </c>
      <c r="D95" s="73"/>
      <c r="E95" s="56"/>
      <c r="F95" s="56"/>
      <c r="G95" s="76"/>
    </row>
    <row r="96" spans="1:7" x14ac:dyDescent="0.25">
      <c r="A96" s="40"/>
      <c r="B96" s="15" t="s">
        <v>111</v>
      </c>
      <c r="C96" s="16">
        <v>77</v>
      </c>
      <c r="D96" s="73"/>
      <c r="E96" s="56"/>
      <c r="F96" s="56"/>
      <c r="G96" s="76"/>
    </row>
    <row r="97" spans="1:7" x14ac:dyDescent="0.25">
      <c r="A97" s="40"/>
      <c r="B97" s="15" t="s">
        <v>112</v>
      </c>
      <c r="C97" s="16" t="s">
        <v>61</v>
      </c>
      <c r="D97" s="73"/>
      <c r="E97" s="56"/>
      <c r="F97" s="56"/>
      <c r="G97" s="76"/>
    </row>
    <row r="98" spans="1:7" ht="30" x14ac:dyDescent="0.25">
      <c r="A98" s="40"/>
      <c r="B98" s="15" t="s">
        <v>113</v>
      </c>
      <c r="C98" s="16">
        <v>4</v>
      </c>
      <c r="D98" s="73"/>
      <c r="E98" s="56"/>
      <c r="F98" s="56"/>
      <c r="G98" s="76"/>
    </row>
    <row r="99" spans="1:7" ht="30" x14ac:dyDescent="0.25">
      <c r="A99" s="40"/>
      <c r="B99" s="15" t="s">
        <v>114</v>
      </c>
      <c r="C99" s="16">
        <v>4</v>
      </c>
      <c r="D99" s="73"/>
      <c r="E99" s="56"/>
      <c r="F99" s="56"/>
      <c r="G99" s="76"/>
    </row>
    <row r="100" spans="1:7" x14ac:dyDescent="0.25">
      <c r="A100" s="40"/>
      <c r="B100" s="15" t="s">
        <v>115</v>
      </c>
      <c r="C100" s="16" t="s">
        <v>61</v>
      </c>
      <c r="D100" s="73"/>
      <c r="E100" s="56"/>
      <c r="F100" s="56"/>
      <c r="G100" s="76"/>
    </row>
    <row r="101" spans="1:7" x14ac:dyDescent="0.25">
      <c r="A101" s="40"/>
      <c r="B101" s="15" t="s">
        <v>116</v>
      </c>
      <c r="C101" s="16">
        <v>107</v>
      </c>
      <c r="D101" s="73"/>
      <c r="E101" s="56"/>
      <c r="F101" s="56"/>
      <c r="G101" s="76"/>
    </row>
    <row r="102" spans="1:7" x14ac:dyDescent="0.25">
      <c r="A102" s="40"/>
      <c r="B102" s="15" t="s">
        <v>117</v>
      </c>
      <c r="C102" s="16">
        <v>700</v>
      </c>
      <c r="D102" s="73"/>
      <c r="E102" s="56"/>
      <c r="F102" s="56"/>
      <c r="G102" s="76"/>
    </row>
    <row r="103" spans="1:7" ht="15.75" thickBot="1" x14ac:dyDescent="0.3">
      <c r="A103" s="45"/>
      <c r="B103" s="17" t="s">
        <v>133</v>
      </c>
      <c r="C103" s="18" t="s">
        <v>135</v>
      </c>
      <c r="D103" s="74"/>
      <c r="E103" s="57"/>
      <c r="F103" s="57"/>
      <c r="G103" s="77"/>
    </row>
    <row r="104" spans="1:7" ht="16.5" thickBot="1" x14ac:dyDescent="0.3">
      <c r="A104" s="41" t="s">
        <v>151</v>
      </c>
      <c r="B104" s="42"/>
      <c r="C104" s="42"/>
      <c r="D104" s="42"/>
      <c r="E104" s="42"/>
      <c r="F104" s="43"/>
      <c r="G104" s="24"/>
    </row>
    <row r="105" spans="1:7" x14ac:dyDescent="0.25">
      <c r="A105" s="44">
        <v>2</v>
      </c>
      <c r="B105" s="13" t="s">
        <v>13</v>
      </c>
      <c r="C105" s="14" t="s">
        <v>14</v>
      </c>
      <c r="D105" s="72">
        <v>0</v>
      </c>
      <c r="E105" s="55">
        <f>SUM(D105*0.21)</f>
        <v>0</v>
      </c>
      <c r="F105" s="55">
        <f>SUM(D105:E119)</f>
        <v>0</v>
      </c>
      <c r="G105" s="75"/>
    </row>
    <row r="106" spans="1:7" x14ac:dyDescent="0.25">
      <c r="A106" s="40"/>
      <c r="B106" s="15" t="s">
        <v>101</v>
      </c>
      <c r="C106" s="16" t="s">
        <v>118</v>
      </c>
      <c r="D106" s="73"/>
      <c r="E106" s="56"/>
      <c r="F106" s="56"/>
      <c r="G106" s="76"/>
    </row>
    <row r="107" spans="1:7" x14ac:dyDescent="0.25">
      <c r="A107" s="40"/>
      <c r="B107" s="15" t="s">
        <v>103</v>
      </c>
      <c r="C107" s="16" t="s">
        <v>104</v>
      </c>
      <c r="D107" s="73"/>
      <c r="E107" s="56"/>
      <c r="F107" s="56"/>
      <c r="G107" s="76"/>
    </row>
    <row r="108" spans="1:7" x14ac:dyDescent="0.25">
      <c r="A108" s="40"/>
      <c r="B108" s="15" t="s">
        <v>105</v>
      </c>
      <c r="C108" s="16" t="s">
        <v>119</v>
      </c>
      <c r="D108" s="73"/>
      <c r="E108" s="56"/>
      <c r="F108" s="56"/>
      <c r="G108" s="76"/>
    </row>
    <row r="109" spans="1:7" x14ac:dyDescent="0.25">
      <c r="A109" s="40"/>
      <c r="B109" s="15" t="s">
        <v>106</v>
      </c>
      <c r="C109" s="16">
        <v>24</v>
      </c>
      <c r="D109" s="73"/>
      <c r="E109" s="56"/>
      <c r="F109" s="56"/>
      <c r="G109" s="76"/>
    </row>
    <row r="110" spans="1:7" x14ac:dyDescent="0.25">
      <c r="A110" s="40"/>
      <c r="B110" s="15" t="s">
        <v>107</v>
      </c>
      <c r="C110" s="16">
        <v>105</v>
      </c>
      <c r="D110" s="73"/>
      <c r="E110" s="56"/>
      <c r="F110" s="56"/>
      <c r="G110" s="76"/>
    </row>
    <row r="111" spans="1:7" x14ac:dyDescent="0.25">
      <c r="A111" s="40"/>
      <c r="B111" s="15" t="s">
        <v>108</v>
      </c>
      <c r="C111" s="16" t="s">
        <v>109</v>
      </c>
      <c r="D111" s="73"/>
      <c r="E111" s="56"/>
      <c r="F111" s="56"/>
      <c r="G111" s="76"/>
    </row>
    <row r="112" spans="1:7" x14ac:dyDescent="0.25">
      <c r="A112" s="40"/>
      <c r="B112" s="15" t="s">
        <v>110</v>
      </c>
      <c r="C112" s="16" t="s">
        <v>61</v>
      </c>
      <c r="D112" s="73"/>
      <c r="E112" s="56"/>
      <c r="F112" s="56"/>
      <c r="G112" s="76"/>
    </row>
    <row r="113" spans="1:7" x14ac:dyDescent="0.25">
      <c r="A113" s="40"/>
      <c r="B113" s="15" t="s">
        <v>111</v>
      </c>
      <c r="C113" s="16">
        <v>67</v>
      </c>
      <c r="D113" s="73"/>
      <c r="E113" s="56"/>
      <c r="F113" s="56"/>
      <c r="G113" s="76"/>
    </row>
    <row r="114" spans="1:7" x14ac:dyDescent="0.25">
      <c r="A114" s="40"/>
      <c r="B114" s="15" t="s">
        <v>112</v>
      </c>
      <c r="C114" s="16" t="s">
        <v>120</v>
      </c>
      <c r="D114" s="73"/>
      <c r="E114" s="56"/>
      <c r="F114" s="56"/>
      <c r="G114" s="76"/>
    </row>
    <row r="115" spans="1:7" ht="30" x14ac:dyDescent="0.25">
      <c r="A115" s="40"/>
      <c r="B115" s="15" t="s">
        <v>113</v>
      </c>
      <c r="C115" s="16">
        <v>4</v>
      </c>
      <c r="D115" s="73"/>
      <c r="E115" s="56"/>
      <c r="F115" s="56"/>
      <c r="G115" s="76"/>
    </row>
    <row r="116" spans="1:7" ht="30" x14ac:dyDescent="0.25">
      <c r="A116" s="40"/>
      <c r="B116" s="15" t="s">
        <v>114</v>
      </c>
      <c r="C116" s="16">
        <v>7.1</v>
      </c>
      <c r="D116" s="73"/>
      <c r="E116" s="56"/>
      <c r="F116" s="56"/>
      <c r="G116" s="76"/>
    </row>
    <row r="117" spans="1:7" x14ac:dyDescent="0.25">
      <c r="A117" s="40"/>
      <c r="B117" s="15" t="s">
        <v>115</v>
      </c>
      <c r="C117" s="16" t="s">
        <v>120</v>
      </c>
      <c r="D117" s="73"/>
      <c r="E117" s="56"/>
      <c r="F117" s="56"/>
      <c r="G117" s="76"/>
    </row>
    <row r="118" spans="1:7" x14ac:dyDescent="0.25">
      <c r="A118" s="40"/>
      <c r="B118" s="15" t="s">
        <v>117</v>
      </c>
      <c r="C118" s="16">
        <v>395</v>
      </c>
      <c r="D118" s="73"/>
      <c r="E118" s="56"/>
      <c r="F118" s="56"/>
      <c r="G118" s="76"/>
    </row>
    <row r="119" spans="1:7" ht="15.75" thickBot="1" x14ac:dyDescent="0.3">
      <c r="A119" s="45"/>
      <c r="B119" s="17" t="s">
        <v>133</v>
      </c>
      <c r="C119" s="18" t="s">
        <v>134</v>
      </c>
      <c r="D119" s="74"/>
      <c r="E119" s="57"/>
      <c r="F119" s="57"/>
      <c r="G119" s="77"/>
    </row>
    <row r="120" spans="1:7" ht="15.75" thickBot="1" x14ac:dyDescent="0.3">
      <c r="A120" s="46" t="s">
        <v>121</v>
      </c>
      <c r="B120" s="47"/>
      <c r="C120" s="48"/>
      <c r="D120" s="60">
        <f>SUM(D105*A105)</f>
        <v>0</v>
      </c>
      <c r="E120" s="60">
        <f>SUM(D120*0.21)</f>
        <v>0</v>
      </c>
      <c r="F120" s="60">
        <f>SUM(D120:E120)</f>
        <v>0</v>
      </c>
      <c r="G120" s="25"/>
    </row>
    <row r="121" spans="1:7" ht="16.5" thickBot="1" x14ac:dyDescent="0.3">
      <c r="A121" s="41" t="s">
        <v>152</v>
      </c>
      <c r="B121" s="42"/>
      <c r="C121" s="42"/>
      <c r="D121" s="42"/>
      <c r="E121" s="42"/>
      <c r="F121" s="43"/>
      <c r="G121" s="24"/>
    </row>
    <row r="122" spans="1:7" x14ac:dyDescent="0.25">
      <c r="A122" s="44">
        <v>2</v>
      </c>
      <c r="B122" s="13" t="s">
        <v>13</v>
      </c>
      <c r="C122" s="14" t="s">
        <v>80</v>
      </c>
      <c r="D122" s="72">
        <v>0</v>
      </c>
      <c r="E122" s="55">
        <f>SUM(D122*0.21)</f>
        <v>0</v>
      </c>
      <c r="F122" s="55">
        <f>SUM(D122:E137)</f>
        <v>0</v>
      </c>
      <c r="G122" s="75"/>
    </row>
    <row r="123" spans="1:7" x14ac:dyDescent="0.25">
      <c r="A123" s="40"/>
      <c r="B123" s="15" t="s">
        <v>101</v>
      </c>
      <c r="C123" s="16" t="s">
        <v>122</v>
      </c>
      <c r="D123" s="73"/>
      <c r="E123" s="56"/>
      <c r="F123" s="56"/>
      <c r="G123" s="76"/>
    </row>
    <row r="124" spans="1:7" x14ac:dyDescent="0.25">
      <c r="A124" s="40"/>
      <c r="B124" s="15" t="s">
        <v>103</v>
      </c>
      <c r="C124" s="16" t="s">
        <v>104</v>
      </c>
      <c r="D124" s="73"/>
      <c r="E124" s="56"/>
      <c r="F124" s="56"/>
      <c r="G124" s="76"/>
    </row>
    <row r="125" spans="1:7" x14ac:dyDescent="0.25">
      <c r="A125" s="40"/>
      <c r="B125" s="15" t="s">
        <v>105</v>
      </c>
      <c r="C125" s="16" t="s">
        <v>123</v>
      </c>
      <c r="D125" s="73"/>
      <c r="E125" s="56"/>
      <c r="F125" s="56"/>
      <c r="G125" s="76"/>
    </row>
    <row r="126" spans="1:7" x14ac:dyDescent="0.25">
      <c r="A126" s="40"/>
      <c r="B126" s="15" t="s">
        <v>106</v>
      </c>
      <c r="C126" s="16">
        <v>24</v>
      </c>
      <c r="D126" s="73"/>
      <c r="E126" s="56"/>
      <c r="F126" s="56"/>
      <c r="G126" s="76"/>
    </row>
    <row r="127" spans="1:7" x14ac:dyDescent="0.25">
      <c r="A127" s="40"/>
      <c r="B127" s="15" t="s">
        <v>107</v>
      </c>
      <c r="C127" s="16">
        <v>240</v>
      </c>
      <c r="D127" s="73"/>
      <c r="E127" s="56"/>
      <c r="F127" s="56"/>
      <c r="G127" s="76"/>
    </row>
    <row r="128" spans="1:7" x14ac:dyDescent="0.25">
      <c r="A128" s="40"/>
      <c r="B128" s="15" t="s">
        <v>108</v>
      </c>
      <c r="C128" s="16" t="s">
        <v>109</v>
      </c>
      <c r="D128" s="73"/>
      <c r="E128" s="56"/>
      <c r="F128" s="56"/>
      <c r="G128" s="76"/>
    </row>
    <row r="129" spans="1:7" x14ac:dyDescent="0.25">
      <c r="A129" s="40"/>
      <c r="B129" s="15" t="s">
        <v>110</v>
      </c>
      <c r="C129" s="16" t="s">
        <v>61</v>
      </c>
      <c r="D129" s="73"/>
      <c r="E129" s="56"/>
      <c r="F129" s="56"/>
      <c r="G129" s="76"/>
    </row>
    <row r="130" spans="1:7" x14ac:dyDescent="0.25">
      <c r="A130" s="40"/>
      <c r="B130" s="15" t="s">
        <v>111</v>
      </c>
      <c r="C130" s="16">
        <v>72</v>
      </c>
      <c r="D130" s="73"/>
      <c r="E130" s="56"/>
      <c r="F130" s="56"/>
      <c r="G130" s="76"/>
    </row>
    <row r="131" spans="1:7" x14ac:dyDescent="0.25">
      <c r="A131" s="40"/>
      <c r="B131" s="15" t="s">
        <v>112</v>
      </c>
      <c r="C131" s="16" t="s">
        <v>120</v>
      </c>
      <c r="D131" s="73"/>
      <c r="E131" s="56"/>
      <c r="F131" s="56"/>
      <c r="G131" s="76"/>
    </row>
    <row r="132" spans="1:7" ht="30" x14ac:dyDescent="0.25">
      <c r="A132" s="40"/>
      <c r="B132" s="15" t="s">
        <v>113</v>
      </c>
      <c r="C132" s="16">
        <v>4</v>
      </c>
      <c r="D132" s="73"/>
      <c r="E132" s="56"/>
      <c r="F132" s="56"/>
      <c r="G132" s="76"/>
    </row>
    <row r="133" spans="1:7" ht="30" x14ac:dyDescent="0.25">
      <c r="A133" s="40"/>
      <c r="B133" s="15" t="s">
        <v>114</v>
      </c>
      <c r="C133" s="16">
        <v>6.3</v>
      </c>
      <c r="D133" s="73"/>
      <c r="E133" s="56"/>
      <c r="F133" s="56"/>
      <c r="G133" s="76"/>
    </row>
    <row r="134" spans="1:7" x14ac:dyDescent="0.25">
      <c r="A134" s="40"/>
      <c r="B134" s="15" t="s">
        <v>115</v>
      </c>
      <c r="C134" s="16" t="s">
        <v>120</v>
      </c>
      <c r="D134" s="73"/>
      <c r="E134" s="56"/>
      <c r="F134" s="56"/>
      <c r="G134" s="76"/>
    </row>
    <row r="135" spans="1:7" x14ac:dyDescent="0.25">
      <c r="A135" s="40"/>
      <c r="B135" s="15" t="s">
        <v>124</v>
      </c>
      <c r="C135" s="16">
        <v>80</v>
      </c>
      <c r="D135" s="73"/>
      <c r="E135" s="56"/>
      <c r="F135" s="56"/>
      <c r="G135" s="76"/>
    </row>
    <row r="136" spans="1:7" x14ac:dyDescent="0.25">
      <c r="A136" s="40"/>
      <c r="B136" s="15" t="s">
        <v>117</v>
      </c>
      <c r="C136" s="16">
        <v>751</v>
      </c>
      <c r="D136" s="73"/>
      <c r="E136" s="56"/>
      <c r="F136" s="56"/>
      <c r="G136" s="76"/>
    </row>
    <row r="137" spans="1:7" ht="15.75" thickBot="1" x14ac:dyDescent="0.3">
      <c r="A137" s="45"/>
      <c r="B137" s="17" t="s">
        <v>133</v>
      </c>
      <c r="C137" s="18" t="s">
        <v>134</v>
      </c>
      <c r="D137" s="74"/>
      <c r="E137" s="57"/>
      <c r="F137" s="57"/>
      <c r="G137" s="77"/>
    </row>
    <row r="138" spans="1:7" ht="15.75" thickBot="1" x14ac:dyDescent="0.3">
      <c r="A138" s="46" t="s">
        <v>121</v>
      </c>
      <c r="B138" s="47"/>
      <c r="C138" s="48"/>
      <c r="D138" s="60">
        <f>SUM(D122*A122)</f>
        <v>0</v>
      </c>
      <c r="E138" s="60">
        <f>SUM(D138*0.21)</f>
        <v>0</v>
      </c>
      <c r="F138" s="60">
        <f>SUM(D138:E138)</f>
        <v>0</v>
      </c>
      <c r="G138" s="26"/>
    </row>
    <row r="139" spans="1:7" ht="16.5" thickBot="1" x14ac:dyDescent="0.3">
      <c r="A139" s="41" t="s">
        <v>153</v>
      </c>
      <c r="B139" s="42"/>
      <c r="C139" s="42"/>
      <c r="D139" s="42"/>
      <c r="E139" s="42"/>
      <c r="F139" s="43"/>
      <c r="G139" s="24"/>
    </row>
    <row r="140" spans="1:7" x14ac:dyDescent="0.25">
      <c r="A140" s="44">
        <v>1</v>
      </c>
      <c r="B140" s="13" t="s">
        <v>13</v>
      </c>
      <c r="C140" s="14" t="s">
        <v>14</v>
      </c>
      <c r="D140" s="72">
        <v>0</v>
      </c>
      <c r="E140" s="55">
        <f>SUM(D140*0.21)</f>
        <v>0</v>
      </c>
      <c r="F140" s="55">
        <f>SUM(D140:E154)</f>
        <v>0</v>
      </c>
      <c r="G140" s="75"/>
    </row>
    <row r="141" spans="1:7" x14ac:dyDescent="0.25">
      <c r="A141" s="40"/>
      <c r="B141" s="15" t="s">
        <v>101</v>
      </c>
      <c r="C141" s="16" t="s">
        <v>125</v>
      </c>
      <c r="D141" s="73"/>
      <c r="E141" s="56"/>
      <c r="F141" s="56"/>
      <c r="G141" s="76"/>
    </row>
    <row r="142" spans="1:7" x14ac:dyDescent="0.25">
      <c r="A142" s="40"/>
      <c r="B142" s="15" t="s">
        <v>103</v>
      </c>
      <c r="C142" s="16" t="s">
        <v>104</v>
      </c>
      <c r="D142" s="73"/>
      <c r="E142" s="56"/>
      <c r="F142" s="56"/>
      <c r="G142" s="76"/>
    </row>
    <row r="143" spans="1:7" x14ac:dyDescent="0.25">
      <c r="A143" s="40"/>
      <c r="B143" s="15" t="s">
        <v>106</v>
      </c>
      <c r="C143" s="16">
        <v>16</v>
      </c>
      <c r="D143" s="73"/>
      <c r="E143" s="56"/>
      <c r="F143" s="56"/>
      <c r="G143" s="76"/>
    </row>
    <row r="144" spans="1:7" x14ac:dyDescent="0.25">
      <c r="A144" s="40"/>
      <c r="B144" s="15" t="s">
        <v>107</v>
      </c>
      <c r="C144" s="16">
        <v>28</v>
      </c>
      <c r="D144" s="73"/>
      <c r="E144" s="56"/>
      <c r="F144" s="56"/>
      <c r="G144" s="76"/>
    </row>
    <row r="145" spans="1:7" x14ac:dyDescent="0.25">
      <c r="A145" s="40"/>
      <c r="B145" s="15" t="s">
        <v>108</v>
      </c>
      <c r="C145" s="16" t="s">
        <v>109</v>
      </c>
      <c r="D145" s="73"/>
      <c r="E145" s="56"/>
      <c r="F145" s="56"/>
      <c r="G145" s="76"/>
    </row>
    <row r="146" spans="1:7" x14ac:dyDescent="0.25">
      <c r="A146" s="40"/>
      <c r="B146" s="15" t="s">
        <v>110</v>
      </c>
      <c r="C146" s="16" t="s">
        <v>61</v>
      </c>
      <c r="D146" s="73"/>
      <c r="E146" s="56"/>
      <c r="F146" s="56"/>
      <c r="G146" s="76"/>
    </row>
    <row r="147" spans="1:7" x14ac:dyDescent="0.25">
      <c r="A147" s="40"/>
      <c r="B147" s="15" t="s">
        <v>111</v>
      </c>
      <c r="C147" s="16">
        <v>67</v>
      </c>
      <c r="D147" s="73"/>
      <c r="E147" s="56"/>
      <c r="F147" s="56"/>
      <c r="G147" s="76"/>
    </row>
    <row r="148" spans="1:7" x14ac:dyDescent="0.25">
      <c r="A148" s="40"/>
      <c r="B148" s="15" t="s">
        <v>112</v>
      </c>
      <c r="C148" s="16" t="s">
        <v>61</v>
      </c>
      <c r="D148" s="73"/>
      <c r="E148" s="56"/>
      <c r="F148" s="56"/>
      <c r="G148" s="76"/>
    </row>
    <row r="149" spans="1:7" ht="30" x14ac:dyDescent="0.25">
      <c r="A149" s="40"/>
      <c r="B149" s="15" t="s">
        <v>114</v>
      </c>
      <c r="C149" s="16">
        <v>2.8</v>
      </c>
      <c r="D149" s="73"/>
      <c r="E149" s="56"/>
      <c r="F149" s="56"/>
      <c r="G149" s="76"/>
    </row>
    <row r="150" spans="1:7" x14ac:dyDescent="0.25">
      <c r="A150" s="40"/>
      <c r="B150" s="15" t="s">
        <v>115</v>
      </c>
      <c r="C150" s="16" t="s">
        <v>61</v>
      </c>
      <c r="D150" s="73"/>
      <c r="E150" s="56"/>
      <c r="F150" s="56"/>
      <c r="G150" s="76"/>
    </row>
    <row r="151" spans="1:7" x14ac:dyDescent="0.25">
      <c r="A151" s="40"/>
      <c r="B151" s="15" t="s">
        <v>116</v>
      </c>
      <c r="C151" s="16">
        <v>91</v>
      </c>
      <c r="D151" s="73"/>
      <c r="E151" s="56"/>
      <c r="F151" s="56"/>
      <c r="G151" s="76"/>
    </row>
    <row r="152" spans="1:7" x14ac:dyDescent="0.25">
      <c r="A152" s="40"/>
      <c r="B152" s="15" t="s">
        <v>124</v>
      </c>
      <c r="C152" s="16">
        <v>77</v>
      </c>
      <c r="D152" s="73"/>
      <c r="E152" s="56"/>
      <c r="F152" s="56"/>
      <c r="G152" s="76"/>
    </row>
    <row r="153" spans="1:7" x14ac:dyDescent="0.25">
      <c r="A153" s="40"/>
      <c r="B153" s="15" t="s">
        <v>117</v>
      </c>
      <c r="C153" s="16">
        <v>445</v>
      </c>
      <c r="D153" s="73"/>
      <c r="E153" s="56"/>
      <c r="F153" s="56"/>
      <c r="G153" s="76"/>
    </row>
    <row r="154" spans="1:7" ht="15.75" thickBot="1" x14ac:dyDescent="0.3">
      <c r="A154" s="45"/>
      <c r="B154" s="17" t="s">
        <v>133</v>
      </c>
      <c r="C154" s="18" t="s">
        <v>135</v>
      </c>
      <c r="D154" s="74"/>
      <c r="E154" s="57"/>
      <c r="F154" s="57"/>
      <c r="G154" s="77"/>
    </row>
    <row r="155" spans="1:7" ht="16.5" thickBot="1" x14ac:dyDescent="0.3">
      <c r="A155" s="41" t="s">
        <v>154</v>
      </c>
      <c r="B155" s="42"/>
      <c r="C155" s="42"/>
      <c r="D155" s="42"/>
      <c r="E155" s="42"/>
      <c r="F155" s="43"/>
      <c r="G155" s="24"/>
    </row>
    <row r="156" spans="1:7" x14ac:dyDescent="0.25">
      <c r="A156" s="44">
        <v>2</v>
      </c>
      <c r="B156" s="13" t="s">
        <v>13</v>
      </c>
      <c r="C156" s="14" t="s">
        <v>80</v>
      </c>
      <c r="D156" s="72">
        <v>0</v>
      </c>
      <c r="E156" s="55">
        <f>SUM(D156*0.21)</f>
        <v>0</v>
      </c>
      <c r="F156" s="55">
        <f>SUM(D156:E172)</f>
        <v>0</v>
      </c>
      <c r="G156" s="75"/>
    </row>
    <row r="157" spans="1:7" x14ac:dyDescent="0.25">
      <c r="A157" s="40"/>
      <c r="B157" s="15" t="s">
        <v>101</v>
      </c>
      <c r="C157" s="16" t="s">
        <v>126</v>
      </c>
      <c r="D157" s="73"/>
      <c r="E157" s="56"/>
      <c r="F157" s="56"/>
      <c r="G157" s="76"/>
    </row>
    <row r="158" spans="1:7" x14ac:dyDescent="0.25">
      <c r="A158" s="40"/>
      <c r="B158" s="15" t="s">
        <v>103</v>
      </c>
      <c r="C158" s="16" t="s">
        <v>104</v>
      </c>
      <c r="D158" s="73"/>
      <c r="E158" s="56"/>
      <c r="F158" s="56"/>
      <c r="G158" s="76"/>
    </row>
    <row r="159" spans="1:7" x14ac:dyDescent="0.25">
      <c r="A159" s="40"/>
      <c r="B159" s="15" t="s">
        <v>105</v>
      </c>
      <c r="C159" s="16">
        <v>2.8</v>
      </c>
      <c r="D159" s="73"/>
      <c r="E159" s="56"/>
      <c r="F159" s="56"/>
      <c r="G159" s="76"/>
    </row>
    <row r="160" spans="1:7" x14ac:dyDescent="0.25">
      <c r="A160" s="40"/>
      <c r="B160" s="15" t="s">
        <v>106</v>
      </c>
      <c r="C160" s="16">
        <v>70</v>
      </c>
      <c r="D160" s="73"/>
      <c r="E160" s="56"/>
      <c r="F160" s="56"/>
      <c r="G160" s="76"/>
    </row>
    <row r="161" spans="1:7" x14ac:dyDescent="0.25">
      <c r="A161" s="40"/>
      <c r="B161" s="15" t="s">
        <v>107</v>
      </c>
      <c r="C161" s="16">
        <v>28</v>
      </c>
      <c r="D161" s="73"/>
      <c r="E161" s="56"/>
      <c r="F161" s="56"/>
      <c r="G161" s="76"/>
    </row>
    <row r="162" spans="1:7" x14ac:dyDescent="0.25">
      <c r="A162" s="40"/>
      <c r="B162" s="15" t="s">
        <v>108</v>
      </c>
      <c r="C162" s="16" t="s">
        <v>109</v>
      </c>
      <c r="D162" s="73"/>
      <c r="E162" s="56"/>
      <c r="F162" s="56"/>
      <c r="G162" s="76"/>
    </row>
    <row r="163" spans="1:7" x14ac:dyDescent="0.25">
      <c r="A163" s="40"/>
      <c r="B163" s="15" t="s">
        <v>110</v>
      </c>
      <c r="C163" s="16" t="s">
        <v>61</v>
      </c>
      <c r="D163" s="73"/>
      <c r="E163" s="56"/>
      <c r="F163" s="56"/>
      <c r="G163" s="76"/>
    </row>
    <row r="164" spans="1:7" x14ac:dyDescent="0.25">
      <c r="A164" s="40"/>
      <c r="B164" s="15" t="s">
        <v>111</v>
      </c>
      <c r="C164" s="16">
        <v>67</v>
      </c>
      <c r="D164" s="73"/>
      <c r="E164" s="56"/>
      <c r="F164" s="56"/>
      <c r="G164" s="76"/>
    </row>
    <row r="165" spans="1:7" x14ac:dyDescent="0.25">
      <c r="A165" s="40"/>
      <c r="B165" s="15" t="s">
        <v>112</v>
      </c>
      <c r="C165" s="16" t="s">
        <v>61</v>
      </c>
      <c r="D165" s="73"/>
      <c r="E165" s="56"/>
      <c r="F165" s="56"/>
      <c r="G165" s="76"/>
    </row>
    <row r="166" spans="1:7" ht="30" x14ac:dyDescent="0.25">
      <c r="A166" s="40"/>
      <c r="B166" s="15" t="s">
        <v>113</v>
      </c>
      <c r="C166" s="19">
        <v>2.8</v>
      </c>
      <c r="D166" s="73"/>
      <c r="E166" s="56"/>
      <c r="F166" s="56"/>
      <c r="G166" s="76"/>
    </row>
    <row r="167" spans="1:7" ht="30" x14ac:dyDescent="0.25">
      <c r="A167" s="40"/>
      <c r="B167" s="15" t="s">
        <v>114</v>
      </c>
      <c r="C167" s="19">
        <v>2.8</v>
      </c>
      <c r="D167" s="73"/>
      <c r="E167" s="56"/>
      <c r="F167" s="56"/>
      <c r="G167" s="76"/>
    </row>
    <row r="168" spans="1:7" x14ac:dyDescent="0.25">
      <c r="A168" s="40"/>
      <c r="B168" s="15" t="s">
        <v>115</v>
      </c>
      <c r="C168" s="16" t="s">
        <v>61</v>
      </c>
      <c r="D168" s="73"/>
      <c r="E168" s="56"/>
      <c r="F168" s="56"/>
      <c r="G168" s="76"/>
    </row>
    <row r="169" spans="1:7" x14ac:dyDescent="0.25">
      <c r="A169" s="40"/>
      <c r="B169" s="15" t="s">
        <v>116</v>
      </c>
      <c r="C169" s="16">
        <v>92</v>
      </c>
      <c r="D169" s="73"/>
      <c r="E169" s="56"/>
      <c r="F169" s="56"/>
      <c r="G169" s="76"/>
    </row>
    <row r="170" spans="1:7" x14ac:dyDescent="0.25">
      <c r="A170" s="40"/>
      <c r="B170" s="15" t="s">
        <v>124</v>
      </c>
      <c r="C170" s="16">
        <v>77</v>
      </c>
      <c r="D170" s="73"/>
      <c r="E170" s="56"/>
      <c r="F170" s="56"/>
      <c r="G170" s="76"/>
    </row>
    <row r="171" spans="1:7" x14ac:dyDescent="0.25">
      <c r="A171" s="40"/>
      <c r="B171" s="15" t="s">
        <v>117</v>
      </c>
      <c r="C171" s="16">
        <v>495</v>
      </c>
      <c r="D171" s="73"/>
      <c r="E171" s="56"/>
      <c r="F171" s="56"/>
      <c r="G171" s="76"/>
    </row>
    <row r="172" spans="1:7" ht="15.75" thickBot="1" x14ac:dyDescent="0.3">
      <c r="A172" s="45"/>
      <c r="B172" s="17" t="s">
        <v>133</v>
      </c>
      <c r="C172" s="18" t="s">
        <v>134</v>
      </c>
      <c r="D172" s="74"/>
      <c r="E172" s="57"/>
      <c r="F172" s="57"/>
      <c r="G172" s="77"/>
    </row>
    <row r="173" spans="1:7" ht="15.75" thickBot="1" x14ac:dyDescent="0.3">
      <c r="A173" s="46" t="s">
        <v>121</v>
      </c>
      <c r="B173" s="47"/>
      <c r="C173" s="48"/>
      <c r="D173" s="58">
        <f>SUM(D156*A156)</f>
        <v>0</v>
      </c>
      <c r="E173" s="58">
        <f>SUM(D173*0.21)</f>
        <v>0</v>
      </c>
      <c r="F173" s="58">
        <f>SUM(D173:E173)</f>
        <v>0</v>
      </c>
      <c r="G173" s="26"/>
    </row>
    <row r="174" spans="1:7" ht="16.5" thickBot="1" x14ac:dyDescent="0.3">
      <c r="A174" s="41" t="s">
        <v>127</v>
      </c>
      <c r="B174" s="42"/>
      <c r="C174" s="42"/>
      <c r="D174" s="42"/>
      <c r="E174" s="42"/>
      <c r="F174" s="43"/>
      <c r="G174" s="24"/>
    </row>
    <row r="175" spans="1:7" ht="16.5" customHeight="1" x14ac:dyDescent="0.25">
      <c r="A175" s="52">
        <v>1</v>
      </c>
      <c r="B175" s="15" t="s">
        <v>138</v>
      </c>
      <c r="C175" s="16" t="s">
        <v>143</v>
      </c>
      <c r="D175" s="78">
        <v>0</v>
      </c>
      <c r="E175" s="61">
        <f>SUM(D175*0.21)</f>
        <v>0</v>
      </c>
      <c r="F175" s="62">
        <f>SUM(D175:E179)</f>
        <v>0</v>
      </c>
      <c r="G175" s="81"/>
    </row>
    <row r="176" spans="1:7" x14ac:dyDescent="0.25">
      <c r="A176" s="53"/>
      <c r="B176" s="15" t="s">
        <v>136</v>
      </c>
      <c r="C176" s="16" t="s">
        <v>137</v>
      </c>
      <c r="D176" s="79"/>
      <c r="E176" s="63"/>
      <c r="F176" s="64"/>
      <c r="G176" s="82"/>
    </row>
    <row r="177" spans="1:7" x14ac:dyDescent="0.25">
      <c r="A177" s="53"/>
      <c r="B177" s="15" t="s">
        <v>139</v>
      </c>
      <c r="C177" s="16" t="s">
        <v>140</v>
      </c>
      <c r="D177" s="79"/>
      <c r="E177" s="63"/>
      <c r="F177" s="64"/>
      <c r="G177" s="82"/>
    </row>
    <row r="178" spans="1:7" x14ac:dyDescent="0.25">
      <c r="A178" s="53"/>
      <c r="B178" s="15" t="s">
        <v>141</v>
      </c>
      <c r="C178" s="16" t="s">
        <v>142</v>
      </c>
      <c r="D178" s="79"/>
      <c r="E178" s="63"/>
      <c r="F178" s="64"/>
      <c r="G178" s="82"/>
    </row>
    <row r="179" spans="1:7" ht="15.75" thickBot="1" x14ac:dyDescent="0.3">
      <c r="A179" s="54"/>
      <c r="B179" s="15" t="s">
        <v>78</v>
      </c>
      <c r="C179" s="16" t="s">
        <v>144</v>
      </c>
      <c r="D179" s="80"/>
      <c r="E179" s="65"/>
      <c r="F179" s="66"/>
      <c r="G179" s="83"/>
    </row>
    <row r="180" spans="1:7" ht="16.5" thickBot="1" x14ac:dyDescent="0.3">
      <c r="A180" s="41" t="s">
        <v>127</v>
      </c>
      <c r="B180" s="42"/>
      <c r="C180" s="42"/>
      <c r="D180" s="42"/>
      <c r="E180" s="42"/>
      <c r="F180" s="43"/>
      <c r="G180" s="24"/>
    </row>
    <row r="181" spans="1:7" ht="16.5" customHeight="1" x14ac:dyDescent="0.25">
      <c r="A181" s="52">
        <v>1</v>
      </c>
      <c r="B181" s="15" t="s">
        <v>138</v>
      </c>
      <c r="C181" s="16" t="s">
        <v>143</v>
      </c>
      <c r="D181" s="78">
        <v>0</v>
      </c>
      <c r="E181" s="61">
        <f>SUM(D181*0.21)</f>
        <v>0</v>
      </c>
      <c r="F181" s="61">
        <f>SUM(D181:E185)</f>
        <v>0</v>
      </c>
      <c r="G181" s="84"/>
    </row>
    <row r="182" spans="1:7" ht="15" customHeight="1" x14ac:dyDescent="0.25">
      <c r="A182" s="53"/>
      <c r="B182" s="15" t="s">
        <v>136</v>
      </c>
      <c r="C182" s="16" t="s">
        <v>145</v>
      </c>
      <c r="D182" s="79"/>
      <c r="E182" s="63"/>
      <c r="F182" s="63"/>
      <c r="G182" s="85"/>
    </row>
    <row r="183" spans="1:7" ht="15" customHeight="1" x14ac:dyDescent="0.25">
      <c r="A183" s="53"/>
      <c r="B183" s="15" t="s">
        <v>139</v>
      </c>
      <c r="C183" s="16" t="s">
        <v>146</v>
      </c>
      <c r="D183" s="79"/>
      <c r="E183" s="63"/>
      <c r="F183" s="63"/>
      <c r="G183" s="85"/>
    </row>
    <row r="184" spans="1:7" ht="15" customHeight="1" x14ac:dyDescent="0.25">
      <c r="A184" s="53"/>
      <c r="B184" s="15" t="s">
        <v>141</v>
      </c>
      <c r="C184" s="16" t="s">
        <v>142</v>
      </c>
      <c r="D184" s="79"/>
      <c r="E184" s="63"/>
      <c r="F184" s="63"/>
      <c r="G184" s="85"/>
    </row>
    <row r="185" spans="1:7" ht="15.75" customHeight="1" thickBot="1" x14ac:dyDescent="0.3">
      <c r="A185" s="54"/>
      <c r="B185" s="15" t="s">
        <v>78</v>
      </c>
      <c r="C185" s="16" t="s">
        <v>144</v>
      </c>
      <c r="D185" s="80"/>
      <c r="E185" s="65"/>
      <c r="F185" s="65"/>
      <c r="G185" s="86"/>
    </row>
    <row r="186" spans="1:7" ht="24.75" thickBot="1" x14ac:dyDescent="0.45">
      <c r="A186" s="49" t="s">
        <v>128</v>
      </c>
      <c r="B186" s="50"/>
      <c r="C186" s="51"/>
      <c r="D186" s="20">
        <f>SUM(D4+D86+D88+D120+D138+D140+D173+D175+D181)</f>
        <v>0</v>
      </c>
      <c r="E186" s="20">
        <f>SUM(D186*0.21)</f>
        <v>0</v>
      </c>
      <c r="F186" s="20">
        <f>SUM(D186:E186)</f>
        <v>0</v>
      </c>
      <c r="G186" s="27"/>
    </row>
    <row r="187" spans="1:7" x14ac:dyDescent="0.25">
      <c r="A187" s="89" t="s">
        <v>157</v>
      </c>
      <c r="B187" s="89"/>
      <c r="C187" s="90"/>
      <c r="D187" s="89"/>
    </row>
    <row r="188" spans="1:7" x14ac:dyDescent="0.25">
      <c r="A188" s="89" t="s">
        <v>158</v>
      </c>
      <c r="B188" s="89"/>
      <c r="C188" s="90"/>
      <c r="D188" s="89"/>
    </row>
    <row r="190" spans="1:7" x14ac:dyDescent="0.25">
      <c r="A190" s="1" t="s">
        <v>159</v>
      </c>
    </row>
  </sheetData>
  <sheetProtection algorithmName="SHA-512" hashValue="lVojVFLVIC2SiKXDI1CQMc67eOdAL6q2KWobUbySHWHnE9+QWSAfxVvTXAtiPigGojZB1/L14bn1aVvdMY1B6A==" saltValue="4lCc5t5KdOSXDn+y9GPF9A==" spinCount="100000" sheet="1" objects="1" scenarios="1"/>
  <protectedRanges>
    <protectedRange sqref="D1:G1048576" name="Oblast1"/>
  </protectedRanges>
  <mergeCells count="61">
    <mergeCell ref="A1:G1"/>
    <mergeCell ref="G4:G44"/>
    <mergeCell ref="G46:G85"/>
    <mergeCell ref="G88:G103"/>
    <mergeCell ref="G105:G119"/>
    <mergeCell ref="G122:G137"/>
    <mergeCell ref="G140:G154"/>
    <mergeCell ref="G156:G172"/>
    <mergeCell ref="G175:G179"/>
    <mergeCell ref="G181:G185"/>
    <mergeCell ref="E181:E185"/>
    <mergeCell ref="F181:F185"/>
    <mergeCell ref="A173:C173"/>
    <mergeCell ref="A174:F174"/>
    <mergeCell ref="A186:C186"/>
    <mergeCell ref="A180:F180"/>
    <mergeCell ref="A175:A179"/>
    <mergeCell ref="D175:D179"/>
    <mergeCell ref="E175:E179"/>
    <mergeCell ref="F175:F179"/>
    <mergeCell ref="A181:A185"/>
    <mergeCell ref="D181:D185"/>
    <mergeCell ref="A156:A172"/>
    <mergeCell ref="D156:D172"/>
    <mergeCell ref="E156:E172"/>
    <mergeCell ref="F156:F172"/>
    <mergeCell ref="A122:A137"/>
    <mergeCell ref="D122:D137"/>
    <mergeCell ref="E122:E137"/>
    <mergeCell ref="F122:F137"/>
    <mergeCell ref="A138:C138"/>
    <mergeCell ref="A139:F139"/>
    <mergeCell ref="A140:A154"/>
    <mergeCell ref="D140:D154"/>
    <mergeCell ref="E140:E154"/>
    <mergeCell ref="F140:F154"/>
    <mergeCell ref="A155:F155"/>
    <mergeCell ref="A121:F121"/>
    <mergeCell ref="A87:F87"/>
    <mergeCell ref="A88:A103"/>
    <mergeCell ref="D88:D103"/>
    <mergeCell ref="E88:E103"/>
    <mergeCell ref="F88:F103"/>
    <mergeCell ref="A104:F104"/>
    <mergeCell ref="A105:A119"/>
    <mergeCell ref="D105:D119"/>
    <mergeCell ref="E105:E119"/>
    <mergeCell ref="F105:F119"/>
    <mergeCell ref="A120:C120"/>
    <mergeCell ref="B86:C86"/>
    <mergeCell ref="B2:C2"/>
    <mergeCell ref="A3:F3"/>
    <mergeCell ref="A4:A44"/>
    <mergeCell ref="D4:D44"/>
    <mergeCell ref="E4:E44"/>
    <mergeCell ref="F4:F44"/>
    <mergeCell ref="A45:F45"/>
    <mergeCell ref="A46:A85"/>
    <mergeCell ref="D46:D85"/>
    <mergeCell ref="E46:E85"/>
    <mergeCell ref="F46:F85"/>
  </mergeCells>
  <pageMargins left="0.7" right="0.7" top="0.78740157499999996" bottom="0.78740157499999996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Fototechnika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Poláčková Hedvika</dc:creator>
  <cp:lastModifiedBy>E Poláčková Hedvika</cp:lastModifiedBy>
  <dcterms:created xsi:type="dcterms:W3CDTF">2025-11-10T18:07:25Z</dcterms:created>
  <dcterms:modified xsi:type="dcterms:W3CDTF">2025-11-11T12:40:04Z</dcterms:modified>
</cp:coreProperties>
</file>