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jiri_toman_ksus_cz/Documents/Plocha/Příprava akcí/Škody po zimě/III-26817 Klášter Hradiště nad Jizerou/"/>
    </mc:Choice>
  </mc:AlternateContent>
  <xr:revisionPtr revIDLastSave="1" documentId="8_{9C5BC007-B40C-4E9C-B7D6-5252CD3D7B7B}" xr6:coauthVersionLast="47" xr6:coauthVersionMax="47" xr10:uidLastSave="{8593507F-7E7C-4B4D-ACAD-BEE2DB255C77}"/>
  <bookViews>
    <workbookView xWindow="-28920" yWindow="-120" windowWidth="29040" windowHeight="15720" activeTab="1" xr2:uid="{00000000-000D-0000-FFFF-FFFF00000000}"/>
  </bookViews>
  <sheets>
    <sheet name="Krycí list rozpočtu" sheetId="3" r:id="rId1"/>
    <sheet name="rozpočet" sheetId="1" r:id="rId2"/>
  </sheets>
  <definedNames>
    <definedName name="_xlnm.Print_Area" localSheetId="1">rozpočet!$B$4:$H$34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9" i="1" l="1"/>
  <c r="H17" i="1"/>
  <c r="H22" i="1"/>
  <c r="H27" i="1" l="1"/>
  <c r="H25" i="1" l="1"/>
  <c r="H24" i="1"/>
  <c r="H28" i="1" l="1"/>
  <c r="H13" i="1" l="1"/>
  <c r="H30" i="1" l="1"/>
  <c r="H20" i="1"/>
  <c r="J20" i="1"/>
  <c r="H21" i="1"/>
  <c r="H23" i="1" l="1"/>
  <c r="H19" i="1" l="1"/>
  <c r="H18" i="1"/>
  <c r="H15" i="1"/>
  <c r="H14" i="1"/>
  <c r="H16" i="1"/>
  <c r="H12" i="1"/>
  <c r="H31" i="1" l="1"/>
  <c r="H32" i="1" l="1"/>
  <c r="H33" i="1"/>
  <c r="C14" i="3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<sst xmlns="http://schemas.openxmlformats.org/spreadsheetml/2006/main" count="130" uniqueCount="100">
  <si>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</si>
  <si>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</si>
  <si>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</si>
  <si>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</si>
  <si>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</si>
  <si>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</si>
  <si>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</si>
  <si>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</si>
  <si>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</si>
  <si>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</si>
  <si>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</si>
  <si>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</si>
  <si>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</si>
  <si>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</si>
  <si>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</si>
  <si>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</si>
  <si>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</si>
  <si>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</si>
  <si>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</si>
  <si>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</si>
  <si>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</si>
  <si>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</si>
  <si>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</si>
  <si>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</si>
  <si>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</si>
  <si>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</si>
  <si>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</si>
  <si>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</si>
  <si>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</si>
  <si>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HSV</t>
  </si>
  <si>
    <t>Dodávky</t>
  </si>
  <si>
    <t>ZRN celkem</t>
  </si>
  <si>
    <t>Základ 21%</t>
  </si>
  <si>
    <t>Celkem včetně DPH</t>
  </si>
  <si>
    <t>Zhotovitel</t>
  </si>
  <si>
    <t>ks</t>
  </si>
  <si>
    <t xml:space="preserve">Zpracoval:   </t>
  </si>
  <si>
    <t xml:space="preserve">Datum:   </t>
  </si>
  <si>
    <t>poznámky</t>
  </si>
  <si>
    <t>m3</t>
  </si>
  <si>
    <t>hmotnost              t</t>
  </si>
  <si>
    <t>hmotnost  celkem</t>
  </si>
  <si>
    <t>Číslo položky   OTSKP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</si>
  <si>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</si>
  <si>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</si>
  <si>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</si>
  <si>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</si>
  <si>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</si>
  <si>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</si>
  <si>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014103.R</t>
  </si>
  <si>
    <t>Ing. Jiří Toman</t>
  </si>
  <si>
    <t>FRÉZOVÁNÍ ZPEVNĚNÝCH PLOCH ASFALTOVÝCH</t>
  </si>
  <si>
    <t>Položka zahrnuje:
- veškerou manipulaci s vybouranou sutí a s vybouranými hmotami vč. uložení na skládku.</t>
  </si>
  <si>
    <t>Položka zahrnuje:
- veškerou manipulaci s vybouranou sutí a s vybouranými hmotami vč. uložení na skládku
- dopravu na deponii zhotovitele</t>
  </si>
  <si>
    <t>ŘEZÁNÍ ASFALTOVÉHO KRYTU VOZOVEK TL DO 50MM</t>
  </si>
  <si>
    <t>Položka zahrnuje:
- řezání vozovkové vrstvy v předepsané tloušťce
- spotřeba vody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</si>
  <si>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</t>
  </si>
  <si>
    <t>SPOJOVACÍ POSTŘIK Z EMULZE DO 1,0KG/M2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</si>
  <si>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</t>
  </si>
  <si>
    <t>FRÉZOVÁNÍ DRÁŽKY PRŮŘEZU DO 400MM2 V ASFALTOVÉ VOZOVCE</t>
  </si>
  <si>
    <t>TĚSNĚNÍ DILATAČ SPAR ASF ZÁLIVKOU PRŮŘ DO 400MM2</t>
  </si>
  <si>
    <t>Položka zahrnuje:
- dodávku a osazení předepsaného materiálu
- očištění ploch spáry před úpravou
- očištění okolí spáry po úpravě</t>
  </si>
  <si>
    <t>ČIŠTĚNÍ KRAJNIC OD NÁNOSU TL. DO 100MM</t>
  </si>
  <si>
    <t>Položka zahrnuje:
- vodorovnou a svislou dopravu, přemístění, přeložení, manipulace s materiálem a uložení na skládku.</t>
  </si>
  <si>
    <t>ZPEVNĚNÍ KRAJNIC Z RECYKLOVANÉHO MATERIÁLU TL DO 100MM</t>
  </si>
  <si>
    <t>dodání recyklátu předepsané kvality a zrnitosti
- očištění podkladu
- uložení recyklátu dle předepsaného technologického předpisu, zhutnění vrstvy v předepsané tloušťce
- zřízení vrstvy bez rozlišení šířky, pokládání vrstvy po etapách,</t>
  </si>
  <si>
    <t>Položka zahrnuje:
- veškeré poplatky provozovateli skládky související s uložením odpadu na skládce.</t>
  </si>
  <si>
    <t>Položka zahrnuje:
- všechny nutné práce a materiály pro zvýšení nebo snížení zařízení (včetně nutné úpravy stávajícího povrchu vozovky nebo chodníku)</t>
  </si>
  <si>
    <t>VODOROVNÉ DOPRAVNÍ ZNAČENÍ BARVOU HLADKÉ - DODÁVKA A POKLÁDKA</t>
  </si>
  <si>
    <t>Položka zahrnuje:
- dodání a pokládku nátěrového materiálu
- předznačení a reflexní úpravu</t>
  </si>
  <si>
    <t>ULOŽENÍ ODPADU ZE STAVBY NA SKLÁDKU S OPRÁVNĚNÍ K OPĚTOVNÉMU VYUŽÍTÍ - RECYKLAČNÍ STŘEDISKO</t>
  </si>
  <si>
    <t>DIO, VČ. ZAJIŠTĚNÍ, ZJIŠTĚNÍ A VYTYČENÍ INŽ. SÍTÍ, GEODETICKÉ ZAMĚŘENÍ STAVBY</t>
  </si>
  <si>
    <t>Položka zahrnuje:
- veškeré přípravné práce pro realizaci stavební akce např. zajištění DIO + DIR, vytyčení inž. sítí, geodetické zaměření stavby, zařízení staveniště aj.</t>
  </si>
  <si>
    <t xml:space="preserve">574A44 </t>
  </si>
  <si>
    <t>ASFALTOVÝ BETON PRO OBRUSNÉ VRSTVY ACO 11+ TL. 50MM</t>
  </si>
  <si>
    <t>Zpracoval:   Ing. Jiří Toman</t>
  </si>
  <si>
    <t>VODOROVNÉ DOPRAVNÍ ZNAČENÍ - PŘEDEM PŘIPRAVENÉ SYMBOLY</t>
  </si>
  <si>
    <t>Položka zahrnuje:
- dodání a pokládku předepsaného symbolu
- předznačení a reflexní úpravu</t>
  </si>
  <si>
    <r>
      <t xml:space="preserve">Objednatel:  </t>
    </r>
    <r>
      <rPr>
        <b/>
        <sz val="12"/>
        <rFont val="Arial CE"/>
        <family val="2"/>
        <charset val="238"/>
      </rPr>
      <t xml:space="preserve"> Krajská správa a údržba silnic Středočeského kraje, příspěvková organizace</t>
    </r>
  </si>
  <si>
    <r>
      <t xml:space="preserve">rozpočet:  OTSKP </t>
    </r>
    <r>
      <rPr>
        <b/>
        <sz val="12"/>
        <rFont val="Arial CE"/>
        <charset val="238"/>
      </rPr>
      <t>2025</t>
    </r>
  </si>
  <si>
    <t>Stavba: III/26817 Klášter Hradiště nad Jizerou</t>
  </si>
  <si>
    <t>Objekt:    sil.    III/26817</t>
  </si>
  <si>
    <t>Datum:   02.07.2025</t>
  </si>
  <si>
    <t>III/26817 Klášter Hradiště nad Jizerou</t>
  </si>
  <si>
    <t>silnice III/26817 staničení km 0,004-0,440</t>
  </si>
  <si>
    <t xml:space="preserve">9113C1 </t>
  </si>
  <si>
    <t>SVODIDLO OCEL SILNIČ JEDNOSTR, ÚROVEŇ ZADRŽ H2 - DODÁVKA A MONTÁŽ</t>
  </si>
  <si>
    <t>Položka zahrnuje:
- kompletní dodávku všech dílů certifikovaného ocelového svodidla s předepsanou povrchovou úpravou včetně spojovacích prvků
- montáž a osazení svodidla, osazení sloupků zaberaněním nebo osazením do betonových bloků (včetně betonových bloků a nutných zemních prací)
- výškové náběhy, ukončení zapuštěním do betonových bloků (včetně betonového bloku a nutných zemních prací) nebo koncovkou
- přechod na jiný typ svodidla nebo přes mostní závěr
- ochranu proti bludným proudům a vývody pro jejich měření</t>
  </si>
  <si>
    <t>9113C3</t>
  </si>
  <si>
    <t xml:space="preserve">SVODIDLO OCEL SILNIČ JEDNOSTR, ÚROVEŇ ZADRŽ H2 - DEMONTÁŽ S PŘESUNEM </t>
  </si>
  <si>
    <t>Položka zahrnuje:
- demontáž a odstranění zařízení
- jeho odvoz na předepsané místo</t>
  </si>
  <si>
    <t>12932</t>
  </si>
  <si>
    <t>ČIŠTĚNÍ PŘÍKOPŮ OD NÁNOSU DO 0,5M3/M</t>
  </si>
  <si>
    <t>574C06</t>
  </si>
  <si>
    <t>ASFALTOVÝ BETON PRO LOŽNÍ VRSTVY ACL 16+, 16S</t>
  </si>
  <si>
    <t>M3</t>
  </si>
  <si>
    <t>VÝŠKOVÁ ÚPRAVA POKLOPŮ</t>
  </si>
  <si>
    <t>VODOROVNÉ DOPRAVNÍ ZNAČENÍ PLASTEM HLADKÉ - DODÁVKA A POKLÁDKA</t>
  </si>
  <si>
    <t>PŘÍKOPOVÉ ŽLABY Z BETON TVÁRNIC ŠÍŘ DO 600MM DO BETONU TL 100MM</t>
  </si>
  <si>
    <t>Položka zahrnuje:
- dodávku a uložení příkopových tvárnic předepsaného rozměru a kvality
- dodání a rozprostření lože z předepsaného materiálu v předepsané kvalitěa v předepsané tloušťce
- veškerou manipulaci s materiálem, vnitrostaveništní i mimostaveništní dopravu
- ukončení, patky, spárování
- veškeré bourací práce související s uložením příkopových tvárnic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</si>
</sst>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9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7"/>
      <name val="Arial CE"/>
      <family val="2"/>
      <charset val="238"/>
    </font>
    <font>
      <sz val="9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Arial CE"/>
      <charset val="238"/>
    </font>
    <font>
      <b/>
      <sz val="9"/>
      <color rgb="FFFF0000"/>
      <name val="Arial CE"/>
      <charset val="238"/>
    </font>
    <font>
      <sz val="9"/>
      <color rgb="FFFF0000"/>
      <name val="Arial CE"/>
      <family val="2"/>
      <charset val="238"/>
    </font>
    <font>
      <sz val="7"/>
      <color rgb="FFFF0000"/>
      <name val="Arial CE"/>
      <family val="2"/>
      <charset val="238"/>
    </font>
    <font>
      <sz val="8"/>
      <color rgb="FFFF0000"/>
      <name val="MS Sans Serif"/>
      <charset val="238"/>
    </font>
    <font>
      <b/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8"/>
      <name val="MS Sans Serif"/>
      <charset val="238"/>
    </font>
    <font>
      <b/>
      <sz val="12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 applyAlignment="0">
      <alignment vertical="top" wrapText="1"/>
      <protection locked="0"/>
    </xf>
  </cellStyleXfs>
  <cellXfs count="223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8" fillId="0" borderId="0" xfId="0" applyFont="1" applyAlignment="1" applyProtection="1">
      <alignment vertical="center"/>
    </xf>
    <xf numFmtId="49" fontId="11" fillId="3" borderId="3" xfId="0" applyNumberFormat="1" applyFont="1" applyFill="1" applyBorder="1" applyAlignment="1" applyProtection="1">
      <alignment horizontal="center" vertical="center"/>
    </xf>
    <xf numFmtId="49" fontId="11" fillId="3" borderId="4" xfId="0" applyNumberFormat="1" applyFont="1" applyFill="1" applyBorder="1" applyAlignment="1" applyProtection="1">
      <alignment horizontal="center" vertical="center"/>
    </xf>
    <xf numFmtId="49" fontId="13" fillId="0" borderId="5" xfId="0" applyNumberFormat="1" applyFont="1" applyBorder="1" applyAlignment="1" applyProtection="1">
      <alignment horizontal="left" vertical="center"/>
    </xf>
    <xf numFmtId="49" fontId="5" fillId="0" borderId="6" xfId="0" applyNumberFormat="1" applyFont="1" applyBorder="1" applyAlignment="1" applyProtection="1">
      <alignment horizontal="left" vertical="center"/>
    </xf>
    <xf numFmtId="4" fontId="5" fillId="0" borderId="6" xfId="0" applyNumberFormat="1" applyFont="1" applyBorder="1" applyAlignment="1" applyProtection="1">
      <alignment horizontal="right" vertical="center"/>
    </xf>
    <xf numFmtId="4" fontId="5" fillId="0" borderId="7" xfId="0" applyNumberFormat="1" applyFont="1" applyBorder="1" applyAlignment="1" applyProtection="1">
      <alignment horizontal="right" vertical="center"/>
    </xf>
    <xf numFmtId="4" fontId="8" fillId="0" borderId="0" xfId="0" applyNumberFormat="1" applyFont="1" applyAlignment="1" applyProtection="1">
      <alignment vertical="center"/>
    </xf>
    <xf numFmtId="49" fontId="5" fillId="0" borderId="6" xfId="0" applyNumberFormat="1" applyFont="1" applyBorder="1" applyAlignment="1" applyProtection="1">
      <alignment horizontal="right" vertical="center"/>
    </xf>
    <xf numFmtId="49" fontId="5" fillId="0" borderId="7" xfId="0" applyNumberFormat="1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4" fontId="13" fillId="3" borderId="6" xfId="0" applyNumberFormat="1" applyFont="1" applyFill="1" applyBorder="1" applyAlignment="1" applyProtection="1">
      <alignment horizontal="right" vertical="center"/>
    </xf>
    <xf numFmtId="0" fontId="8" fillId="0" borderId="12" xfId="0" applyFont="1" applyBorder="1" applyAlignment="1" applyProtection="1">
      <alignment vertical="center"/>
    </xf>
    <xf numFmtId="4" fontId="13" fillId="3" borderId="7" xfId="0" applyNumberFormat="1" applyFont="1" applyFill="1" applyBorder="1" applyAlignment="1" applyProtection="1">
      <alignment horizontal="right" vertical="center"/>
    </xf>
    <xf numFmtId="0" fontId="8" fillId="0" borderId="13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14" fillId="0" borderId="6" xfId="0" applyFont="1" applyBorder="1" applyAlignment="1" applyProtection="1">
      <alignment vertical="top"/>
    </xf>
    <xf numFmtId="0" fontId="14" fillId="0" borderId="0" xfId="0" applyFont="1" applyAlignment="1">
      <alignment vertical="top" wrapText="1"/>
      <protection locked="0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4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4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14" fillId="0" borderId="14" xfId="0" applyFont="1" applyBorder="1" applyAlignment="1" applyProtection="1">
      <alignment horizontal="center" vertical="top"/>
    </xf>
    <xf numFmtId="2" fontId="14" fillId="0" borderId="6" xfId="0" applyNumberFormat="1" applyFont="1" applyBorder="1" applyAlignment="1" applyProtection="1">
      <alignment horizontal="center" vertical="top"/>
    </xf>
    <xf numFmtId="3" fontId="14" fillId="0" borderId="6" xfId="0" applyNumberFormat="1" applyFont="1" applyBorder="1" applyAlignment="1" applyProtection="1">
      <alignment vertical="top"/>
    </xf>
    <xf numFmtId="0" fontId="14" fillId="0" borderId="6" xfId="0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5" xfId="0" applyBorder="1" applyAlignment="1" applyProtection="1">
      <alignment horizontal="center" vertical="top"/>
    </xf>
    <xf numFmtId="3" fontId="0" fillId="0" borderId="15" xfId="0" applyNumberFormat="1" applyBorder="1" applyAlignment="1" applyProtection="1">
      <alignment vertical="top"/>
    </xf>
    <xf numFmtId="0" fontId="0" fillId="0" borderId="15" xfId="0" applyBorder="1" applyAlignment="1" applyProtection="1">
      <alignment vertical="top"/>
    </xf>
    <xf numFmtId="0" fontId="9" fillId="0" borderId="0" xfId="0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0" fontId="14" fillId="0" borderId="14" xfId="0" applyFont="1" applyBorder="1" applyAlignment="1" applyProtection="1">
      <alignment horizontal="center" vertical="center"/>
    </xf>
    <xf numFmtId="0" fontId="14" fillId="0" borderId="6" xfId="0" applyFont="1" applyBorder="1" applyAlignment="1" applyProtection="1">
      <alignment horizontal="center" vertical="center"/>
    </xf>
    <xf numFmtId="3" fontId="14" fillId="0" borderId="6" xfId="0" applyNumberFormat="1" applyFont="1" applyBorder="1" applyAlignment="1" applyProtection="1">
      <alignment vertical="center"/>
    </xf>
    <xf numFmtId="0" fontId="14" fillId="0" borderId="6" xfId="0" applyFont="1" applyBorder="1" applyAlignment="1" applyProtection="1">
      <alignment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horizontal="center" vertical="center"/>
    </xf>
    <xf numFmtId="0" fontId="6" fillId="6" borderId="6" xfId="0" applyFont="1" applyFill="1" applyBorder="1" applyAlignment="1" applyProtection="1">
      <alignment horizontal="center" vertical="center"/>
    </xf>
    <xf numFmtId="0" fontId="6" fillId="6" borderId="5" xfId="0" applyFont="1" applyFill="1" applyBorder="1" applyAlignment="1" applyProtection="1">
      <alignment horizontal="center" vertical="center"/>
    </xf>
    <xf numFmtId="49" fontId="6" fillId="6" borderId="5" xfId="0" applyNumberFormat="1" applyFont="1" applyFill="1" applyBorder="1" applyAlignment="1" applyProtection="1">
      <alignment horizontal="center" vertical="center"/>
    </xf>
    <xf numFmtId="1" fontId="6" fillId="6" borderId="5" xfId="0" applyNumberFormat="1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vertical="center"/>
    </xf>
    <xf numFmtId="0" fontId="6" fillId="6" borderId="17" xfId="0" applyFont="1" applyFill="1" applyBorder="1" applyAlignment="1" applyProtection="1">
      <alignment horizontal="center" vertical="center"/>
    </xf>
    <xf numFmtId="0" fontId="6" fillId="6" borderId="8" xfId="0" applyFont="1" applyFill="1" applyBorder="1" applyAlignment="1" applyProtection="1">
      <alignment horizontal="center" vertical="center"/>
    </xf>
    <xf numFmtId="0" fontId="6" fillId="6" borderId="6" xfId="0" applyFont="1" applyFill="1" applyBorder="1" applyAlignment="1" applyProtection="1">
      <alignment vertical="top" wrapText="1"/>
    </xf>
    <xf numFmtId="0" fontId="6" fillId="6" borderId="6" xfId="0" applyFont="1" applyFill="1" applyBorder="1" applyAlignment="1" applyProtection="1">
      <alignment horizontal="left" vertical="center"/>
    </xf>
    <xf numFmtId="0" fontId="6" fillId="6" borderId="6" xfId="0" applyFont="1" applyFill="1" applyBorder="1" applyAlignment="1" applyProtection="1">
      <alignment vertical="center" wrapText="1"/>
    </xf>
    <xf numFmtId="0" fontId="6" fillId="6" borderId="8" xfId="0" applyFont="1" applyFill="1" applyBorder="1" applyAlignment="1" applyProtection="1">
      <alignment vertical="top" wrapText="1"/>
    </xf>
    <xf numFmtId="0" fontId="23" fillId="0" borderId="0" xfId="0" applyFont="1" applyAlignment="1" applyProtection="1">
      <alignment horizontal="left"/>
    </xf>
    <xf numFmtId="0" fontId="6" fillId="6" borderId="4" xfId="0" applyFont="1" applyFill="1" applyBorder="1" applyAlignment="1" applyProtection="1">
      <alignment horizontal="left" vertical="center"/>
    </xf>
    <xf numFmtId="0" fontId="6" fillId="6" borderId="4" xfId="0" applyFont="1" applyFill="1" applyBorder="1" applyAlignment="1" applyProtection="1">
      <alignment vertical="top" wrapText="1"/>
    </xf>
    <xf numFmtId="2" fontId="6" fillId="6" borderId="4" xfId="0" applyNumberFormat="1" applyFont="1" applyFill="1" applyBorder="1" applyAlignment="1" applyProtection="1">
      <alignment horizontal="center" vertical="center"/>
    </xf>
    <xf numFmtId="4" fontId="6" fillId="4" borderId="4" xfId="0" applyNumberFormat="1" applyFont="1" applyFill="1" applyBorder="1" applyAlignment="1" applyProtection="1">
      <alignment horizontal="center" vertical="center"/>
    </xf>
    <xf numFmtId="4" fontId="6" fillId="0" borderId="16" xfId="0" applyNumberFormat="1" applyFont="1" applyBorder="1" applyAlignment="1" applyProtection="1">
      <alignment horizontal="center" vertical="center"/>
    </xf>
    <xf numFmtId="2" fontId="6" fillId="6" borderId="6" xfId="0" applyNumberFormat="1" applyFont="1" applyFill="1" applyBorder="1" applyAlignment="1" applyProtection="1">
      <alignment horizontal="center" vertical="center"/>
    </xf>
    <xf numFmtId="4" fontId="6" fillId="4" borderId="6" xfId="0" applyNumberFormat="1" applyFont="1" applyFill="1" applyBorder="1" applyAlignment="1" applyProtection="1">
      <alignment horizontal="center" vertical="center"/>
    </xf>
    <xf numFmtId="4" fontId="6" fillId="0" borderId="7" xfId="0" applyNumberFormat="1" applyFont="1" applyBorder="1" applyAlignment="1" applyProtection="1">
      <alignment horizontal="center" vertical="center"/>
    </xf>
    <xf numFmtId="4" fontId="6" fillId="6" borderId="7" xfId="0" applyNumberFormat="1" applyFont="1" applyFill="1" applyBorder="1" applyAlignment="1" applyProtection="1">
      <alignment horizontal="center" vertical="center"/>
    </xf>
    <xf numFmtId="39" fontId="6" fillId="4" borderId="6" xfId="0" applyNumberFormat="1" applyFont="1" applyFill="1" applyBorder="1" applyAlignment="1" applyProtection="1">
      <alignment horizontal="center" vertical="center"/>
    </xf>
    <xf numFmtId="0" fontId="6" fillId="6" borderId="8" xfId="0" applyFont="1" applyFill="1" applyBorder="1" applyAlignment="1" applyProtection="1">
      <alignment vertical="center"/>
    </xf>
    <xf numFmtId="2" fontId="6" fillId="6" borderId="8" xfId="0" applyNumberFormat="1" applyFont="1" applyFill="1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top"/>
    </xf>
    <xf numFmtId="3" fontId="14" fillId="0" borderId="15" xfId="0" applyNumberFormat="1" applyFont="1" applyBorder="1" applyAlignment="1" applyProtection="1">
      <alignment vertical="top"/>
    </xf>
    <xf numFmtId="39" fontId="6" fillId="4" borderId="8" xfId="0" applyNumberFormat="1" applyFont="1" applyFill="1" applyBorder="1" applyAlignment="1" applyProtection="1">
      <alignment horizontal="center" vertical="center"/>
    </xf>
    <xf numFmtId="4" fontId="6" fillId="0" borderId="18" xfId="0" applyNumberFormat="1" applyFont="1" applyBorder="1" applyAlignment="1" applyProtection="1">
      <alignment horizontal="center" vertical="center"/>
    </xf>
    <xf numFmtId="4" fontId="6" fillId="4" borderId="8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left"/>
    </xf>
    <xf numFmtId="39" fontId="26" fillId="0" borderId="0" xfId="0" applyNumberFormat="1" applyFont="1" applyAlignment="1" applyProtection="1">
      <alignment horizontal="right" vertical="top"/>
    </xf>
    <xf numFmtId="0" fontId="25" fillId="0" borderId="0" xfId="0" applyFont="1" applyAlignment="1" applyProtection="1"/>
    <xf numFmtId="39" fontId="25" fillId="0" borderId="0" xfId="0" applyNumberFormat="1" applyFont="1" applyAlignment="1" applyProtection="1">
      <alignment vertical="top"/>
    </xf>
    <xf numFmtId="0" fontId="26" fillId="0" borderId="0" xfId="0" applyFont="1" applyAlignment="1" applyProtection="1">
      <alignment horizontal="left"/>
    </xf>
    <xf numFmtId="39" fontId="27" fillId="0" borderId="0" xfId="0" applyNumberFormat="1" applyFont="1" applyAlignment="1">
      <alignment horizontal="right" vertical="top"/>
      <protection locked="0"/>
    </xf>
    <xf numFmtId="0" fontId="28" fillId="0" borderId="43" xfId="0" applyFont="1" applyBorder="1" applyAlignment="1" applyProtection="1">
      <alignment vertical="top"/>
    </xf>
    <xf numFmtId="0" fontId="28" fillId="0" borderId="41" xfId="0" applyFont="1" applyBorder="1" applyAlignment="1" applyProtection="1">
      <alignment vertical="top"/>
    </xf>
    <xf numFmtId="4" fontId="28" fillId="0" borderId="41" xfId="0" applyNumberFormat="1" applyFont="1" applyBorder="1" applyAlignment="1" applyProtection="1">
      <alignment horizontal="right" vertical="top"/>
    </xf>
    <xf numFmtId="4" fontId="28" fillId="0" borderId="42" xfId="0" applyNumberFormat="1" applyFont="1" applyBorder="1" applyAlignment="1" applyProtection="1">
      <alignment vertical="top"/>
    </xf>
    <xf numFmtId="0" fontId="28" fillId="0" borderId="9" xfId="0" applyFont="1" applyBorder="1" applyAlignment="1" applyProtection="1">
      <alignment vertical="top"/>
    </xf>
    <xf numFmtId="0" fontId="28" fillId="0" borderId="10" xfId="0" applyFont="1" applyBorder="1" applyAlignment="1" applyProtection="1">
      <alignment vertical="top"/>
    </xf>
    <xf numFmtId="4" fontId="28" fillId="0" borderId="10" xfId="0" applyNumberFormat="1" applyFont="1" applyBorder="1" applyAlignment="1" applyProtection="1">
      <alignment horizontal="right" vertical="top"/>
    </xf>
    <xf numFmtId="4" fontId="28" fillId="0" borderId="11" xfId="0" applyNumberFormat="1" applyFont="1" applyBorder="1" applyAlignment="1" applyProtection="1">
      <alignment vertical="top"/>
    </xf>
    <xf numFmtId="0" fontId="28" fillId="0" borderId="28" xfId="0" applyFont="1" applyBorder="1" applyAlignment="1" applyProtection="1">
      <alignment vertical="top"/>
    </xf>
    <xf numFmtId="0" fontId="28" fillId="0" borderId="29" xfId="0" applyFont="1" applyBorder="1" applyAlignment="1" applyProtection="1">
      <alignment vertical="top"/>
    </xf>
    <xf numFmtId="4" fontId="28" fillId="0" borderId="29" xfId="0" applyNumberFormat="1" applyFont="1" applyBorder="1" applyAlignment="1" applyProtection="1">
      <alignment horizontal="right" vertical="top"/>
    </xf>
    <xf numFmtId="4" fontId="28" fillId="0" borderId="30" xfId="0" applyNumberFormat="1" applyFont="1" applyBorder="1" applyAlignment="1" applyProtection="1">
      <alignment vertical="top"/>
    </xf>
    <xf numFmtId="0" fontId="6" fillId="2" borderId="19" xfId="0" applyFont="1" applyFill="1" applyBorder="1" applyAlignment="1" applyProtection="1">
      <alignment vertical="top" wrapText="1"/>
    </xf>
    <xf numFmtId="0" fontId="6" fillId="2" borderId="1" xfId="0" applyFont="1" applyFill="1" applyBorder="1" applyAlignment="1" applyProtection="1">
      <alignment vertical="top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vertical="top"/>
    </xf>
    <xf numFmtId="0" fontId="2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0" fillId="0" borderId="0" xfId="0" applyNumberFormat="1" applyFont="1" applyAlignment="1" applyProtection="1">
      <alignment horizontal="center" vertical="top"/>
    </xf>
    <xf numFmtId="0" fontId="3" fillId="0" borderId="0" xfId="0" applyFont="1" applyAlignment="1" applyProtection="1">
      <alignment horizontal="left" vertical="top" wrapText="1"/>
    </xf>
    <xf numFmtId="0" fontId="30" fillId="0" borderId="0" xfId="0" applyFont="1" applyAlignment="1" applyProtection="1">
      <alignment horizontal="left" vertical="top" wrapText="1"/>
    </xf>
    <xf numFmtId="164" fontId="31" fillId="0" borderId="0" xfId="0" applyNumberFormat="1" applyFont="1" applyAlignment="1" applyProtection="1">
      <alignment horizontal="right" vertical="top"/>
    </xf>
    <xf numFmtId="0" fontId="32" fillId="0" borderId="0" xfId="0" applyFont="1" applyAlignment="1" applyProtection="1">
      <alignment horizontal="left"/>
    </xf>
    <xf numFmtId="0" fontId="34" fillId="0" borderId="0" xfId="0" applyFont="1" applyAlignment="1" applyProtection="1">
      <alignment horizontal="left"/>
    </xf>
    <xf numFmtId="0" fontId="3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0" fontId="3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/>
    </xf>
    <xf numFmtId="37" fontId="37" fillId="0" borderId="0" xfId="0" applyNumberFormat="1" applyFont="1" applyAlignment="1">
      <alignment horizontal="center" vertical="top"/>
      <protection locked="0"/>
    </xf>
    <xf numFmtId="0" fontId="37" fillId="0" borderId="0" xfId="0" applyFont="1" applyAlignment="1">
      <alignment horizontal="left" vertical="top" wrapText="1"/>
      <protection locked="0"/>
    </xf>
    <xf numFmtId="164" fontId="37" fillId="0" borderId="0" xfId="0" applyNumberFormat="1" applyFont="1" applyAlignment="1">
      <alignment horizontal="right" vertical="top"/>
      <protection locked="0"/>
    </xf>
    <xf numFmtId="4" fontId="38" fillId="0" borderId="44" xfId="0" applyNumberFormat="1" applyFont="1" applyBorder="1" applyAlignment="1" applyProtection="1">
      <alignment vertical="top"/>
    </xf>
    <xf numFmtId="4" fontId="38" fillId="0" borderId="13" xfId="0" applyNumberFormat="1" applyFont="1" applyBorder="1" applyAlignment="1" applyProtection="1">
      <alignment vertical="top"/>
    </xf>
    <xf numFmtId="4" fontId="38" fillId="0" borderId="38" xfId="0" applyNumberFormat="1" applyFont="1" applyBorder="1" applyAlignment="1" applyProtection="1">
      <alignment vertical="top"/>
    </xf>
    <xf numFmtId="0" fontId="14" fillId="0" borderId="0" xfId="0" applyFont="1" applyAlignment="1" applyProtection="1">
      <alignment vertical="center"/>
    </xf>
    <xf numFmtId="4" fontId="6" fillId="6" borderId="18" xfId="0" applyNumberFormat="1" applyFont="1" applyFill="1" applyBorder="1" applyAlignment="1" applyProtection="1">
      <alignment horizontal="center" vertical="center"/>
    </xf>
    <xf numFmtId="49" fontId="15" fillId="0" borderId="20" xfId="0" applyNumberFormat="1" applyFont="1" applyBorder="1" applyAlignment="1" applyProtection="1">
      <alignment horizontal="left" vertical="center"/>
    </xf>
    <xf numFmtId="0" fontId="15" fillId="0" borderId="21" xfId="0" applyFont="1" applyBorder="1" applyAlignment="1" applyProtection="1">
      <alignment horizontal="left" vertical="center"/>
    </xf>
    <xf numFmtId="0" fontId="15" fillId="0" borderId="22" xfId="0" applyFont="1" applyBorder="1" applyAlignment="1" applyProtection="1">
      <alignment horizontal="left" vertical="center"/>
    </xf>
    <xf numFmtId="49" fontId="19" fillId="0" borderId="23" xfId="0" applyNumberFormat="1" applyFont="1" applyBorder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5" fillId="0" borderId="12" xfId="0" applyFont="1" applyBorder="1" applyAlignment="1" applyProtection="1">
      <alignment horizontal="left" vertical="center"/>
    </xf>
    <xf numFmtId="49" fontId="15" fillId="0" borderId="23" xfId="0" applyNumberFormat="1" applyFont="1" applyBorder="1" applyAlignment="1" applyProtection="1">
      <alignment horizontal="left" vertical="center"/>
    </xf>
    <xf numFmtId="49" fontId="15" fillId="0" borderId="0" xfId="0" applyNumberFormat="1" applyFont="1" applyAlignment="1" applyProtection="1">
      <alignment horizontal="left" vertical="center"/>
    </xf>
    <xf numFmtId="49" fontId="15" fillId="0" borderId="24" xfId="0" applyNumberFormat="1" applyFont="1" applyBorder="1" applyAlignment="1" applyProtection="1">
      <alignment horizontal="left" vertical="center"/>
    </xf>
    <xf numFmtId="49" fontId="13" fillId="3" borderId="5" xfId="0" applyNumberFormat="1" applyFont="1" applyFill="1" applyBorder="1" applyAlignment="1" applyProtection="1">
      <alignment horizontal="left" vertical="center"/>
    </xf>
    <xf numFmtId="0" fontId="13" fillId="3" borderId="6" xfId="0" applyFont="1" applyFill="1" applyBorder="1" applyAlignment="1" applyProtection="1">
      <alignment horizontal="left" vertical="center"/>
    </xf>
    <xf numFmtId="49" fontId="13" fillId="3" borderId="25" xfId="0" applyNumberFormat="1" applyFont="1" applyFill="1" applyBorder="1" applyAlignment="1" applyProtection="1">
      <alignment horizontal="left" vertical="center"/>
    </xf>
    <xf numFmtId="49" fontId="13" fillId="3" borderId="14" xfId="0" applyNumberFormat="1" applyFont="1" applyFill="1" applyBorder="1" applyAlignment="1" applyProtection="1">
      <alignment horizontal="left" vertical="center"/>
    </xf>
    <xf numFmtId="49" fontId="13" fillId="3" borderId="6" xfId="0" applyNumberFormat="1" applyFont="1" applyFill="1" applyBorder="1" applyAlignment="1" applyProtection="1">
      <alignment horizontal="left" vertical="center"/>
    </xf>
    <xf numFmtId="49" fontId="15" fillId="5" borderId="26" xfId="0" applyNumberFormat="1" applyFont="1" applyFill="1" applyBorder="1" applyAlignment="1" applyProtection="1">
      <alignment horizontal="center" vertical="center"/>
    </xf>
    <xf numFmtId="0" fontId="15" fillId="5" borderId="15" xfId="0" applyFont="1" applyFill="1" applyBorder="1" applyAlignment="1" applyProtection="1">
      <alignment horizontal="center" vertical="center"/>
    </xf>
    <xf numFmtId="0" fontId="15" fillId="5" borderId="27" xfId="0" applyFont="1" applyFill="1" applyBorder="1" applyAlignment="1" applyProtection="1">
      <alignment horizontal="center" vertical="center"/>
    </xf>
    <xf numFmtId="49" fontId="15" fillId="0" borderId="21" xfId="0" applyNumberFormat="1" applyFont="1" applyBorder="1" applyAlignment="1" applyProtection="1">
      <alignment horizontal="left" vertical="center"/>
    </xf>
    <xf numFmtId="49" fontId="15" fillId="0" borderId="36" xfId="0" applyNumberFormat="1" applyFont="1" applyBorder="1" applyAlignment="1" applyProtection="1">
      <alignment horizontal="left" vertical="center"/>
    </xf>
    <xf numFmtId="49" fontId="13" fillId="0" borderId="5" xfId="0" applyNumberFormat="1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left" vertical="center"/>
    </xf>
    <xf numFmtId="49" fontId="5" fillId="0" borderId="25" xfId="0" applyNumberFormat="1" applyFont="1" applyBorder="1" applyAlignment="1" applyProtection="1">
      <alignment horizontal="left" vertical="center"/>
    </xf>
    <xf numFmtId="49" fontId="5" fillId="0" borderId="14" xfId="0" applyNumberFormat="1" applyFont="1" applyBorder="1" applyAlignment="1" applyProtection="1">
      <alignment horizontal="left" vertical="center"/>
    </xf>
    <xf numFmtId="49" fontId="5" fillId="0" borderId="6" xfId="0" applyNumberFormat="1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49" fontId="13" fillId="0" borderId="25" xfId="0" applyNumberFormat="1" applyFont="1" applyBorder="1" applyAlignment="1" applyProtection="1">
      <alignment horizontal="left" vertical="center"/>
    </xf>
    <xf numFmtId="49" fontId="13" fillId="0" borderId="14" xfId="0" applyNumberFormat="1" applyFont="1" applyBorder="1" applyAlignment="1" applyProtection="1">
      <alignment horizontal="left" vertical="center"/>
    </xf>
    <xf numFmtId="49" fontId="13" fillId="0" borderId="6" xfId="0" applyNumberFormat="1" applyFont="1" applyBorder="1" applyAlignment="1" applyProtection="1">
      <alignment horizontal="left" vertical="center"/>
    </xf>
    <xf numFmtId="49" fontId="10" fillId="0" borderId="28" xfId="0" applyNumberFormat="1" applyFont="1" applyBorder="1" applyAlignment="1" applyProtection="1">
      <alignment horizontal="center" vertical="center"/>
    </xf>
    <xf numFmtId="49" fontId="10" fillId="0" borderId="29" xfId="0" applyNumberFormat="1" applyFont="1" applyBorder="1" applyAlignment="1" applyProtection="1">
      <alignment horizontal="center" vertical="center"/>
    </xf>
    <xf numFmtId="49" fontId="10" fillId="0" borderId="30" xfId="0" applyNumberFormat="1" applyFont="1" applyBorder="1" applyAlignment="1" applyProtection="1">
      <alignment horizontal="center" vertical="center"/>
    </xf>
    <xf numFmtId="49" fontId="12" fillId="0" borderId="31" xfId="0" applyNumberFormat="1" applyFont="1" applyBorder="1" applyAlignment="1" applyProtection="1">
      <alignment horizontal="left" vertical="center"/>
    </xf>
    <xf numFmtId="49" fontId="12" fillId="0" borderId="32" xfId="0" applyNumberFormat="1" applyFont="1" applyBorder="1" applyAlignment="1" applyProtection="1">
      <alignment horizontal="left" vertical="center"/>
    </xf>
    <xf numFmtId="49" fontId="12" fillId="0" borderId="4" xfId="0" applyNumberFormat="1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left" vertical="center"/>
    </xf>
    <xf numFmtId="0" fontId="12" fillId="0" borderId="16" xfId="0" applyFont="1" applyBorder="1" applyAlignment="1" applyProtection="1">
      <alignment horizontal="left" vertical="center"/>
    </xf>
    <xf numFmtId="14" fontId="8" fillId="0" borderId="7" xfId="0" applyNumberFormat="1" applyFont="1" applyBorder="1" applyAlignment="1" applyProtection="1">
      <alignment horizontal="left" vertical="center"/>
    </xf>
    <xf numFmtId="0" fontId="8" fillId="0" borderId="7" xfId="0" applyFont="1" applyBorder="1" applyAlignment="1" applyProtection="1">
      <alignment horizontal="left" vertical="center"/>
    </xf>
    <xf numFmtId="49" fontId="8" fillId="0" borderId="5" xfId="0" applyNumberFormat="1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14" fontId="14" fillId="0" borderId="26" xfId="0" applyNumberFormat="1" applyFont="1" applyBorder="1" applyAlignment="1" applyProtection="1">
      <alignment horizontal="center" vertical="center"/>
    </xf>
    <xf numFmtId="14" fontId="14" fillId="0" borderId="33" xfId="0" applyNumberFormat="1" applyFont="1" applyBorder="1" applyAlignment="1" applyProtection="1">
      <alignment horizontal="center" vertical="center"/>
    </xf>
    <xf numFmtId="14" fontId="14" fillId="0" borderId="34" xfId="0" applyNumberFormat="1" applyFont="1" applyBorder="1" applyAlignment="1" applyProtection="1">
      <alignment horizontal="center" vertical="center"/>
    </xf>
    <xf numFmtId="14" fontId="14" fillId="0" borderId="35" xfId="0" applyNumberFormat="1" applyFont="1" applyBorder="1" applyAlignment="1" applyProtection="1">
      <alignment horizontal="center" vertical="center"/>
    </xf>
    <xf numFmtId="49" fontId="8" fillId="0" borderId="6" xfId="0" applyNumberFormat="1" applyFont="1" applyBorder="1" applyAlignment="1" applyProtection="1">
      <alignment horizontal="left" vertical="center"/>
    </xf>
    <xf numFmtId="0" fontId="14" fillId="0" borderId="6" xfId="0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49" fontId="16" fillId="0" borderId="6" xfId="0" applyNumberFormat="1" applyFont="1" applyBorder="1" applyAlignment="1" applyProtection="1">
      <alignment horizontal="left" vertical="center"/>
    </xf>
    <xf numFmtId="0" fontId="16" fillId="0" borderId="6" xfId="0" applyFont="1" applyBorder="1" applyAlignment="1" applyProtection="1">
      <alignment horizontal="left" vertical="center"/>
    </xf>
    <xf numFmtId="49" fontId="21" fillId="0" borderId="7" xfId="0" applyNumberFormat="1" applyFont="1" applyBorder="1" applyAlignment="1" applyProtection="1">
      <alignment horizontal="left" vertical="center"/>
    </xf>
    <xf numFmtId="0" fontId="21" fillId="0" borderId="7" xfId="0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4" fillId="0" borderId="6" xfId="0" applyNumberFormat="1" applyFont="1" applyBorder="1" applyAlignment="1" applyProtection="1">
      <alignment horizontal="left" vertical="center"/>
    </xf>
    <xf numFmtId="49" fontId="14" fillId="0" borderId="26" xfId="0" applyNumberFormat="1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 wrapText="1"/>
    </xf>
    <xf numFmtId="0" fontId="8" fillId="0" borderId="34" xfId="0" applyFont="1" applyBorder="1" applyAlignment="1" applyProtection="1">
      <alignment horizontal="center" vertical="center" wrapText="1"/>
    </xf>
    <xf numFmtId="0" fontId="8" fillId="0" borderId="35" xfId="0" applyFont="1" applyBorder="1" applyAlignment="1" applyProtection="1">
      <alignment horizontal="center" vertical="center" wrapText="1"/>
    </xf>
    <xf numFmtId="49" fontId="15" fillId="5" borderId="15" xfId="0" applyNumberFormat="1" applyFont="1" applyFill="1" applyBorder="1" applyAlignment="1" applyProtection="1">
      <alignment horizontal="center" vertical="center"/>
    </xf>
    <xf numFmtId="49" fontId="15" fillId="5" borderId="33" xfId="0" applyNumberFormat="1" applyFont="1" applyFill="1" applyBorder="1" applyAlignment="1" applyProtection="1">
      <alignment horizontal="center" vertical="center"/>
    </xf>
    <xf numFmtId="49" fontId="5" fillId="0" borderId="37" xfId="0" applyNumberFormat="1" applyFont="1" applyBorder="1" applyAlignment="1" applyProtection="1">
      <alignment horizontal="center" vertical="center"/>
    </xf>
    <xf numFmtId="49" fontId="5" fillId="0" borderId="15" xfId="0" applyNumberFormat="1" applyFont="1" applyBorder="1" applyAlignment="1" applyProtection="1">
      <alignment horizontal="center" vertical="center"/>
    </xf>
    <xf numFmtId="49" fontId="5" fillId="0" borderId="33" xfId="0" applyNumberFormat="1" applyFont="1" applyBorder="1" applyAlignment="1" applyProtection="1">
      <alignment horizontal="center" vertical="center"/>
    </xf>
    <xf numFmtId="49" fontId="5" fillId="0" borderId="13" xfId="0" applyNumberFormat="1" applyFont="1" applyBorder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center" vertical="center"/>
    </xf>
    <xf numFmtId="49" fontId="5" fillId="0" borderId="24" xfId="0" applyNumberFormat="1" applyFont="1" applyBorder="1" applyAlignment="1" applyProtection="1">
      <alignment horizontal="center" vertical="center"/>
    </xf>
    <xf numFmtId="49" fontId="5" fillId="0" borderId="38" xfId="0" applyNumberFormat="1" applyFont="1" applyBorder="1" applyAlignment="1" applyProtection="1">
      <alignment horizontal="center" vertical="center"/>
    </xf>
    <xf numFmtId="49" fontId="5" fillId="0" borderId="21" xfId="0" applyNumberFormat="1" applyFont="1" applyBorder="1" applyAlignment="1" applyProtection="1">
      <alignment horizontal="center" vertical="center"/>
    </xf>
    <xf numFmtId="49" fontId="5" fillId="0" borderId="36" xfId="0" applyNumberFormat="1" applyFont="1" applyBorder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8" fillId="0" borderId="3" xfId="0" applyNumberFormat="1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49" fontId="22" fillId="0" borderId="39" xfId="0" applyNumberFormat="1" applyFont="1" applyBorder="1" applyAlignment="1" applyProtection="1">
      <alignment horizontal="center" vertical="center" wrapText="1"/>
    </xf>
    <xf numFmtId="0" fontId="21" fillId="0" borderId="40" xfId="0" applyFont="1" applyBorder="1" applyAlignment="1" applyProtection="1">
      <alignment horizontal="center" vertical="center" wrapText="1"/>
    </xf>
    <xf numFmtId="0" fontId="21" fillId="0" borderId="34" xfId="0" applyFont="1" applyBorder="1" applyAlignment="1" applyProtection="1">
      <alignment horizontal="center" vertical="center" wrapText="1"/>
    </xf>
    <xf numFmtId="0" fontId="21" fillId="0" borderId="35" xfId="0" applyFont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left" vertical="center"/>
    </xf>
    <xf numFmtId="49" fontId="9" fillId="0" borderId="39" xfId="0" applyNumberFormat="1" applyFont="1" applyBorder="1" applyAlignment="1" applyProtection="1">
      <alignment horizontal="center" vertical="center" wrapText="1"/>
    </xf>
    <xf numFmtId="0" fontId="9" fillId="0" borderId="40" xfId="0" applyFont="1" applyBorder="1" applyAlignment="1" applyProtection="1">
      <alignment horizontal="center" vertical="center" wrapText="1"/>
    </xf>
    <xf numFmtId="0" fontId="9" fillId="0" borderId="34" xfId="0" applyFont="1" applyBorder="1" applyAlignment="1" applyProtection="1">
      <alignment horizontal="center" vertical="center" wrapText="1"/>
    </xf>
    <xf numFmtId="0" fontId="9" fillId="0" borderId="35" xfId="0" applyFont="1" applyBorder="1" applyAlignment="1" applyProtection="1">
      <alignment horizontal="center" vertical="center" wrapText="1"/>
    </xf>
    <xf numFmtId="49" fontId="20" fillId="0" borderId="7" xfId="0" applyNumberFormat="1" applyFont="1" applyBorder="1" applyAlignment="1" applyProtection="1">
      <alignment horizontal="left" vertical="center"/>
    </xf>
    <xf numFmtId="0" fontId="20" fillId="0" borderId="7" xfId="0" applyFont="1" applyBorder="1" applyAlignment="1" applyProtection="1">
      <alignment horizontal="left" vertical="center"/>
    </xf>
    <xf numFmtId="49" fontId="20" fillId="0" borderId="16" xfId="0" applyNumberFormat="1" applyFont="1" applyBorder="1" applyAlignment="1" applyProtection="1">
      <alignment horizontal="left" vertical="center"/>
    </xf>
    <xf numFmtId="49" fontId="14" fillId="0" borderId="26" xfId="0" applyNumberFormat="1" applyFont="1" applyBorder="1" applyAlignment="1" applyProtection="1">
      <alignment horizontal="center" vertical="center"/>
    </xf>
    <xf numFmtId="0" fontId="20" fillId="0" borderId="33" xfId="0" applyFont="1" applyBorder="1" applyAlignment="1" applyProtection="1">
      <alignment horizontal="center" vertical="center"/>
    </xf>
    <xf numFmtId="0" fontId="20" fillId="0" borderId="34" xfId="0" applyFont="1" applyBorder="1" applyAlignment="1" applyProtection="1">
      <alignment horizontal="center" vertical="center"/>
    </xf>
    <xf numFmtId="0" fontId="20" fillId="0" borderId="35" xfId="0" applyFont="1" applyBorder="1" applyAlignment="1" applyProtection="1">
      <alignment horizontal="center" vertical="center"/>
    </xf>
    <xf numFmtId="49" fontId="8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35" fillId="0" borderId="0" xfId="0" applyFont="1" applyAlignment="1" applyProtection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zoomScale="130" zoomScaleNormal="130" workbookViewId="0">
      <selection activeCell="G14" sqref="G14:H14"/>
    </sheetView>
  </sheetViews>
  <sheetFormatPr defaultColWidth="13.33203125" defaultRowHeight="12.75" x14ac:dyDescent="0.15"/>
  <cols>
    <col min="1" max="1" width="13.33203125" style="8" customWidth="1"/>
    <col min="2" max="2" width="11.83203125" style="8" customWidth="1"/>
    <col min="3" max="3" width="25.33203125" style="8" customWidth="1"/>
    <col min="4" max="4" width="11.83203125" style="8" customWidth="1"/>
    <col min="5" max="5" width="17.5" style="8" customWidth="1"/>
    <col min="6" max="6" width="26.33203125" style="8" customWidth="1"/>
    <col min="7" max="7" width="13.33203125" style="8" customWidth="1"/>
    <col min="8" max="8" width="13.83203125" style="8" customWidth="1"/>
    <col min="9" max="9" width="26.1640625" style="8" customWidth="1"/>
    <col min="10" max="10" width="13.33203125" style="8"/>
    <col min="11" max="11" width="13.6640625" style="8" bestFit="1" customWidth="1"/>
    <col min="12" max="16384" width="13.33203125" style="8"/>
  </cols>
  <sheetData>
    <row r="1" spans="1:11" ht="28.7" customHeight="1" thickBot="1" x14ac:dyDescent="0.2">
      <c r="A1" s="200" t="s">
        <v>16</v>
      </c>
      <c r="B1" s="201"/>
      <c r="C1" s="201"/>
      <c r="D1" s="201"/>
      <c r="E1" s="201"/>
      <c r="F1" s="201"/>
      <c r="G1" s="201"/>
      <c r="H1" s="201"/>
      <c r="I1" s="201"/>
    </row>
    <row r="2" spans="1:11" ht="12.75" customHeight="1" x14ac:dyDescent="0.15">
      <c r="A2" s="202" t="s">
        <v>17</v>
      </c>
      <c r="B2" s="203"/>
      <c r="C2" s="204" t="s">
        <v>83</v>
      </c>
      <c r="D2" s="205"/>
      <c r="E2" s="208" t="s">
        <v>18</v>
      </c>
      <c r="F2" s="209" t="s">
        <v>43</v>
      </c>
      <c r="G2" s="210"/>
      <c r="H2" s="208" t="s">
        <v>19</v>
      </c>
      <c r="I2" s="215"/>
    </row>
    <row r="3" spans="1:11" x14ac:dyDescent="0.15">
      <c r="A3" s="171"/>
      <c r="B3" s="170"/>
      <c r="C3" s="206"/>
      <c r="D3" s="207"/>
      <c r="E3" s="170"/>
      <c r="F3" s="211"/>
      <c r="G3" s="212"/>
      <c r="H3" s="170"/>
      <c r="I3" s="214"/>
    </row>
    <row r="4" spans="1:11" ht="12.75" customHeight="1" x14ac:dyDescent="0.15">
      <c r="A4" s="169" t="s">
        <v>20</v>
      </c>
      <c r="B4" s="170"/>
      <c r="C4" s="216" t="s">
        <v>48</v>
      </c>
      <c r="D4" s="217"/>
      <c r="E4" s="176" t="s">
        <v>21</v>
      </c>
      <c r="F4" s="176"/>
      <c r="G4" s="170"/>
      <c r="H4" s="176" t="s">
        <v>19</v>
      </c>
      <c r="I4" s="220"/>
    </row>
    <row r="5" spans="1:11" ht="12.75" customHeight="1" x14ac:dyDescent="0.15">
      <c r="A5" s="171"/>
      <c r="B5" s="170"/>
      <c r="C5" s="218"/>
      <c r="D5" s="219"/>
      <c r="E5" s="170"/>
      <c r="F5" s="170"/>
      <c r="G5" s="170"/>
      <c r="H5" s="170"/>
      <c r="I5" s="168"/>
    </row>
    <row r="6" spans="1:11" ht="13.15" customHeight="1" x14ac:dyDescent="0.15">
      <c r="A6" s="169" t="s">
        <v>22</v>
      </c>
      <c r="B6" s="170"/>
      <c r="C6" s="185" t="s">
        <v>84</v>
      </c>
      <c r="D6" s="186"/>
      <c r="E6" s="176" t="s">
        <v>23</v>
      </c>
      <c r="F6" s="183"/>
      <c r="G6" s="178"/>
      <c r="H6" s="176" t="s">
        <v>19</v>
      </c>
      <c r="I6" s="213"/>
    </row>
    <row r="7" spans="1:11" x14ac:dyDescent="0.15">
      <c r="A7" s="171"/>
      <c r="B7" s="170"/>
      <c r="C7" s="187"/>
      <c r="D7" s="188"/>
      <c r="E7" s="170"/>
      <c r="F7" s="178"/>
      <c r="G7" s="178"/>
      <c r="H7" s="170"/>
      <c r="I7" s="214"/>
    </row>
    <row r="8" spans="1:11" x14ac:dyDescent="0.15">
      <c r="A8" s="169" t="s">
        <v>44</v>
      </c>
      <c r="B8" s="170"/>
      <c r="C8" s="172">
        <v>45824</v>
      </c>
      <c r="D8" s="173"/>
      <c r="E8" s="176" t="s">
        <v>45</v>
      </c>
      <c r="F8" s="177" t="s">
        <v>50</v>
      </c>
      <c r="G8" s="178"/>
      <c r="H8" s="179" t="s">
        <v>46</v>
      </c>
      <c r="I8" s="181"/>
    </row>
    <row r="9" spans="1:11" x14ac:dyDescent="0.15">
      <c r="A9" s="171"/>
      <c r="B9" s="170"/>
      <c r="C9" s="174"/>
      <c r="D9" s="175"/>
      <c r="E9" s="170"/>
      <c r="F9" s="178"/>
      <c r="G9" s="178"/>
      <c r="H9" s="180"/>
      <c r="I9" s="182"/>
    </row>
    <row r="10" spans="1:11" x14ac:dyDescent="0.15">
      <c r="A10" s="169" t="s">
        <v>47</v>
      </c>
      <c r="B10" s="170"/>
      <c r="C10" s="183"/>
      <c r="D10" s="178"/>
      <c r="E10" s="176" t="s">
        <v>24</v>
      </c>
      <c r="F10" s="184" t="s">
        <v>50</v>
      </c>
      <c r="G10" s="178"/>
      <c r="H10" s="176" t="s">
        <v>25</v>
      </c>
      <c r="I10" s="167">
        <v>45840</v>
      </c>
    </row>
    <row r="11" spans="1:11" x14ac:dyDescent="0.15">
      <c r="A11" s="171"/>
      <c r="B11" s="170"/>
      <c r="C11" s="178"/>
      <c r="D11" s="178"/>
      <c r="E11" s="170"/>
      <c r="F11" s="178"/>
      <c r="G11" s="178"/>
      <c r="H11" s="170"/>
      <c r="I11" s="168"/>
    </row>
    <row r="12" spans="1:11" ht="23.45" customHeight="1" thickBot="1" x14ac:dyDescent="0.2">
      <c r="A12" s="159" t="s">
        <v>26</v>
      </c>
      <c r="B12" s="160"/>
      <c r="C12" s="160"/>
      <c r="D12" s="160"/>
      <c r="E12" s="160"/>
      <c r="F12" s="160"/>
      <c r="G12" s="160"/>
      <c r="H12" s="160"/>
      <c r="I12" s="161"/>
    </row>
    <row r="13" spans="1:11" ht="26.45" customHeight="1" x14ac:dyDescent="0.15">
      <c r="A13" s="9" t="s">
        <v>27</v>
      </c>
      <c r="B13" s="162" t="s">
        <v>28</v>
      </c>
      <c r="C13" s="163"/>
      <c r="D13" s="10"/>
      <c r="E13" s="164"/>
      <c r="F13" s="165"/>
      <c r="G13" s="10"/>
      <c r="H13" s="164"/>
      <c r="I13" s="166"/>
    </row>
    <row r="14" spans="1:11" ht="15.2" customHeight="1" x14ac:dyDescent="0.15">
      <c r="A14" s="11" t="s">
        <v>29</v>
      </c>
      <c r="B14" s="12" t="s">
        <v>30</v>
      </c>
      <c r="C14" s="13">
        <f>SUM(rozpočet!H31)</f>
        <v>0</v>
      </c>
      <c r="D14" s="152"/>
      <c r="E14" s="153"/>
      <c r="F14" s="13"/>
      <c r="G14" s="154"/>
      <c r="H14" s="155"/>
      <c r="I14" s="14"/>
    </row>
    <row r="15" spans="1:11" ht="15.2" customHeight="1" x14ac:dyDescent="0.15">
      <c r="A15" s="11"/>
      <c r="B15" s="12"/>
      <c r="C15" s="13"/>
      <c r="D15" s="152"/>
      <c r="E15" s="153"/>
      <c r="F15" s="13"/>
      <c r="G15" s="154"/>
      <c r="H15" s="155"/>
      <c r="I15" s="14"/>
      <c r="K15" s="15"/>
    </row>
    <row r="16" spans="1:11" ht="15.2" customHeight="1" x14ac:dyDescent="0.15">
      <c r="A16" s="11"/>
      <c r="B16" s="12"/>
      <c r="C16" s="13"/>
      <c r="D16" s="152"/>
      <c r="E16" s="153"/>
      <c r="F16" s="13"/>
      <c r="G16" s="154"/>
      <c r="H16" s="155"/>
      <c r="I16" s="14"/>
    </row>
    <row r="17" spans="1:9" ht="15.2" customHeight="1" x14ac:dyDescent="0.15">
      <c r="A17" s="11"/>
      <c r="B17" s="12"/>
      <c r="C17" s="13"/>
      <c r="D17" s="152"/>
      <c r="E17" s="153"/>
      <c r="F17" s="16"/>
      <c r="G17" s="154"/>
      <c r="H17" s="155"/>
      <c r="I17" s="14"/>
    </row>
    <row r="18" spans="1:9" ht="15.2" customHeight="1" x14ac:dyDescent="0.15">
      <c r="A18" s="11"/>
      <c r="B18" s="12"/>
      <c r="C18" s="13"/>
      <c r="D18" s="152"/>
      <c r="E18" s="153"/>
      <c r="F18" s="16"/>
      <c r="G18" s="154"/>
      <c r="H18" s="155"/>
      <c r="I18" s="14"/>
    </row>
    <row r="19" spans="1:9" ht="15.2" customHeight="1" x14ac:dyDescent="0.15">
      <c r="A19" s="11"/>
      <c r="B19" s="12"/>
      <c r="C19" s="13"/>
      <c r="D19" s="152"/>
      <c r="E19" s="153"/>
      <c r="F19" s="16"/>
      <c r="G19" s="154"/>
      <c r="H19" s="155"/>
      <c r="I19" s="14"/>
    </row>
    <row r="20" spans="1:9" ht="15.2" customHeight="1" x14ac:dyDescent="0.15">
      <c r="A20" s="150"/>
      <c r="B20" s="151"/>
      <c r="C20" s="13"/>
      <c r="D20" s="152"/>
      <c r="E20" s="153"/>
      <c r="F20" s="16"/>
      <c r="G20" s="154"/>
      <c r="H20" s="155"/>
      <c r="I20" s="17"/>
    </row>
    <row r="21" spans="1:9" ht="15.2" customHeight="1" x14ac:dyDescent="0.15">
      <c r="A21" s="150"/>
      <c r="B21" s="151"/>
      <c r="C21" s="13"/>
      <c r="D21" s="152"/>
      <c r="E21" s="153"/>
      <c r="F21" s="16"/>
      <c r="G21" s="154"/>
      <c r="H21" s="155"/>
      <c r="I21" s="17"/>
    </row>
    <row r="22" spans="1:9" ht="16.7" customHeight="1" x14ac:dyDescent="0.15">
      <c r="A22" s="150" t="s">
        <v>31</v>
      </c>
      <c r="B22" s="151"/>
      <c r="C22" s="13">
        <f>SUM(C14:C21)</f>
        <v>0</v>
      </c>
      <c r="D22" s="156"/>
      <c r="E22" s="157"/>
      <c r="F22" s="13"/>
      <c r="G22" s="158"/>
      <c r="H22" s="151"/>
      <c r="I22" s="14"/>
    </row>
    <row r="23" spans="1:9" x14ac:dyDescent="0.15">
      <c r="A23" s="18"/>
      <c r="B23" s="19"/>
      <c r="C23" s="19"/>
      <c r="D23" s="19"/>
      <c r="E23" s="19"/>
      <c r="F23" s="19"/>
      <c r="G23" s="19"/>
      <c r="H23" s="19"/>
      <c r="I23" s="20"/>
    </row>
    <row r="24" spans="1:9" ht="15.2" customHeight="1" x14ac:dyDescent="0.15">
      <c r="A24" s="140"/>
      <c r="B24" s="141"/>
      <c r="C24" s="21"/>
      <c r="I24" s="22"/>
    </row>
    <row r="25" spans="1:9" ht="15.2" customHeight="1" x14ac:dyDescent="0.15">
      <c r="A25" s="140"/>
      <c r="B25" s="141"/>
      <c r="C25" s="21"/>
      <c r="D25" s="142"/>
      <c r="E25" s="143"/>
      <c r="F25" s="21"/>
      <c r="G25" s="144" t="s">
        <v>13</v>
      </c>
      <c r="H25" s="141"/>
      <c r="I25" s="23">
        <f>SUM(C24:C26)</f>
        <v>0</v>
      </c>
    </row>
    <row r="26" spans="1:9" ht="15.2" customHeight="1" x14ac:dyDescent="0.15">
      <c r="A26" s="140" t="s">
        <v>32</v>
      </c>
      <c r="B26" s="141"/>
      <c r="C26" s="21">
        <f>C22+F22+I22</f>
        <v>0</v>
      </c>
      <c r="D26" s="142" t="s">
        <v>6</v>
      </c>
      <c r="E26" s="143"/>
      <c r="F26" s="21">
        <f>ROUND(C26*(21/100),2)</f>
        <v>0</v>
      </c>
      <c r="G26" s="144" t="s">
        <v>33</v>
      </c>
      <c r="H26" s="141"/>
      <c r="I26" s="23">
        <f>SUM(F25:F26)+I25</f>
        <v>0</v>
      </c>
    </row>
    <row r="27" spans="1:9" x14ac:dyDescent="0.15">
      <c r="A27" s="24"/>
      <c r="I27" s="22"/>
    </row>
    <row r="28" spans="1:9" ht="14.45" customHeight="1" x14ac:dyDescent="0.15">
      <c r="A28" s="191"/>
      <c r="B28" s="192"/>
      <c r="C28" s="193"/>
      <c r="D28" s="145"/>
      <c r="E28" s="189"/>
      <c r="F28" s="190"/>
      <c r="G28" s="145" t="s">
        <v>34</v>
      </c>
      <c r="H28" s="146"/>
      <c r="I28" s="147"/>
    </row>
    <row r="29" spans="1:9" ht="14.45" customHeight="1" x14ac:dyDescent="0.15">
      <c r="A29" s="194"/>
      <c r="B29" s="195"/>
      <c r="C29" s="196"/>
      <c r="D29" s="137"/>
      <c r="E29" s="138"/>
      <c r="F29" s="139"/>
      <c r="G29" s="137"/>
      <c r="H29" s="135"/>
      <c r="I29" s="136"/>
    </row>
    <row r="30" spans="1:9" ht="14.45" customHeight="1" x14ac:dyDescent="0.15">
      <c r="A30" s="194"/>
      <c r="B30" s="195"/>
      <c r="C30" s="196"/>
      <c r="D30" s="137"/>
      <c r="E30" s="138"/>
      <c r="F30" s="139"/>
      <c r="G30" s="134"/>
      <c r="H30" s="135"/>
      <c r="I30" s="136"/>
    </row>
    <row r="31" spans="1:9" ht="14.45" customHeight="1" x14ac:dyDescent="0.15">
      <c r="A31" s="194"/>
      <c r="B31" s="195"/>
      <c r="C31" s="196"/>
      <c r="D31" s="137"/>
      <c r="E31" s="138"/>
      <c r="F31" s="139"/>
      <c r="G31" s="137"/>
      <c r="H31" s="135"/>
      <c r="I31" s="136"/>
    </row>
    <row r="32" spans="1:9" ht="14.45" customHeight="1" thickBot="1" x14ac:dyDescent="0.2">
      <c r="A32" s="197"/>
      <c r="B32" s="198"/>
      <c r="C32" s="199"/>
      <c r="D32" s="131"/>
      <c r="E32" s="148"/>
      <c r="F32" s="149"/>
      <c r="G32" s="131"/>
      <c r="H32" s="132"/>
      <c r="I32" s="133"/>
    </row>
    <row r="34" spans="1:5" x14ac:dyDescent="0.15">
      <c r="B34" s="49"/>
      <c r="C34" s="49"/>
      <c r="D34" s="49"/>
      <c r="E34" s="49"/>
    </row>
    <row r="35" spans="1:5" x14ac:dyDescent="0.15">
      <c r="A35" s="50"/>
      <c r="B35" s="49"/>
      <c r="C35" s="49"/>
      <c r="D35" s="49"/>
      <c r="E35" s="49"/>
    </row>
    <row r="36" spans="1:5" x14ac:dyDescent="0.15">
      <c r="A36" s="51"/>
      <c r="B36" s="50"/>
      <c r="C36" s="50"/>
      <c r="D36" s="50"/>
      <c r="E36" s="50"/>
    </row>
    <row r="37" spans="1:5" x14ac:dyDescent="0.15">
      <c r="A37" s="51"/>
      <c r="B37" s="50"/>
      <c r="C37" s="50"/>
      <c r="D37" s="50"/>
      <c r="E37" s="50"/>
    </row>
    <row r="38" spans="1:5" x14ac:dyDescent="0.15">
      <c r="A38" s="51"/>
      <c r="B38" s="50"/>
      <c r="C38" s="50"/>
      <c r="D38" s="50"/>
      <c r="E38" s="50"/>
    </row>
    <row r="39" spans="1:5" x14ac:dyDescent="0.15">
      <c r="A39" s="51"/>
      <c r="B39" s="50"/>
      <c r="C39" s="50"/>
      <c r="D39" s="50"/>
      <c r="E39" s="50"/>
    </row>
    <row r="40" spans="1:5" x14ac:dyDescent="0.15">
      <c r="A40" s="51"/>
      <c r="B40" s="50"/>
      <c r="C40" s="50"/>
      <c r="D40" s="50"/>
      <c r="E40" s="50"/>
    </row>
    <row r="41" spans="1:5" x14ac:dyDescent="0.15">
      <c r="B41" s="49"/>
      <c r="C41" s="49"/>
      <c r="D41" s="49"/>
      <c r="E41" s="49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39"/>
  <sheetViews>
    <sheetView showGridLines="0" tabSelected="1" topLeftCell="A17" zoomScale="70" zoomScaleNormal="70" workbookViewId="0">
      <selection activeCell="D22" sqref="D22"/>
    </sheetView>
  </sheetViews>
  <sheetFormatPr defaultColWidth="10.5" defaultRowHeight="12" customHeight="1" x14ac:dyDescent="0.15"/>
  <cols>
    <col min="1" max="1" width="3.33203125" style="1" customWidth="1"/>
    <col min="2" max="2" width="16.33203125" style="2" customWidth="1"/>
    <col min="3" max="3" width="126.83203125" style="3" customWidth="1"/>
    <col min="4" max="4" width="122" style="3" customWidth="1"/>
    <col min="5" max="5" width="10.1640625" style="3" customWidth="1"/>
    <col min="6" max="6" width="18.6640625" style="3" customWidth="1"/>
    <col min="7" max="7" width="17.1640625" style="4" customWidth="1"/>
    <col min="8" max="8" width="27.33203125" style="5" customWidth="1"/>
    <col min="9" max="9" width="14.33203125" style="34" hidden="1" customWidth="1"/>
    <col min="10" max="10" width="10.5" style="29" hidden="1" customWidth="1"/>
    <col min="11" max="11" width="2.33203125" style="1" hidden="1" customWidth="1"/>
    <col min="12" max="12" width="9.1640625" style="1" hidden="1" customWidth="1"/>
    <col min="13" max="16384" width="10.5" style="1"/>
  </cols>
  <sheetData>
    <row r="1" spans="2:12" ht="14.25" customHeight="1" x14ac:dyDescent="0.15">
      <c r="B1" s="221" t="s">
        <v>5</v>
      </c>
      <c r="C1" s="221"/>
      <c r="D1" s="221"/>
      <c r="E1" s="221"/>
      <c r="F1" s="221"/>
      <c r="G1" s="221"/>
      <c r="H1" s="221"/>
      <c r="I1" s="1"/>
    </row>
    <row r="2" spans="2:12" ht="33" customHeight="1" x14ac:dyDescent="0.3">
      <c r="B2" s="69" t="s">
        <v>80</v>
      </c>
      <c r="C2" s="6"/>
      <c r="D2" s="6"/>
      <c r="E2" s="110" t="s">
        <v>5</v>
      </c>
      <c r="F2" s="6"/>
      <c r="G2" s="6"/>
      <c r="H2" s="87"/>
      <c r="I2" s="30"/>
    </row>
    <row r="3" spans="2:12" ht="30.75" customHeight="1" x14ac:dyDescent="0.3">
      <c r="B3" s="69" t="s">
        <v>81</v>
      </c>
      <c r="C3" s="6"/>
      <c r="D3" s="6"/>
      <c r="E3" s="6"/>
      <c r="F3" s="6"/>
      <c r="G3" s="111"/>
      <c r="H3" s="87"/>
      <c r="I3" s="30"/>
    </row>
    <row r="4" spans="2:12" ht="23.25" customHeight="1" x14ac:dyDescent="0.2">
      <c r="B4" s="112"/>
      <c r="C4" s="6"/>
      <c r="D4" s="6"/>
      <c r="E4" s="112"/>
      <c r="F4" s="6"/>
      <c r="G4" s="6"/>
      <c r="H4" s="87"/>
      <c r="I4" s="30"/>
    </row>
    <row r="5" spans="2:12" ht="21" customHeight="1" x14ac:dyDescent="0.15">
      <c r="B5" s="113"/>
      <c r="C5" s="114"/>
      <c r="D5" s="114"/>
      <c r="E5" s="115"/>
      <c r="F5" s="114"/>
      <c r="G5" s="116"/>
      <c r="H5" s="89"/>
      <c r="I5" s="31"/>
    </row>
    <row r="6" spans="2:12" ht="26.25" customHeight="1" x14ac:dyDescent="0.25">
      <c r="B6" s="117" t="s">
        <v>78</v>
      </c>
      <c r="C6" s="111"/>
      <c r="D6" s="111"/>
      <c r="E6" s="118"/>
      <c r="F6" s="111"/>
      <c r="G6" s="111"/>
      <c r="H6" s="88"/>
      <c r="I6" s="32"/>
    </row>
    <row r="7" spans="2:12" ht="21.75" customHeight="1" x14ac:dyDescent="0.2">
      <c r="B7" s="117" t="s">
        <v>1</v>
      </c>
      <c r="C7" s="111"/>
      <c r="D7" s="111"/>
      <c r="E7" s="118"/>
      <c r="F7" s="119" t="s">
        <v>75</v>
      </c>
      <c r="G7" s="111"/>
      <c r="H7" s="90" t="s">
        <v>5</v>
      </c>
      <c r="I7" s="32" t="s">
        <v>36</v>
      </c>
    </row>
    <row r="8" spans="2:12" ht="26.25" customHeight="1" x14ac:dyDescent="0.25">
      <c r="B8" s="119" t="s">
        <v>79</v>
      </c>
      <c r="C8" s="120"/>
      <c r="D8" s="120"/>
      <c r="E8" s="121"/>
      <c r="F8" s="222" t="s">
        <v>82</v>
      </c>
      <c r="G8" s="222"/>
      <c r="H8" s="91" t="s">
        <v>5</v>
      </c>
      <c r="I8" s="32" t="s">
        <v>37</v>
      </c>
    </row>
    <row r="9" spans="2:12" ht="6.75" customHeight="1" x14ac:dyDescent="0.2">
      <c r="B9" s="122"/>
      <c r="C9" s="122"/>
      <c r="D9" s="122"/>
      <c r="E9" s="122"/>
      <c r="F9" s="122"/>
      <c r="G9" s="122" t="s">
        <v>5</v>
      </c>
      <c r="H9" s="92"/>
      <c r="I9" s="33"/>
    </row>
    <row r="10" spans="2:12" ht="24" customHeight="1" thickBot="1" x14ac:dyDescent="0.2">
      <c r="B10" s="123"/>
      <c r="C10" s="124"/>
      <c r="D10" s="124"/>
      <c r="E10" s="124"/>
      <c r="F10" s="124"/>
      <c r="G10" s="125"/>
      <c r="H10" s="93"/>
    </row>
    <row r="11" spans="2:12" s="7" customFormat="1" ht="52.5" customHeight="1" thickBot="1" x14ac:dyDescent="0.2">
      <c r="B11" s="106" t="s">
        <v>42</v>
      </c>
      <c r="C11" s="107" t="s">
        <v>7</v>
      </c>
      <c r="D11" s="107"/>
      <c r="E11" s="108" t="s">
        <v>0</v>
      </c>
      <c r="F11" s="107" t="s">
        <v>8</v>
      </c>
      <c r="G11" s="107" t="s">
        <v>9</v>
      </c>
      <c r="H11" s="109" t="s">
        <v>10</v>
      </c>
      <c r="I11" s="35" t="s">
        <v>40</v>
      </c>
      <c r="J11" s="36" t="s">
        <v>41</v>
      </c>
      <c r="K11" s="26"/>
      <c r="L11" s="26" t="s">
        <v>38</v>
      </c>
    </row>
    <row r="12" spans="2:12" s="7" customFormat="1" ht="53.25" customHeight="1" x14ac:dyDescent="0.15">
      <c r="B12" s="56" t="s">
        <v>11</v>
      </c>
      <c r="C12" s="70" t="s">
        <v>71</v>
      </c>
      <c r="D12" s="71" t="s">
        <v>72</v>
      </c>
      <c r="E12" s="57" t="s">
        <v>12</v>
      </c>
      <c r="F12" s="72">
        <v>1</v>
      </c>
      <c r="G12" s="73"/>
      <c r="H12" s="74">
        <f t="shared" ref="H12:H29" si="0">G12*F12</f>
        <v>0</v>
      </c>
      <c r="I12" s="37"/>
      <c r="J12" s="38"/>
      <c r="K12" s="39"/>
      <c r="L12" s="26"/>
    </row>
    <row r="13" spans="2:12" s="7" customFormat="1" ht="51" customHeight="1" x14ac:dyDescent="0.15">
      <c r="B13" s="59">
        <v>11372</v>
      </c>
      <c r="C13" s="66" t="s">
        <v>51</v>
      </c>
      <c r="D13" s="65" t="s">
        <v>53</v>
      </c>
      <c r="E13" s="58" t="s">
        <v>39</v>
      </c>
      <c r="F13" s="75">
        <v>166.8</v>
      </c>
      <c r="G13" s="76"/>
      <c r="H13" s="77">
        <f t="shared" si="0"/>
        <v>0</v>
      </c>
      <c r="I13" s="40"/>
      <c r="J13" s="41"/>
      <c r="K13" s="42"/>
      <c r="L13" s="27"/>
    </row>
    <row r="14" spans="2:12" s="7" customFormat="1" ht="47.25" customHeight="1" x14ac:dyDescent="0.15">
      <c r="B14" s="59">
        <v>919111</v>
      </c>
      <c r="C14" s="66" t="s">
        <v>54</v>
      </c>
      <c r="D14" s="65" t="s">
        <v>55</v>
      </c>
      <c r="E14" s="58" t="s">
        <v>15</v>
      </c>
      <c r="F14" s="75">
        <v>12.4</v>
      </c>
      <c r="G14" s="76"/>
      <c r="H14" s="77">
        <f t="shared" si="0"/>
        <v>0</v>
      </c>
      <c r="I14" s="40"/>
      <c r="J14" s="43"/>
      <c r="K14" s="42"/>
      <c r="L14" s="27" t="s">
        <v>5</v>
      </c>
    </row>
    <row r="15" spans="2:12" s="7" customFormat="1" ht="78.75" customHeight="1" x14ac:dyDescent="0.15">
      <c r="B15" s="59">
        <v>572223</v>
      </c>
      <c r="C15" s="66" t="s">
        <v>57</v>
      </c>
      <c r="D15" s="65" t="s">
        <v>58</v>
      </c>
      <c r="E15" s="58" t="s">
        <v>2</v>
      </c>
      <c r="F15" s="75">
        <v>5560</v>
      </c>
      <c r="G15" s="76"/>
      <c r="H15" s="77">
        <f>G15*F15</f>
        <v>0</v>
      </c>
      <c r="I15" s="40"/>
      <c r="J15" s="43"/>
      <c r="K15" s="42"/>
      <c r="L15" s="27"/>
    </row>
    <row r="16" spans="2:12" s="25" customFormat="1" ht="123" customHeight="1" x14ac:dyDescent="0.15">
      <c r="B16" s="61" t="s">
        <v>73</v>
      </c>
      <c r="C16" s="62" t="s">
        <v>74</v>
      </c>
      <c r="D16" s="67" t="s">
        <v>56</v>
      </c>
      <c r="E16" s="58" t="s">
        <v>2</v>
      </c>
      <c r="F16" s="75">
        <v>2780</v>
      </c>
      <c r="G16" s="76"/>
      <c r="H16" s="77">
        <f t="shared" si="0"/>
        <v>0</v>
      </c>
      <c r="I16" s="40"/>
      <c r="J16" s="43"/>
      <c r="K16" s="42"/>
      <c r="L16" s="27"/>
    </row>
    <row r="17" spans="2:12" s="25" customFormat="1" ht="123" customHeight="1" x14ac:dyDescent="0.15">
      <c r="B17" s="61" t="s">
        <v>93</v>
      </c>
      <c r="C17" s="62" t="s">
        <v>94</v>
      </c>
      <c r="D17" s="67" t="s">
        <v>56</v>
      </c>
      <c r="E17" s="58" t="s">
        <v>95</v>
      </c>
      <c r="F17" s="75">
        <v>111.2</v>
      </c>
      <c r="G17" s="76"/>
      <c r="H17" s="77">
        <f t="shared" si="0"/>
        <v>0</v>
      </c>
      <c r="I17" s="40"/>
      <c r="J17" s="43"/>
      <c r="K17" s="42"/>
      <c r="L17" s="27"/>
    </row>
    <row r="18" spans="2:12" s="7" customFormat="1" ht="30" x14ac:dyDescent="0.15">
      <c r="B18" s="59">
        <v>113764</v>
      </c>
      <c r="C18" s="62" t="s">
        <v>59</v>
      </c>
      <c r="D18" s="65" t="s">
        <v>52</v>
      </c>
      <c r="E18" s="58" t="s">
        <v>4</v>
      </c>
      <c r="F18" s="75">
        <v>12.4</v>
      </c>
      <c r="G18" s="76"/>
      <c r="H18" s="77">
        <f t="shared" si="0"/>
        <v>0</v>
      </c>
      <c r="I18" s="40"/>
      <c r="J18" s="43"/>
      <c r="K18" s="42"/>
      <c r="L18" s="27" t="s">
        <v>5</v>
      </c>
    </row>
    <row r="19" spans="2:12" s="7" customFormat="1" ht="60" x14ac:dyDescent="0.15">
      <c r="B19" s="59">
        <v>931314</v>
      </c>
      <c r="C19" s="66" t="s">
        <v>60</v>
      </c>
      <c r="D19" s="65" t="s">
        <v>61</v>
      </c>
      <c r="E19" s="58" t="s">
        <v>4</v>
      </c>
      <c r="F19" s="75">
        <v>12.4</v>
      </c>
      <c r="G19" s="76"/>
      <c r="H19" s="77">
        <f t="shared" si="0"/>
        <v>0</v>
      </c>
      <c r="I19" s="40"/>
      <c r="J19" s="43"/>
      <c r="K19" s="42"/>
      <c r="L19" s="27" t="s">
        <v>5</v>
      </c>
    </row>
    <row r="20" spans="2:12" s="7" customFormat="1" ht="37.5" customHeight="1" x14ac:dyDescent="0.15">
      <c r="B20" s="59">
        <v>12922</v>
      </c>
      <c r="C20" s="62" t="s">
        <v>62</v>
      </c>
      <c r="D20" s="65" t="s">
        <v>63</v>
      </c>
      <c r="E20" s="58" t="s">
        <v>2</v>
      </c>
      <c r="F20" s="75">
        <v>436</v>
      </c>
      <c r="G20" s="79"/>
      <c r="H20" s="78">
        <f t="shared" si="0"/>
        <v>0</v>
      </c>
      <c r="I20" s="40">
        <v>0.126</v>
      </c>
      <c r="J20" s="41">
        <f>F20*I20</f>
        <v>54.936</v>
      </c>
      <c r="K20" s="42"/>
      <c r="L20" s="27"/>
    </row>
    <row r="21" spans="2:12" s="7" customFormat="1" ht="60" x14ac:dyDescent="0.15">
      <c r="B21" s="59">
        <v>56962</v>
      </c>
      <c r="C21" s="66" t="s">
        <v>64</v>
      </c>
      <c r="D21" s="65" t="s">
        <v>65</v>
      </c>
      <c r="E21" s="58" t="s">
        <v>2</v>
      </c>
      <c r="F21" s="75">
        <v>427</v>
      </c>
      <c r="G21" s="79"/>
      <c r="H21" s="78">
        <f t="shared" si="0"/>
        <v>0</v>
      </c>
      <c r="I21" s="40"/>
      <c r="J21" s="43"/>
      <c r="K21" s="42"/>
      <c r="L21" s="27"/>
    </row>
    <row r="22" spans="2:12" s="7" customFormat="1" ht="45" x14ac:dyDescent="0.15">
      <c r="B22" s="59">
        <v>89921</v>
      </c>
      <c r="C22" s="66" t="s">
        <v>96</v>
      </c>
      <c r="D22" s="65" t="s">
        <v>67</v>
      </c>
      <c r="E22" s="58" t="s">
        <v>35</v>
      </c>
      <c r="F22" s="75">
        <v>1</v>
      </c>
      <c r="G22" s="79"/>
      <c r="H22" s="78">
        <f t="shared" si="0"/>
        <v>0</v>
      </c>
      <c r="I22" s="40"/>
      <c r="J22" s="43"/>
      <c r="K22" s="42"/>
      <c r="L22" s="27"/>
    </row>
    <row r="23" spans="2:12" s="25" customFormat="1" ht="41.45" customHeight="1" x14ac:dyDescent="0.15">
      <c r="B23" s="60" t="s">
        <v>49</v>
      </c>
      <c r="C23" s="67" t="s">
        <v>70</v>
      </c>
      <c r="D23" s="67" t="s">
        <v>66</v>
      </c>
      <c r="E23" s="58" t="s">
        <v>3</v>
      </c>
      <c r="F23" s="75">
        <v>93.6</v>
      </c>
      <c r="G23" s="79"/>
      <c r="H23" s="77">
        <f t="shared" si="0"/>
        <v>0</v>
      </c>
      <c r="I23" s="52"/>
      <c r="J23" s="53"/>
      <c r="K23" s="54"/>
      <c r="L23" s="55"/>
    </row>
    <row r="24" spans="2:12" s="25" customFormat="1" ht="141" customHeight="1" x14ac:dyDescent="0.15">
      <c r="B24" s="63" t="s">
        <v>85</v>
      </c>
      <c r="C24" s="80" t="s">
        <v>86</v>
      </c>
      <c r="D24" s="68" t="s">
        <v>87</v>
      </c>
      <c r="E24" s="64" t="s">
        <v>4</v>
      </c>
      <c r="F24" s="81">
        <v>12</v>
      </c>
      <c r="G24" s="86"/>
      <c r="H24" s="130">
        <f t="shared" si="0"/>
        <v>0</v>
      </c>
      <c r="I24" s="52"/>
      <c r="J24" s="53"/>
      <c r="K24" s="54"/>
      <c r="L24" s="129"/>
    </row>
    <row r="25" spans="2:12" s="25" customFormat="1" ht="54.75" customHeight="1" x14ac:dyDescent="0.15">
      <c r="B25" s="63" t="s">
        <v>88</v>
      </c>
      <c r="C25" s="80" t="s">
        <v>89</v>
      </c>
      <c r="D25" s="68" t="s">
        <v>90</v>
      </c>
      <c r="E25" s="64" t="s">
        <v>4</v>
      </c>
      <c r="F25" s="81">
        <v>12</v>
      </c>
      <c r="G25" s="86"/>
      <c r="H25" s="130">
        <f t="shared" si="0"/>
        <v>0</v>
      </c>
      <c r="I25" s="52"/>
      <c r="J25" s="53"/>
      <c r="K25" s="54"/>
      <c r="L25" s="129"/>
    </row>
    <row r="26" spans="2:12" s="25" customFormat="1" ht="102" customHeight="1" x14ac:dyDescent="0.15">
      <c r="B26" s="63">
        <v>935212</v>
      </c>
      <c r="C26" s="80" t="s">
        <v>98</v>
      </c>
      <c r="D26" s="68" t="s">
        <v>99</v>
      </c>
      <c r="E26" s="64" t="s">
        <v>4</v>
      </c>
      <c r="F26" s="81">
        <v>120</v>
      </c>
      <c r="G26" s="86"/>
      <c r="H26" s="130">
        <f t="shared" si="0"/>
        <v>0</v>
      </c>
      <c r="I26" s="52"/>
      <c r="J26" s="53"/>
      <c r="K26" s="54"/>
      <c r="L26" s="129"/>
    </row>
    <row r="27" spans="2:12" s="25" customFormat="1" ht="41.45" customHeight="1" x14ac:dyDescent="0.15">
      <c r="B27" s="60" t="s">
        <v>91</v>
      </c>
      <c r="C27" s="67" t="s">
        <v>92</v>
      </c>
      <c r="D27" s="67" t="s">
        <v>63</v>
      </c>
      <c r="E27" s="58" t="s">
        <v>4</v>
      </c>
      <c r="F27" s="75">
        <v>100</v>
      </c>
      <c r="G27" s="79"/>
      <c r="H27" s="130">
        <f t="shared" si="0"/>
        <v>0</v>
      </c>
      <c r="I27" s="52"/>
      <c r="J27" s="53"/>
      <c r="K27" s="54"/>
      <c r="L27" s="129"/>
    </row>
    <row r="28" spans="2:12" s="7" customFormat="1" ht="45" x14ac:dyDescent="0.15">
      <c r="B28" s="63">
        <v>91551</v>
      </c>
      <c r="C28" s="80" t="s">
        <v>76</v>
      </c>
      <c r="D28" s="68" t="s">
        <v>77</v>
      </c>
      <c r="E28" s="64" t="s">
        <v>35</v>
      </c>
      <c r="F28" s="81">
        <v>1</v>
      </c>
      <c r="G28" s="86"/>
      <c r="H28" s="78">
        <f t="shared" si="0"/>
        <v>0</v>
      </c>
      <c r="I28" s="82"/>
      <c r="J28" s="82"/>
      <c r="K28" s="83"/>
      <c r="L28" s="28"/>
    </row>
    <row r="29" spans="2:12" s="7" customFormat="1" ht="45" x14ac:dyDescent="0.15">
      <c r="B29" s="63">
        <v>915111</v>
      </c>
      <c r="C29" s="80" t="s">
        <v>68</v>
      </c>
      <c r="D29" s="68" t="s">
        <v>69</v>
      </c>
      <c r="E29" s="64" t="s">
        <v>2</v>
      </c>
      <c r="F29" s="81">
        <v>165</v>
      </c>
      <c r="G29" s="84"/>
      <c r="H29" s="85">
        <f t="shared" si="0"/>
        <v>0</v>
      </c>
      <c r="I29" s="82"/>
      <c r="J29" s="82"/>
      <c r="K29" s="83"/>
      <c r="L29" s="28"/>
    </row>
    <row r="30" spans="2:12" s="7" customFormat="1" ht="45.75" thickBot="1" x14ac:dyDescent="0.2">
      <c r="B30" s="63">
        <v>915211</v>
      </c>
      <c r="C30" s="80" t="s">
        <v>97</v>
      </c>
      <c r="D30" s="68" t="s">
        <v>69</v>
      </c>
      <c r="E30" s="64" t="s">
        <v>2</v>
      </c>
      <c r="F30" s="81">
        <v>165</v>
      </c>
      <c r="G30" s="84"/>
      <c r="H30" s="85">
        <f t="shared" ref="H30" si="1">G30*F30</f>
        <v>0</v>
      </c>
      <c r="I30" s="46"/>
      <c r="J30" s="46"/>
      <c r="K30" s="47"/>
      <c r="L30" s="48" t="s">
        <v>5</v>
      </c>
    </row>
    <row r="31" spans="2:12" s="7" customFormat="1" ht="15.75" x14ac:dyDescent="0.15">
      <c r="B31" s="126"/>
      <c r="C31" s="94" t="s">
        <v>13</v>
      </c>
      <c r="D31" s="95"/>
      <c r="E31" s="95"/>
      <c r="F31" s="95"/>
      <c r="G31" s="96" t="s">
        <v>5</v>
      </c>
      <c r="H31" s="97">
        <f>SUM(H12:H30)</f>
        <v>0</v>
      </c>
      <c r="I31" s="44"/>
      <c r="J31" s="44"/>
      <c r="K31" s="45"/>
    </row>
    <row r="32" spans="2:12" s="7" customFormat="1" ht="15.75" x14ac:dyDescent="0.15">
      <c r="B32" s="127"/>
      <c r="C32" s="98" t="s">
        <v>6</v>
      </c>
      <c r="D32" s="99"/>
      <c r="E32" s="99"/>
      <c r="F32" s="99"/>
      <c r="G32" s="100" t="s">
        <v>5</v>
      </c>
      <c r="H32" s="101">
        <f>H31*0.21</f>
        <v>0</v>
      </c>
      <c r="I32" s="44"/>
      <c r="J32" s="44"/>
      <c r="K32" s="45"/>
    </row>
    <row r="33" spans="2:12" s="7" customFormat="1" ht="16.5" thickBot="1" x14ac:dyDescent="0.2">
      <c r="B33" s="128"/>
      <c r="C33" s="102" t="s">
        <v>14</v>
      </c>
      <c r="D33" s="103"/>
      <c r="E33" s="103"/>
      <c r="F33" s="103"/>
      <c r="G33" s="104" t="s">
        <v>5</v>
      </c>
      <c r="H33" s="105">
        <f>SUM(H31:H32)</f>
        <v>0</v>
      </c>
      <c r="I33" s="44"/>
      <c r="J33" s="44"/>
      <c r="K33" s="45"/>
    </row>
    <row r="34" spans="2:12" ht="24" customHeight="1" x14ac:dyDescent="0.15">
      <c r="I34" s="44"/>
      <c r="J34" s="44"/>
      <c r="K34" s="45"/>
      <c r="L34" s="7"/>
    </row>
    <row r="35" spans="2:12" ht="12" customHeight="1" x14ac:dyDescent="0.15">
      <c r="I35" s="44"/>
      <c r="J35" s="44"/>
      <c r="K35" s="45"/>
      <c r="L35" s="7"/>
    </row>
    <row r="36" spans="2:12" ht="12" customHeight="1" x14ac:dyDescent="0.15">
      <c r="I36" s="44"/>
      <c r="J36" s="44"/>
      <c r="K36" s="45"/>
      <c r="L36" s="7"/>
    </row>
    <row r="37" spans="2:12" ht="12" customHeight="1" x14ac:dyDescent="0.15">
      <c r="I37" s="44"/>
      <c r="J37" s="44"/>
      <c r="K37" s="7"/>
      <c r="L37" s="7"/>
    </row>
    <row r="38" spans="2:12" ht="12" customHeight="1" x14ac:dyDescent="0.15">
      <c r="I38" s="44"/>
      <c r="J38" s="44"/>
      <c r="K38" s="7"/>
      <c r="L38" s="7"/>
    </row>
    <row r="39" spans="2:12" ht="12" customHeight="1" x14ac:dyDescent="0.15">
      <c r="I39" s="44"/>
      <c r="J39" s="44"/>
      <c r="K39" s="7"/>
      <c r="L39" s="7"/>
    </row>
  </sheetData>
  <mergeCells count="2">
    <mergeCell ref="B1:H1"/>
    <mergeCell ref="F8:G8"/>
  </mergeCells>
  <pageMargins left="0.39370079040527345" right="0.39370079040527345" top="0.7874015808105469" bottom="0.7874015808105469" header="0" footer="0"/>
  <pageSetup paperSize="9" scale="79" orientation="landscape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Toman Jiří</cp:lastModifiedBy>
  <cp:lastPrinted>2025-05-20T08:51:55Z</cp:lastPrinted>
  <dcterms:created xsi:type="dcterms:W3CDTF">2014-05-16T09:31:30Z</dcterms:created>
  <dcterms:modified xsi:type="dcterms:W3CDTF">2025-07-02T07:25:19Z</dcterms:modified>
</cp:coreProperties>
</file>