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Příprava akcí/Škody po zimě/2025/II-272J Starý Vestec/VZ/"/>
    </mc:Choice>
  </mc:AlternateContent>
  <xr:revisionPtr revIDLastSave="17" documentId="8_{BBD850BF-51D2-4F8F-83D1-F3CD83FACF2E}" xr6:coauthVersionLast="47" xr6:coauthVersionMax="47" xr10:uidLastSave="{CBE59EA3-ACE1-4E51-B4CA-5A84D906F71E}"/>
  <bookViews>
    <workbookView xWindow="-28920" yWindow="-120" windowWidth="29040" windowHeight="157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rozpočet!$B$4:$H$30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13" i="1" l="1"/>
  <c r="H26" i="1" l="1"/>
  <c r="H23" i="1"/>
  <c r="H22" i="1"/>
  <c r="H19" i="1"/>
  <c r="J19" i="1"/>
  <c r="H20" i="1"/>
  <c r="H21" i="1" l="1"/>
  <c r="H18" i="1" l="1"/>
  <c r="H17" i="1"/>
  <c r="H15" i="1"/>
  <c r="H14" i="1"/>
  <c r="H16" i="1"/>
  <c r="H12" i="1"/>
  <c r="H27" i="1" l="1"/>
  <c r="H28" i="1" s="1"/>
  <c r="H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<sst xmlns="http://schemas.openxmlformats.org/spreadsheetml/2006/main" count="117" uniqueCount="91">
  <si>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</si>
  <si>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</si>
  <si>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</si>
  <si>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</si>
  <si>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</si>
  <si>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</si>
  <si>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</si>
  <si>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</si>
  <si>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</si>
  <si>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</si>
  <si>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</si>
  <si>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</si>
  <si>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</si>
  <si>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</si>
  <si>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</si>
  <si>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</si>
  <si>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</si>
  <si>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</si>
  <si>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</si>
  <si>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</si>
  <si>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</si>
  <si>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</si>
  <si>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</si>
  <si>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</si>
  <si>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</si>
  <si>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</si>
  <si>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</si>
  <si>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</si>
  <si>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</si>
  <si>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</si>
  <si>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</si>
  <si>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</si>
  <si>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</si>
  <si>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</si>
  <si>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</si>
  <si>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</si>
  <si>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</si>
  <si>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</si>
  <si>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</si>
  <si>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</si>
  <si>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</si>
  <si>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</si>
  <si>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</si>
  <si>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</si>
  <si>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</si>
  <si>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</si>
  <si>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</si>
  <si>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</si>
  <si>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</si>
  <si>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014103.R</t>
  </si>
  <si>
    <t>Ing. Jiří Toman</t>
  </si>
  <si>
    <t>FRÉZOVÁNÍ ZPEVNĚNÝCH PLOCH ASFALTOVÝCH</t>
  </si>
  <si>
    <t>Položka zahrnuje:
- veškerou manipulaci s vybouranou sutí a s vybouranými hmotami vč. uložení na skládku.</t>
  </si>
  <si>
    <t>Položka zahrnuje:
- veškerou manipulaci s vybouranou sutí a s vybouranými hmotami vč. uložení na skládku
- dopravu na deponii zhotovitele</t>
  </si>
  <si>
    <t>ŘEZÁNÍ ASFALTOVÉHO KRYTU VOZOVEK TL DO 50MM</t>
  </si>
  <si>
    <t>Položka zahrnuje:
- řezání vozovkové vrstvy v předepsané tloušťce
- spotřeba vody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</si>
  <si>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</t>
  </si>
  <si>
    <t>SPOJOVACÍ POSTŘIK Z EMULZE DO 1,0KG/M2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</si>
  <si>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</si>
  <si>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FRÉZOVÁNÍ DRÁŽKY PRŮŘEZU DO 400MM2 V ASFALTOVÉ VOZOVCE</t>
  </si>
  <si>
    <t>TĚSNĚNÍ DILATAČ SPAR ASF ZÁLIVKOU PRŮŘ DO 400MM2</t>
  </si>
  <si>
    <t>Položka zahrnuje:
- dodávku a osazení předepsaného materiálu
- očištění ploch spáry před úpravou
- očištění okolí spáry po úpravě</t>
  </si>
  <si>
    <t>ČIŠTĚNÍ KRAJNIC OD NÁNOSU TL. DO 100MM</t>
  </si>
  <si>
    <t>Položka zahrnuje:
- vodorovnou a svislou dopravu, přemístění, přeložení, manipulace s materiálem a uložení na skládku.</t>
  </si>
  <si>
    <t>ZPEVNĚNÍ KRAJNIC Z RECYKLOVANÉHO MATERIÁLU TL DO 100MM</t>
  </si>
  <si>
    <t>dodání recyklátu předepsané kvality a zrnitosti
- očištění podkladu
- uložení recyklátu dle předepsaného technologického předpisu, zhutnění vrstvy v předepsané tloušťce
- zřízení vrstvy bez rozlišení šířky, pokládání vrstvy po etapách,</t>
  </si>
  <si>
    <t>Položka zahrnuje:
- veškeré poplatky provozovateli skládky související s uložením odpadu na skládce.</t>
  </si>
  <si>
    <t>Položka zahrnuje:
- všechny nutné práce a materiály pro zvýšení nebo snížení zařízení (včetně nutné úpravy stávajícího povrchu vozovky nebo chodníku)</t>
  </si>
  <si>
    <t>VÝŠKOVÁ ÚPRAVA POKLOPŮ</t>
  </si>
  <si>
    <t>VÝŠKOVÁ ÚPRAVA KRYCÍCH HRNCŮ</t>
  </si>
  <si>
    <t>VODOROVNÉ DOPRAVNÍ ZNAČENÍ BARVOU HLADKÉ - DODÁVKA A POKLÁDKA</t>
  </si>
  <si>
    <t>Položka zahrnuje:
- dodání a pokládku nátěrového materiálu
- předznačení a reflexní úpravu</t>
  </si>
  <si>
    <t>ULOŽENÍ ODPADU ZE STAVBY NA SKLÁDKU S OPRÁVNĚNÍ K OPĚTOVNÉMU VYUŽÍTÍ - RECYKLAČNÍ STŘEDISKO</t>
  </si>
  <si>
    <r>
      <t xml:space="preserve">rozpočet:  OTSKP </t>
    </r>
    <r>
      <rPr>
        <b/>
        <sz val="12"/>
        <rFont val="Arial CE"/>
        <charset val="238"/>
      </rPr>
      <t>2025</t>
    </r>
  </si>
  <si>
    <r>
      <t xml:space="preserve">Zpracoval:  </t>
    </r>
    <r>
      <rPr>
        <sz val="12"/>
        <color indexed="10"/>
        <rFont val="Arial CE"/>
        <charset val="238"/>
      </rPr>
      <t xml:space="preserve"> </t>
    </r>
    <r>
      <rPr>
        <sz val="12"/>
        <rFont val="Arial CE"/>
        <charset val="238"/>
      </rPr>
      <t>Ing. Jiří Toman</t>
    </r>
  </si>
  <si>
    <t>Datum:   10.06.2025</t>
  </si>
  <si>
    <t>DIO, VČ. ZAJIŠTĚNÍ, ZJIŠTĚNÍ A VYTYČENÍ INŽ. SÍTÍ, GEODETICKÉ ZAMĚŘENÍ STAVBY</t>
  </si>
  <si>
    <t>Položka zahrnuje:
- veškeré přípravné práce pro realizaci stavební akce např. zajištění DIO + DIR, vytyčení inž. sítí, geodetické zaměření stavby, zařízení staveniště aj.</t>
  </si>
  <si>
    <t>Stavba: II/272J Starý Vestec</t>
  </si>
  <si>
    <t>II/272J Starý Vestec</t>
  </si>
  <si>
    <t>silnice II/272J staničení km 0,000 - 0,290</t>
  </si>
  <si>
    <t xml:space="preserve">574A44 </t>
  </si>
  <si>
    <t>ASFALTOVÝ BETON PRO OBRUSNÉ VRSTVY ACO 11+ TL. 50MM</t>
  </si>
  <si>
    <t>9113C3</t>
  </si>
  <si>
    <t xml:space="preserve">9113C1 </t>
  </si>
  <si>
    <t>SVODIDLO OCEL SILNIČ JEDNOSTR, ÚROVEŇ ZADRŽ H2 - DODÁVKA A MONTÁŽ</t>
  </si>
  <si>
    <t xml:space="preserve">SVODIDLO OCEL SILNIČ JEDNOSTR, ÚROVEŇ ZADRŽ H2 - DEMONTÁŽ S PŘESUNEM 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</si>
  <si>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</t>
  </si>
  <si>
    <t>Položka zahrnuje:
- demontáž a odstranění zařízení
- jeho odvoz na předepsané místo</t>
  </si>
  <si>
    <t>Objekt:    sil.    II/272J</t>
  </si>
  <si>
    <r>
      <t xml:space="preserve">Objednatel:  </t>
    </r>
    <r>
      <rPr>
        <b/>
        <sz val="12"/>
        <rFont val="Arial CE"/>
        <family val="2"/>
        <charset val="238"/>
      </rPr>
      <t xml:space="preserve"> Krajská správa a údržba silnic Středočeského kraje, příspěvková organizace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</si>
</sst>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7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sz val="12"/>
      <color indexed="10"/>
      <name val="Arial CE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1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3" fillId="0" borderId="0" xfId="0" applyFont="1" applyAlignment="1" applyProtection="1">
      <alignment vertical="center"/>
    </xf>
    <xf numFmtId="49" fontId="16" fillId="3" borderId="3" xfId="0" applyNumberFormat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8" fillId="0" borderId="5" xfId="0" applyNumberFormat="1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" fontId="9" fillId="0" borderId="6" xfId="0" applyNumberFormat="1" applyFont="1" applyBorder="1" applyAlignment="1" applyProtection="1">
      <alignment horizontal="right" vertical="center"/>
    </xf>
    <xf numFmtId="4" fontId="9" fillId="0" borderId="7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49" fontId="9" fillId="0" borderId="6" xfId="0" applyNumberFormat="1" applyFont="1" applyBorder="1" applyAlignment="1" applyProtection="1">
      <alignment horizontal="right" vertical="center"/>
    </xf>
    <xf numFmtId="49" fontId="9" fillId="0" borderId="7" xfId="0" applyNumberFormat="1" applyFont="1" applyBorder="1" applyAlignment="1" applyProtection="1">
      <alignment horizontal="right" vertical="center"/>
    </xf>
    <xf numFmtId="0" fontId="13" fillId="0" borderId="9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4" fontId="18" fillId="3" borderId="6" xfId="0" applyNumberFormat="1" applyFont="1" applyFill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vertical="center"/>
    </xf>
    <xf numFmtId="4" fontId="18" fillId="3" borderId="7" xfId="0" applyNumberFormat="1" applyFont="1" applyFill="1" applyBorder="1" applyAlignment="1" applyProtection="1">
      <alignment horizontal="right" vertical="center"/>
    </xf>
    <xf numFmtId="0" fontId="13" fillId="0" borderId="13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19" fillId="0" borderId="6" xfId="0" applyFont="1" applyBorder="1" applyAlignment="1" applyProtection="1">
      <alignment vertical="top"/>
    </xf>
    <xf numFmtId="0" fontId="19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4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19" fillId="0" borderId="14" xfId="0" applyFont="1" applyBorder="1" applyAlignment="1" applyProtection="1">
      <alignment horizontal="center" vertical="top"/>
    </xf>
    <xf numFmtId="2" fontId="19" fillId="0" borderId="6" xfId="0" applyNumberFormat="1" applyFont="1" applyBorder="1" applyAlignment="1" applyProtection="1">
      <alignment horizontal="center" vertical="top"/>
    </xf>
    <xf numFmtId="3" fontId="19" fillId="0" borderId="6" xfId="0" applyNumberFormat="1" applyFont="1" applyBorder="1" applyAlignment="1" applyProtection="1">
      <alignment vertical="top"/>
    </xf>
    <xf numFmtId="0" fontId="19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5" xfId="0" applyBorder="1" applyAlignment="1" applyProtection="1">
      <alignment horizontal="center" vertical="top"/>
    </xf>
    <xf numFmtId="3" fontId="0" fillId="0" borderId="15" xfId="0" applyNumberFormat="1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9" fillId="2" borderId="19" xfId="0" applyFont="1" applyFill="1" applyBorder="1" applyAlignment="1" applyProtection="1">
      <alignment vertical="top" wrapText="1"/>
    </xf>
    <xf numFmtId="0" fontId="29" fillId="2" borderId="1" xfId="0" applyFont="1" applyFill="1" applyBorder="1" applyAlignment="1" applyProtection="1">
      <alignment vertical="top"/>
    </xf>
    <xf numFmtId="0" fontId="29" fillId="2" borderId="1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vertical="top"/>
    </xf>
    <xf numFmtId="0" fontId="19" fillId="0" borderId="14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3" fontId="19" fillId="0" borderId="6" xfId="0" applyNumberFormat="1" applyFont="1" applyBorder="1" applyAlignment="1" applyProtection="1">
      <alignment vertical="center"/>
    </xf>
    <xf numFmtId="0" fontId="19" fillId="0" borderId="6" xfId="0" applyFont="1" applyBorder="1" applyAlignment="1" applyProtection="1">
      <alignment vertical="center"/>
    </xf>
    <xf numFmtId="0" fontId="10" fillId="6" borderId="3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/>
    </xf>
    <xf numFmtId="49" fontId="10" fillId="6" borderId="5" xfId="0" applyNumberFormat="1" applyFont="1" applyFill="1" applyBorder="1" applyAlignment="1" applyProtection="1">
      <alignment horizontal="center" vertical="center"/>
    </xf>
    <xf numFmtId="1" fontId="10" fillId="6" borderId="5" xfId="0" applyNumberFormat="1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vertical="center"/>
    </xf>
    <xf numFmtId="0" fontId="10" fillId="6" borderId="17" xfId="0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vertical="top" wrapText="1"/>
    </xf>
    <xf numFmtId="0" fontId="10" fillId="6" borderId="6" xfId="0" applyFont="1" applyFill="1" applyBorder="1" applyAlignment="1" applyProtection="1">
      <alignment horizontal="left" vertical="center"/>
    </xf>
    <xf numFmtId="0" fontId="10" fillId="6" borderId="6" xfId="0" applyFont="1" applyFill="1" applyBorder="1" applyAlignment="1" applyProtection="1">
      <alignment vertical="center" wrapText="1"/>
    </xf>
    <xf numFmtId="0" fontId="10" fillId="6" borderId="8" xfId="0" applyFont="1" applyFill="1" applyBorder="1" applyAlignment="1" applyProtection="1">
      <alignment vertical="top" wrapText="1"/>
    </xf>
    <xf numFmtId="49" fontId="21" fillId="0" borderId="20" xfId="0" applyNumberFormat="1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horizontal="left" vertical="center"/>
    </xf>
    <xf numFmtId="49" fontId="25" fillId="0" borderId="23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18" fillId="3" borderId="5" xfId="0" applyNumberFormat="1" applyFont="1" applyFill="1" applyBorder="1" applyAlignment="1" applyProtection="1">
      <alignment horizontal="left" vertical="center"/>
    </xf>
    <xf numFmtId="0" fontId="18" fillId="3" borderId="6" xfId="0" applyFont="1" applyFill="1" applyBorder="1" applyAlignment="1" applyProtection="1">
      <alignment horizontal="left" vertical="center"/>
    </xf>
    <xf numFmtId="49" fontId="18" fillId="3" borderId="25" xfId="0" applyNumberFormat="1" applyFont="1" applyFill="1" applyBorder="1" applyAlignment="1" applyProtection="1">
      <alignment horizontal="left" vertical="center"/>
    </xf>
    <xf numFmtId="49" fontId="18" fillId="3" borderId="14" xfId="0" applyNumberFormat="1" applyFont="1" applyFill="1" applyBorder="1" applyAlignment="1" applyProtection="1">
      <alignment horizontal="left" vertical="center"/>
    </xf>
    <xf numFmtId="49" fontId="18" fillId="3" borderId="6" xfId="0" applyNumberFormat="1" applyFont="1" applyFill="1" applyBorder="1" applyAlignment="1" applyProtection="1">
      <alignment horizontal="left" vertical="center"/>
    </xf>
    <xf numFmtId="49" fontId="21" fillId="5" borderId="26" xfId="0" applyNumberFormat="1" applyFont="1" applyFill="1" applyBorder="1" applyAlignment="1" applyProtection="1">
      <alignment horizontal="center" vertical="center"/>
    </xf>
    <xf numFmtId="0" fontId="21" fillId="5" borderId="15" xfId="0" applyFont="1" applyFill="1" applyBorder="1" applyAlignment="1" applyProtection="1">
      <alignment horizontal="center" vertical="center"/>
    </xf>
    <xf numFmtId="0" fontId="21" fillId="5" borderId="27" xfId="0" applyFont="1" applyFill="1" applyBorder="1" applyAlignment="1" applyProtection="1">
      <alignment horizontal="center" vertical="center"/>
    </xf>
    <xf numFmtId="49" fontId="21" fillId="0" borderId="21" xfId="0" applyNumberFormat="1" applyFont="1" applyBorder="1" applyAlignment="1" applyProtection="1">
      <alignment horizontal="left" vertical="center"/>
    </xf>
    <xf numFmtId="49" fontId="21" fillId="0" borderId="36" xfId="0" applyNumberFormat="1" applyFont="1" applyBorder="1" applyAlignment="1" applyProtection="1">
      <alignment horizontal="left" vertical="center"/>
    </xf>
    <xf numFmtId="49" fontId="18" fillId="0" borderId="5" xfId="0" applyNumberFormat="1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49" fontId="9" fillId="0" borderId="25" xfId="0" applyNumberFormat="1" applyFont="1" applyBorder="1" applyAlignment="1" applyProtection="1">
      <alignment horizontal="left" vertical="center"/>
    </xf>
    <xf numFmtId="49" fontId="9" fillId="0" borderId="14" xfId="0" applyNumberFormat="1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18" fillId="0" borderId="25" xfId="0" applyNumberFormat="1" applyFont="1" applyBorder="1" applyAlignment="1" applyProtection="1">
      <alignment horizontal="left" vertical="center"/>
    </xf>
    <xf numFmtId="49" fontId="18" fillId="0" borderId="14" xfId="0" applyNumberFormat="1" applyFont="1" applyBorder="1" applyAlignment="1" applyProtection="1">
      <alignment horizontal="left" vertical="center"/>
    </xf>
    <xf numFmtId="49" fontId="18" fillId="0" borderId="6" xfId="0" applyNumberFormat="1" applyFont="1" applyBorder="1" applyAlignment="1" applyProtection="1">
      <alignment horizontal="left" vertical="center"/>
    </xf>
    <xf numFmtId="49" fontId="15" fillId="0" borderId="28" xfId="0" applyNumberFormat="1" applyFont="1" applyBorder="1" applyAlignment="1" applyProtection="1">
      <alignment horizontal="center" vertical="center"/>
    </xf>
    <xf numFmtId="49" fontId="15" fillId="0" borderId="29" xfId="0" applyNumberFormat="1" applyFont="1" applyBorder="1" applyAlignment="1" applyProtection="1">
      <alignment horizontal="center" vertical="center"/>
    </xf>
    <xf numFmtId="49" fontId="15" fillId="0" borderId="30" xfId="0" applyNumberFormat="1" applyFont="1" applyBorder="1" applyAlignment="1" applyProtection="1">
      <alignment horizontal="center" vertical="center"/>
    </xf>
    <xf numFmtId="49" fontId="17" fillId="0" borderId="31" xfId="0" applyNumberFormat="1" applyFont="1" applyBorder="1" applyAlignment="1" applyProtection="1">
      <alignment horizontal="left" vertical="center"/>
    </xf>
    <xf numFmtId="49" fontId="17" fillId="0" borderId="32" xfId="0" applyNumberFormat="1" applyFont="1" applyBorder="1" applyAlignment="1" applyProtection="1">
      <alignment horizontal="left" vertical="center"/>
    </xf>
    <xf numFmtId="49" fontId="17" fillId="0" borderId="4" xfId="0" applyNumberFormat="1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horizontal="left" vertical="center"/>
    </xf>
    <xf numFmtId="14" fontId="13" fillId="0" borderId="7" xfId="0" applyNumberFormat="1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14" fontId="26" fillId="0" borderId="26" xfId="0" applyNumberFormat="1" applyFont="1" applyBorder="1" applyAlignment="1" applyProtection="1">
      <alignment horizontal="center" vertical="center"/>
    </xf>
    <xf numFmtId="14" fontId="26" fillId="0" borderId="33" xfId="0" applyNumberFormat="1" applyFont="1" applyBorder="1" applyAlignment="1" applyProtection="1">
      <alignment horizontal="center" vertical="center"/>
    </xf>
    <xf numFmtId="14" fontId="26" fillId="0" borderId="34" xfId="0" applyNumberFormat="1" applyFont="1" applyBorder="1" applyAlignment="1" applyProtection="1">
      <alignment horizontal="center" vertical="center"/>
    </xf>
    <xf numFmtId="14" fontId="26" fillId="0" borderId="35" xfId="0" applyNumberFormat="1" applyFont="1" applyBorder="1" applyAlignment="1" applyProtection="1">
      <alignment horizontal="center" vertical="center"/>
    </xf>
    <xf numFmtId="49" fontId="13" fillId="0" borderId="6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9" fillId="0" borderId="26" xfId="0" applyNumberFormat="1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</xf>
    <xf numFmtId="49" fontId="21" fillId="5" borderId="15" xfId="0" applyNumberFormat="1" applyFont="1" applyFill="1" applyBorder="1" applyAlignment="1" applyProtection="1">
      <alignment horizontal="center" vertical="center"/>
    </xf>
    <xf numFmtId="49" fontId="21" fillId="5" borderId="33" xfId="0" applyNumberFormat="1" applyFont="1" applyFill="1" applyBorder="1" applyAlignment="1" applyProtection="1">
      <alignment horizontal="center" vertical="center"/>
    </xf>
    <xf numFmtId="49" fontId="9" fillId="0" borderId="37" xfId="0" applyNumberFormat="1" applyFont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</xf>
    <xf numFmtId="49" fontId="9" fillId="0" borderId="33" xfId="0" applyNumberFormat="1" applyFont="1" applyBorder="1" applyAlignment="1" applyProtection="1">
      <alignment horizontal="center" vertical="center"/>
    </xf>
    <xf numFmtId="49" fontId="9" fillId="0" borderId="13" xfId="0" applyNumberFormat="1" applyFont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center" vertical="center"/>
    </xf>
    <xf numFmtId="49" fontId="9" fillId="0" borderId="24" xfId="0" applyNumberFormat="1" applyFont="1" applyBorder="1" applyAlignment="1" applyProtection="1">
      <alignment horizontal="center" vertical="center"/>
    </xf>
    <xf numFmtId="49" fontId="9" fillId="0" borderId="38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center" vertical="center"/>
    </xf>
    <xf numFmtId="49" fontId="9" fillId="0" borderId="36" xfId="0" applyNumberFormat="1" applyFont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49" fontId="28" fillId="0" borderId="39" xfId="0" applyNumberFormat="1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0" fontId="27" fillId="0" borderId="34" xfId="0" applyFont="1" applyBorder="1" applyAlignment="1" applyProtection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49" fontId="13" fillId="0" borderId="4" xfId="0" applyNumberFormat="1" applyFont="1" applyBorder="1" applyAlignment="1" applyProtection="1">
      <alignment horizontal="left" vertical="center"/>
    </xf>
    <xf numFmtId="49" fontId="14" fillId="0" borderId="39" xfId="0" applyNumberFormat="1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6" xfId="0" applyNumberFormat="1" applyFont="1" applyBorder="1" applyAlignment="1" applyProtection="1">
      <alignment horizontal="left" vertical="center"/>
    </xf>
    <xf numFmtId="49" fontId="19" fillId="0" borderId="26" xfId="0" applyNumberFormat="1" applyFont="1" applyBorder="1" applyAlignment="1" applyProtection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26" fillId="0" borderId="35" xfId="0" applyFont="1" applyBorder="1" applyAlignment="1" applyProtection="1">
      <alignment horizontal="center" vertical="center"/>
    </xf>
    <xf numFmtId="49" fontId="13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33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left"/>
    </xf>
    <xf numFmtId="0" fontId="10" fillId="6" borderId="4" xfId="0" applyFont="1" applyFill="1" applyBorder="1" applyAlignment="1" applyProtection="1">
      <alignment horizontal="left" vertical="center"/>
    </xf>
    <xf numFmtId="0" fontId="10" fillId="6" borderId="4" xfId="0" applyFont="1" applyFill="1" applyBorder="1" applyAlignment="1" applyProtection="1">
      <alignment vertical="top" wrapText="1"/>
    </xf>
    <xf numFmtId="2" fontId="10" fillId="6" borderId="4" xfId="0" applyNumberFormat="1" applyFont="1" applyFill="1" applyBorder="1" applyAlignment="1" applyProtection="1">
      <alignment horizontal="center" vertical="center"/>
    </xf>
    <xf numFmtId="4" fontId="10" fillId="4" borderId="4" xfId="0" applyNumberFormat="1" applyFont="1" applyFill="1" applyBorder="1" applyAlignment="1" applyProtection="1">
      <alignment horizontal="center" vertical="center"/>
    </xf>
    <xf numFmtId="4" fontId="10" fillId="0" borderId="16" xfId="0" applyNumberFormat="1" applyFont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horizontal="center" vertical="center"/>
    </xf>
    <xf numFmtId="4" fontId="10" fillId="4" borderId="6" xfId="0" applyNumberFormat="1" applyFont="1" applyFill="1" applyBorder="1" applyAlignment="1" applyProtection="1">
      <alignment horizontal="center" vertical="center"/>
    </xf>
    <xf numFmtId="4" fontId="10" fillId="0" borderId="7" xfId="0" applyNumberFormat="1" applyFont="1" applyBorder="1" applyAlignment="1" applyProtection="1">
      <alignment horizontal="center" vertical="center"/>
    </xf>
    <xf numFmtId="4" fontId="10" fillId="6" borderId="7" xfId="0" applyNumberFormat="1" applyFont="1" applyFill="1" applyBorder="1" applyAlignment="1" applyProtection="1">
      <alignment horizontal="center" vertical="center"/>
    </xf>
    <xf numFmtId="39" fontId="10" fillId="4" borderId="6" xfId="0" applyNumberFormat="1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vertical="center"/>
    </xf>
    <xf numFmtId="2" fontId="10" fillId="6" borderId="8" xfId="0" applyNumberFormat="1" applyFont="1" applyFill="1" applyBorder="1" applyAlignment="1" applyProtection="1">
      <alignment horizontal="center" vertical="center"/>
    </xf>
    <xf numFmtId="4" fontId="10" fillId="6" borderId="18" xfId="0" applyNumberFormat="1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top"/>
    </xf>
    <xf numFmtId="3" fontId="19" fillId="0" borderId="15" xfId="0" applyNumberFormat="1" applyFont="1" applyBorder="1" applyAlignment="1" applyProtection="1">
      <alignment vertical="top"/>
    </xf>
    <xf numFmtId="39" fontId="10" fillId="4" borderId="8" xfId="0" applyNumberFormat="1" applyFont="1" applyFill="1" applyBorder="1" applyAlignment="1" applyProtection="1">
      <alignment horizontal="center" vertical="center"/>
    </xf>
    <xf numFmtId="4" fontId="10" fillId="0" borderId="18" xfId="0" applyNumberFormat="1" applyFont="1" applyBorder="1" applyAlignment="1" applyProtection="1">
      <alignment horizontal="center" vertical="center"/>
    </xf>
    <xf numFmtId="4" fontId="20" fillId="0" borderId="41" xfId="0" applyNumberFormat="1" applyFont="1" applyBorder="1" applyAlignment="1" applyProtection="1">
      <alignment horizontal="right" vertical="top"/>
    </xf>
    <xf numFmtId="4" fontId="36" fillId="0" borderId="44" xfId="0" applyNumberFormat="1" applyFont="1" applyBorder="1" applyAlignment="1" applyProtection="1">
      <alignment vertical="top"/>
    </xf>
    <xf numFmtId="4" fontId="36" fillId="0" borderId="13" xfId="0" applyNumberFormat="1" applyFont="1" applyBorder="1" applyAlignment="1" applyProtection="1">
      <alignment vertical="top"/>
    </xf>
    <xf numFmtId="4" fontId="36" fillId="0" borderId="38" xfId="0" applyNumberFormat="1" applyFont="1" applyBorder="1" applyAlignment="1" applyProtection="1">
      <alignment vertical="top"/>
    </xf>
    <xf numFmtId="0" fontId="20" fillId="0" borderId="41" xfId="0" applyFont="1" applyBorder="1" applyAlignment="1" applyProtection="1">
      <alignment vertical="top"/>
    </xf>
    <xf numFmtId="4" fontId="20" fillId="0" borderId="42" xfId="0" applyNumberFormat="1" applyFont="1" applyBorder="1" applyAlignment="1" applyProtection="1">
      <alignment vertical="top"/>
    </xf>
    <xf numFmtId="0" fontId="20" fillId="0" borderId="10" xfId="0" applyFont="1" applyBorder="1" applyAlignment="1" applyProtection="1">
      <alignment vertical="top"/>
    </xf>
    <xf numFmtId="4" fontId="20" fillId="0" borderId="10" xfId="0" applyNumberFormat="1" applyFont="1" applyBorder="1" applyAlignment="1" applyProtection="1">
      <alignment horizontal="right" vertical="top"/>
    </xf>
    <xf numFmtId="0" fontId="20" fillId="0" borderId="43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4" fontId="20" fillId="0" borderId="11" xfId="0" applyNumberFormat="1" applyFont="1" applyBorder="1" applyAlignment="1" applyProtection="1">
      <alignment vertical="top"/>
    </xf>
    <xf numFmtId="0" fontId="20" fillId="0" borderId="28" xfId="0" applyFont="1" applyBorder="1" applyAlignment="1" applyProtection="1">
      <alignment vertical="top"/>
    </xf>
    <xf numFmtId="0" fontId="20" fillId="0" borderId="29" xfId="0" applyFont="1" applyBorder="1" applyAlignment="1" applyProtection="1">
      <alignment vertical="top"/>
    </xf>
    <xf numFmtId="4" fontId="20" fillId="0" borderId="29" xfId="0" applyNumberFormat="1" applyFont="1" applyBorder="1" applyAlignment="1" applyProtection="1">
      <alignment horizontal="right" vertical="top"/>
    </xf>
    <xf numFmtId="4" fontId="20" fillId="0" borderId="30" xfId="0" applyNumberFormat="1" applyFont="1" applyBorder="1" applyAlignment="1" applyProtection="1">
      <alignment vertical="top"/>
    </xf>
    <xf numFmtId="4" fontId="10" fillId="4" borderId="8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I8" sqref="I8:I9"/>
    </sheetView>
  </sheetViews>
  <sheetFormatPr defaultColWidth="13.33203125" defaultRowHeight="12.75" x14ac:dyDescent="0.15"/>
  <cols>
    <col min="1" max="1" width="13.33203125" style="20" customWidth="1"/>
    <col min="2" max="2" width="11.83203125" style="20" customWidth="1"/>
    <col min="3" max="3" width="25.33203125" style="20" customWidth="1"/>
    <col min="4" max="4" width="11.83203125" style="20" customWidth="1"/>
    <col min="5" max="5" width="17.5" style="20" customWidth="1"/>
    <col min="6" max="6" width="26.33203125" style="20" customWidth="1"/>
    <col min="7" max="7" width="13.33203125" style="20" customWidth="1"/>
    <col min="8" max="8" width="13.83203125" style="20" customWidth="1"/>
    <col min="9" max="9" width="26.1640625" style="20" customWidth="1"/>
    <col min="10" max="10" width="13.33203125" style="20"/>
    <col min="11" max="11" width="13.6640625" style="20" bestFit="1" customWidth="1"/>
    <col min="12" max="16384" width="13.33203125" style="20"/>
  </cols>
  <sheetData>
    <row r="1" spans="1:11" ht="28.7" customHeight="1" thickBot="1" x14ac:dyDescent="0.2">
      <c r="A1" s="156" t="s">
        <v>16</v>
      </c>
      <c r="B1" s="157"/>
      <c r="C1" s="157"/>
      <c r="D1" s="157"/>
      <c r="E1" s="157"/>
      <c r="F1" s="157"/>
      <c r="G1" s="157"/>
      <c r="H1" s="157"/>
      <c r="I1" s="157"/>
    </row>
    <row r="2" spans="1:11" ht="12.75" customHeight="1" x14ac:dyDescent="0.15">
      <c r="A2" s="158" t="s">
        <v>17</v>
      </c>
      <c r="B2" s="159"/>
      <c r="C2" s="160" t="s">
        <v>79</v>
      </c>
      <c r="D2" s="161"/>
      <c r="E2" s="164" t="s">
        <v>18</v>
      </c>
      <c r="F2" s="165" t="s">
        <v>43</v>
      </c>
      <c r="G2" s="166"/>
      <c r="H2" s="164" t="s">
        <v>19</v>
      </c>
      <c r="I2" s="171"/>
    </row>
    <row r="3" spans="1:11" x14ac:dyDescent="0.15">
      <c r="A3" s="127"/>
      <c r="B3" s="126"/>
      <c r="C3" s="162"/>
      <c r="D3" s="163"/>
      <c r="E3" s="126"/>
      <c r="F3" s="167"/>
      <c r="G3" s="168"/>
      <c r="H3" s="126"/>
      <c r="I3" s="170"/>
    </row>
    <row r="4" spans="1:11" ht="12.75" customHeight="1" x14ac:dyDescent="0.15">
      <c r="A4" s="125" t="s">
        <v>20</v>
      </c>
      <c r="B4" s="126"/>
      <c r="C4" s="172" t="s">
        <v>48</v>
      </c>
      <c r="D4" s="173"/>
      <c r="E4" s="132" t="s">
        <v>21</v>
      </c>
      <c r="F4" s="132"/>
      <c r="G4" s="126"/>
      <c r="H4" s="132" t="s">
        <v>19</v>
      </c>
      <c r="I4" s="176"/>
    </row>
    <row r="5" spans="1:11" ht="12.75" customHeight="1" x14ac:dyDescent="0.15">
      <c r="A5" s="127"/>
      <c r="B5" s="126"/>
      <c r="C5" s="174"/>
      <c r="D5" s="175"/>
      <c r="E5" s="126"/>
      <c r="F5" s="126"/>
      <c r="G5" s="126"/>
      <c r="H5" s="126"/>
      <c r="I5" s="124"/>
    </row>
    <row r="6" spans="1:11" ht="13.15" customHeight="1" x14ac:dyDescent="0.15">
      <c r="A6" s="125" t="s">
        <v>22</v>
      </c>
      <c r="B6" s="126"/>
      <c r="C6" s="141" t="s">
        <v>80</v>
      </c>
      <c r="D6" s="142"/>
      <c r="E6" s="132" t="s">
        <v>23</v>
      </c>
      <c r="F6" s="139"/>
      <c r="G6" s="134"/>
      <c r="H6" s="132" t="s">
        <v>19</v>
      </c>
      <c r="I6" s="169"/>
    </row>
    <row r="7" spans="1:11" x14ac:dyDescent="0.15">
      <c r="A7" s="127"/>
      <c r="B7" s="126"/>
      <c r="C7" s="143"/>
      <c r="D7" s="144"/>
      <c r="E7" s="126"/>
      <c r="F7" s="134"/>
      <c r="G7" s="134"/>
      <c r="H7" s="126"/>
      <c r="I7" s="170"/>
    </row>
    <row r="8" spans="1:11" x14ac:dyDescent="0.15">
      <c r="A8" s="125" t="s">
        <v>44</v>
      </c>
      <c r="B8" s="126"/>
      <c r="C8" s="128"/>
      <c r="D8" s="129"/>
      <c r="E8" s="132" t="s">
        <v>45</v>
      </c>
      <c r="F8" s="133" t="s">
        <v>50</v>
      </c>
      <c r="G8" s="134"/>
      <c r="H8" s="135" t="s">
        <v>46</v>
      </c>
      <c r="I8" s="137"/>
    </row>
    <row r="9" spans="1:11" x14ac:dyDescent="0.15">
      <c r="A9" s="127"/>
      <c r="B9" s="126"/>
      <c r="C9" s="130"/>
      <c r="D9" s="131"/>
      <c r="E9" s="126"/>
      <c r="F9" s="134"/>
      <c r="G9" s="134"/>
      <c r="H9" s="136"/>
      <c r="I9" s="138"/>
    </row>
    <row r="10" spans="1:11" x14ac:dyDescent="0.15">
      <c r="A10" s="125" t="s">
        <v>47</v>
      </c>
      <c r="B10" s="126"/>
      <c r="C10" s="139"/>
      <c r="D10" s="134"/>
      <c r="E10" s="132" t="s">
        <v>24</v>
      </c>
      <c r="F10" s="140" t="s">
        <v>50</v>
      </c>
      <c r="G10" s="134"/>
      <c r="H10" s="132" t="s">
        <v>25</v>
      </c>
      <c r="I10" s="123">
        <v>45818</v>
      </c>
    </row>
    <row r="11" spans="1:11" x14ac:dyDescent="0.15">
      <c r="A11" s="127"/>
      <c r="B11" s="126"/>
      <c r="C11" s="134"/>
      <c r="D11" s="134"/>
      <c r="E11" s="126"/>
      <c r="F11" s="134"/>
      <c r="G11" s="134"/>
      <c r="H11" s="126"/>
      <c r="I11" s="124"/>
    </row>
    <row r="12" spans="1:11" ht="23.45" customHeight="1" thickBot="1" x14ac:dyDescent="0.2">
      <c r="A12" s="115" t="s">
        <v>26</v>
      </c>
      <c r="B12" s="116"/>
      <c r="C12" s="116"/>
      <c r="D12" s="116"/>
      <c r="E12" s="116"/>
      <c r="F12" s="116"/>
      <c r="G12" s="116"/>
      <c r="H12" s="116"/>
      <c r="I12" s="117"/>
    </row>
    <row r="13" spans="1:11" ht="26.45" customHeight="1" x14ac:dyDescent="0.15">
      <c r="A13" s="21" t="s">
        <v>27</v>
      </c>
      <c r="B13" s="118" t="s">
        <v>28</v>
      </c>
      <c r="C13" s="119"/>
      <c r="D13" s="22"/>
      <c r="E13" s="120"/>
      <c r="F13" s="121"/>
      <c r="G13" s="22"/>
      <c r="H13" s="120"/>
      <c r="I13" s="122"/>
    </row>
    <row r="14" spans="1:11" ht="15.2" customHeight="1" x14ac:dyDescent="0.15">
      <c r="A14" s="23" t="s">
        <v>29</v>
      </c>
      <c r="B14" s="24" t="s">
        <v>30</v>
      </c>
      <c r="C14" s="25">
        <f>SUM(rozpočet!H27)</f>
        <v>0</v>
      </c>
      <c r="D14" s="108"/>
      <c r="E14" s="109"/>
      <c r="F14" s="25"/>
      <c r="G14" s="110"/>
      <c r="H14" s="111"/>
      <c r="I14" s="26"/>
    </row>
    <row r="15" spans="1:11" ht="15.2" customHeight="1" x14ac:dyDescent="0.15">
      <c r="A15" s="23"/>
      <c r="B15" s="24"/>
      <c r="C15" s="25"/>
      <c r="D15" s="108"/>
      <c r="E15" s="109"/>
      <c r="F15" s="25"/>
      <c r="G15" s="110"/>
      <c r="H15" s="111"/>
      <c r="I15" s="26"/>
      <c r="K15" s="27"/>
    </row>
    <row r="16" spans="1:11" ht="15.2" customHeight="1" x14ac:dyDescent="0.15">
      <c r="A16" s="23"/>
      <c r="B16" s="24"/>
      <c r="C16" s="25"/>
      <c r="D16" s="108"/>
      <c r="E16" s="109"/>
      <c r="F16" s="25"/>
      <c r="G16" s="110"/>
      <c r="H16" s="111"/>
      <c r="I16" s="26"/>
    </row>
    <row r="17" spans="1:9" ht="15.2" customHeight="1" x14ac:dyDescent="0.15">
      <c r="A17" s="23"/>
      <c r="B17" s="24"/>
      <c r="C17" s="25"/>
      <c r="D17" s="108"/>
      <c r="E17" s="109"/>
      <c r="F17" s="28"/>
      <c r="G17" s="110"/>
      <c r="H17" s="111"/>
      <c r="I17" s="26"/>
    </row>
    <row r="18" spans="1:9" ht="15.2" customHeight="1" x14ac:dyDescent="0.15">
      <c r="A18" s="23"/>
      <c r="B18" s="24"/>
      <c r="C18" s="25"/>
      <c r="D18" s="108"/>
      <c r="E18" s="109"/>
      <c r="F18" s="28"/>
      <c r="G18" s="110"/>
      <c r="H18" s="111"/>
      <c r="I18" s="26"/>
    </row>
    <row r="19" spans="1:9" ht="15.2" customHeight="1" x14ac:dyDescent="0.15">
      <c r="A19" s="23"/>
      <c r="B19" s="24"/>
      <c r="C19" s="25"/>
      <c r="D19" s="108"/>
      <c r="E19" s="109"/>
      <c r="F19" s="28"/>
      <c r="G19" s="110"/>
      <c r="H19" s="111"/>
      <c r="I19" s="26"/>
    </row>
    <row r="20" spans="1:9" ht="15.2" customHeight="1" x14ac:dyDescent="0.15">
      <c r="A20" s="106"/>
      <c r="B20" s="107"/>
      <c r="C20" s="25"/>
      <c r="D20" s="108"/>
      <c r="E20" s="109"/>
      <c r="F20" s="28"/>
      <c r="G20" s="110"/>
      <c r="H20" s="111"/>
      <c r="I20" s="29"/>
    </row>
    <row r="21" spans="1:9" ht="15.2" customHeight="1" x14ac:dyDescent="0.15">
      <c r="A21" s="106"/>
      <c r="B21" s="107"/>
      <c r="C21" s="25"/>
      <c r="D21" s="108"/>
      <c r="E21" s="109"/>
      <c r="F21" s="28"/>
      <c r="G21" s="110"/>
      <c r="H21" s="111"/>
      <c r="I21" s="29"/>
    </row>
    <row r="22" spans="1:9" ht="16.7" customHeight="1" x14ac:dyDescent="0.15">
      <c r="A22" s="106" t="s">
        <v>31</v>
      </c>
      <c r="B22" s="107"/>
      <c r="C22" s="25">
        <f>SUM(C14:C21)</f>
        <v>0</v>
      </c>
      <c r="D22" s="112"/>
      <c r="E22" s="113"/>
      <c r="F22" s="25"/>
      <c r="G22" s="114"/>
      <c r="H22" s="107"/>
      <c r="I22" s="26"/>
    </row>
    <row r="23" spans="1:9" x14ac:dyDescent="0.15">
      <c r="A23" s="30"/>
      <c r="B23" s="31"/>
      <c r="C23" s="31"/>
      <c r="D23" s="31"/>
      <c r="E23" s="31"/>
      <c r="F23" s="31"/>
      <c r="G23" s="31"/>
      <c r="H23" s="31"/>
      <c r="I23" s="32"/>
    </row>
    <row r="24" spans="1:9" ht="15.2" customHeight="1" x14ac:dyDescent="0.15">
      <c r="A24" s="96"/>
      <c r="B24" s="97"/>
      <c r="C24" s="33"/>
      <c r="I24" s="34"/>
    </row>
    <row r="25" spans="1:9" ht="15.2" customHeight="1" x14ac:dyDescent="0.15">
      <c r="A25" s="96"/>
      <c r="B25" s="97"/>
      <c r="C25" s="33"/>
      <c r="D25" s="98"/>
      <c r="E25" s="99"/>
      <c r="F25" s="33"/>
      <c r="G25" s="100" t="s">
        <v>13</v>
      </c>
      <c r="H25" s="97"/>
      <c r="I25" s="35">
        <f>SUM(C24:C26)</f>
        <v>0</v>
      </c>
    </row>
    <row r="26" spans="1:9" ht="15.2" customHeight="1" x14ac:dyDescent="0.15">
      <c r="A26" s="96" t="s">
        <v>32</v>
      </c>
      <c r="B26" s="97"/>
      <c r="C26" s="33">
        <f>C22+F22+I22</f>
        <v>0</v>
      </c>
      <c r="D26" s="98" t="s">
        <v>6</v>
      </c>
      <c r="E26" s="99"/>
      <c r="F26" s="33">
        <f>ROUND(C26*(21/100),2)</f>
        <v>0</v>
      </c>
      <c r="G26" s="100" t="s">
        <v>33</v>
      </c>
      <c r="H26" s="97"/>
      <c r="I26" s="35">
        <f>SUM(F25:F26)+I25</f>
        <v>0</v>
      </c>
    </row>
    <row r="27" spans="1:9" x14ac:dyDescent="0.15">
      <c r="A27" s="36"/>
      <c r="I27" s="34"/>
    </row>
    <row r="28" spans="1:9" ht="14.45" customHeight="1" x14ac:dyDescent="0.15">
      <c r="A28" s="147"/>
      <c r="B28" s="148"/>
      <c r="C28" s="149"/>
      <c r="D28" s="101"/>
      <c r="E28" s="145"/>
      <c r="F28" s="146"/>
      <c r="G28" s="101" t="s">
        <v>34</v>
      </c>
      <c r="H28" s="102"/>
      <c r="I28" s="103"/>
    </row>
    <row r="29" spans="1:9" ht="14.45" customHeight="1" x14ac:dyDescent="0.15">
      <c r="A29" s="150"/>
      <c r="B29" s="151"/>
      <c r="C29" s="152"/>
      <c r="D29" s="93"/>
      <c r="E29" s="94"/>
      <c r="F29" s="95"/>
      <c r="G29" s="93"/>
      <c r="H29" s="91"/>
      <c r="I29" s="92"/>
    </row>
    <row r="30" spans="1:9" ht="14.45" customHeight="1" x14ac:dyDescent="0.15">
      <c r="A30" s="150"/>
      <c r="B30" s="151"/>
      <c r="C30" s="152"/>
      <c r="D30" s="93"/>
      <c r="E30" s="94"/>
      <c r="F30" s="95"/>
      <c r="G30" s="90"/>
      <c r="H30" s="91"/>
      <c r="I30" s="92"/>
    </row>
    <row r="31" spans="1:9" ht="14.45" customHeight="1" x14ac:dyDescent="0.15">
      <c r="A31" s="150"/>
      <c r="B31" s="151"/>
      <c r="C31" s="152"/>
      <c r="D31" s="93"/>
      <c r="E31" s="94"/>
      <c r="F31" s="95"/>
      <c r="G31" s="93"/>
      <c r="H31" s="91"/>
      <c r="I31" s="92"/>
    </row>
    <row r="32" spans="1:9" ht="14.45" customHeight="1" thickBot="1" x14ac:dyDescent="0.2">
      <c r="A32" s="153"/>
      <c r="B32" s="154"/>
      <c r="C32" s="155"/>
      <c r="D32" s="87"/>
      <c r="E32" s="104"/>
      <c r="F32" s="105"/>
      <c r="G32" s="87"/>
      <c r="H32" s="88"/>
      <c r="I32" s="89"/>
    </row>
    <row r="34" spans="1:5" x14ac:dyDescent="0.15">
      <c r="B34" s="63"/>
      <c r="C34" s="63"/>
      <c r="D34" s="63"/>
      <c r="E34" s="63"/>
    </row>
    <row r="35" spans="1:5" x14ac:dyDescent="0.15">
      <c r="A35" s="64"/>
      <c r="B35" s="63"/>
      <c r="C35" s="63"/>
      <c r="D35" s="63"/>
      <c r="E35" s="63"/>
    </row>
    <row r="36" spans="1:5" x14ac:dyDescent="0.15">
      <c r="A36" s="65"/>
      <c r="B36" s="64"/>
      <c r="C36" s="64"/>
      <c r="D36" s="64"/>
      <c r="E36" s="64"/>
    </row>
    <row r="37" spans="1:5" x14ac:dyDescent="0.15">
      <c r="A37" s="65"/>
      <c r="B37" s="64"/>
      <c r="C37" s="64"/>
      <c r="D37" s="64"/>
      <c r="E37" s="64"/>
    </row>
    <row r="38" spans="1:5" x14ac:dyDescent="0.15">
      <c r="A38" s="65"/>
      <c r="B38" s="64"/>
      <c r="C38" s="64"/>
      <c r="D38" s="64"/>
      <c r="E38" s="64"/>
    </row>
    <row r="39" spans="1:5" x14ac:dyDescent="0.15">
      <c r="A39" s="65"/>
      <c r="B39" s="64"/>
      <c r="C39" s="64"/>
      <c r="D39" s="64"/>
      <c r="E39" s="64"/>
    </row>
    <row r="40" spans="1:5" x14ac:dyDescent="0.15">
      <c r="A40" s="65"/>
      <c r="B40" s="64"/>
      <c r="C40" s="64"/>
      <c r="D40" s="64"/>
      <c r="E40" s="64"/>
    </row>
    <row r="41" spans="1:5" x14ac:dyDescent="0.15">
      <c r="B41" s="63"/>
      <c r="C41" s="63"/>
      <c r="D41" s="63"/>
      <c r="E41" s="63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5"/>
  <sheetViews>
    <sheetView showGridLines="0" tabSelected="1" zoomScale="85" zoomScaleNormal="85" workbookViewId="0">
      <selection activeCell="G12" sqref="G12"/>
    </sheetView>
  </sheetViews>
  <sheetFormatPr defaultColWidth="10.5" defaultRowHeight="12" customHeight="1" x14ac:dyDescent="0.15"/>
  <cols>
    <col min="1" max="1" width="3.33203125" style="1" customWidth="1"/>
    <col min="2" max="2" width="16.33203125" style="2" customWidth="1"/>
    <col min="3" max="3" width="126.83203125" style="3" customWidth="1"/>
    <col min="4" max="4" width="122" style="3" customWidth="1"/>
    <col min="5" max="5" width="10.1640625" style="3" customWidth="1"/>
    <col min="6" max="6" width="18.6640625" style="3" customWidth="1"/>
    <col min="7" max="7" width="17.1640625" style="4" customWidth="1"/>
    <col min="8" max="8" width="27.33203125" style="5" customWidth="1"/>
    <col min="9" max="9" width="14.33203125" style="48" hidden="1" customWidth="1"/>
    <col min="10" max="10" width="10.5" style="43" hidden="1" customWidth="1"/>
    <col min="11" max="11" width="2.33203125" style="1" hidden="1" customWidth="1"/>
    <col min="12" max="12" width="9.1640625" style="1" hidden="1" customWidth="1"/>
    <col min="13" max="16384" width="10.5" style="1"/>
  </cols>
  <sheetData>
    <row r="1" spans="2:12" ht="14.25" customHeight="1" x14ac:dyDescent="0.15">
      <c r="B1" s="177" t="s">
        <v>5</v>
      </c>
      <c r="C1" s="177"/>
      <c r="D1" s="177"/>
      <c r="E1" s="177"/>
      <c r="F1" s="177"/>
      <c r="G1" s="177"/>
      <c r="H1" s="177"/>
      <c r="I1" s="1"/>
    </row>
    <row r="2" spans="2:12" ht="33" customHeight="1" x14ac:dyDescent="0.3">
      <c r="B2" s="178" t="s">
        <v>78</v>
      </c>
      <c r="C2" s="6"/>
      <c r="D2" s="6"/>
      <c r="E2" s="18" t="s">
        <v>5</v>
      </c>
      <c r="F2" s="6"/>
      <c r="G2" s="6"/>
      <c r="H2" s="6"/>
      <c r="I2" s="44"/>
    </row>
    <row r="3" spans="2:12" ht="30.75" customHeight="1" x14ac:dyDescent="0.3">
      <c r="B3" s="179" t="s">
        <v>89</v>
      </c>
      <c r="C3" s="6"/>
      <c r="D3" s="6"/>
      <c r="E3" s="6"/>
      <c r="F3" s="6"/>
      <c r="G3" s="13"/>
      <c r="H3" s="6"/>
      <c r="I3" s="44"/>
    </row>
    <row r="4" spans="2:12" ht="23.25" customHeight="1" x14ac:dyDescent="0.2">
      <c r="B4" s="7"/>
      <c r="C4" s="6"/>
      <c r="D4" s="6"/>
      <c r="E4" s="7"/>
      <c r="F4" s="6"/>
      <c r="G4" s="6"/>
      <c r="H4" s="6"/>
      <c r="I4" s="44"/>
    </row>
    <row r="5" spans="2:12" ht="1.5" customHeight="1" x14ac:dyDescent="0.15">
      <c r="B5" s="8"/>
      <c r="C5" s="9"/>
      <c r="D5" s="9"/>
      <c r="E5" s="10"/>
      <c r="F5" s="9"/>
      <c r="G5" s="11"/>
      <c r="H5" s="12"/>
      <c r="I5" s="45"/>
    </row>
    <row r="6" spans="2:12" ht="26.25" customHeight="1" x14ac:dyDescent="0.25">
      <c r="B6" s="181" t="s">
        <v>90</v>
      </c>
      <c r="C6" s="13"/>
      <c r="D6" s="13"/>
      <c r="E6" s="16"/>
      <c r="F6" s="13"/>
      <c r="G6" s="13"/>
      <c r="H6" s="13"/>
      <c r="I6" s="46"/>
    </row>
    <row r="7" spans="2:12" ht="21.75" customHeight="1" x14ac:dyDescent="0.2">
      <c r="B7" s="181" t="s">
        <v>1</v>
      </c>
      <c r="C7" s="13"/>
      <c r="D7" s="13"/>
      <c r="E7" s="16"/>
      <c r="F7" s="180" t="s">
        <v>74</v>
      </c>
      <c r="G7" s="13"/>
      <c r="H7" s="41" t="s">
        <v>5</v>
      </c>
      <c r="I7" s="46" t="s">
        <v>36</v>
      </c>
    </row>
    <row r="8" spans="2:12" ht="26.25" customHeight="1" x14ac:dyDescent="0.25">
      <c r="B8" s="180" t="s">
        <v>73</v>
      </c>
      <c r="C8" s="14"/>
      <c r="D8" s="14"/>
      <c r="E8" s="17"/>
      <c r="F8" s="215" t="s">
        <v>75</v>
      </c>
      <c r="G8" s="215"/>
      <c r="H8" s="42" t="s">
        <v>5</v>
      </c>
      <c r="I8" s="46" t="s">
        <v>37</v>
      </c>
    </row>
    <row r="9" spans="2:12" ht="6.75" customHeight="1" x14ac:dyDescent="0.2">
      <c r="B9" s="15"/>
      <c r="C9" s="15"/>
      <c r="D9" s="15"/>
      <c r="E9" s="15"/>
      <c r="F9" s="15"/>
      <c r="G9" s="15" t="s">
        <v>5</v>
      </c>
      <c r="H9" s="15"/>
      <c r="I9" s="47"/>
    </row>
    <row r="10" spans="2:12" ht="24" customHeight="1" thickBot="1" x14ac:dyDescent="0.2"/>
    <row r="11" spans="2:12" s="19" customFormat="1" ht="52.5" customHeight="1" thickBot="1" x14ac:dyDescent="0.2">
      <c r="B11" s="66" t="s">
        <v>42</v>
      </c>
      <c r="C11" s="67" t="s">
        <v>7</v>
      </c>
      <c r="D11" s="67"/>
      <c r="E11" s="68" t="s">
        <v>0</v>
      </c>
      <c r="F11" s="67" t="s">
        <v>8</v>
      </c>
      <c r="G11" s="67" t="s">
        <v>9</v>
      </c>
      <c r="H11" s="69" t="s">
        <v>10</v>
      </c>
      <c r="I11" s="49" t="s">
        <v>40</v>
      </c>
      <c r="J11" s="50" t="s">
        <v>41</v>
      </c>
      <c r="K11" s="38"/>
      <c r="L11" s="38" t="s">
        <v>38</v>
      </c>
    </row>
    <row r="12" spans="2:12" s="19" customFormat="1" ht="53.25" customHeight="1" x14ac:dyDescent="0.15">
      <c r="B12" s="74" t="s">
        <v>11</v>
      </c>
      <c r="C12" s="182" t="s">
        <v>76</v>
      </c>
      <c r="D12" s="183" t="s">
        <v>77</v>
      </c>
      <c r="E12" s="75" t="s">
        <v>12</v>
      </c>
      <c r="F12" s="184">
        <v>1</v>
      </c>
      <c r="G12" s="185"/>
      <c r="H12" s="186">
        <f t="shared" ref="H12:H25" si="0">G12*F12</f>
        <v>0</v>
      </c>
      <c r="I12" s="51"/>
      <c r="J12" s="52"/>
      <c r="K12" s="53"/>
      <c r="L12" s="38"/>
    </row>
    <row r="13" spans="2:12" s="19" customFormat="1" ht="51" customHeight="1" x14ac:dyDescent="0.15">
      <c r="B13" s="77">
        <v>11372</v>
      </c>
      <c r="C13" s="84" t="s">
        <v>51</v>
      </c>
      <c r="D13" s="83" t="s">
        <v>53</v>
      </c>
      <c r="E13" s="76" t="s">
        <v>39</v>
      </c>
      <c r="F13" s="187">
        <v>121.8</v>
      </c>
      <c r="G13" s="188"/>
      <c r="H13" s="189">
        <f t="shared" si="0"/>
        <v>0</v>
      </c>
      <c r="I13" s="54"/>
      <c r="J13" s="55"/>
      <c r="K13" s="56"/>
      <c r="L13" s="39"/>
    </row>
    <row r="14" spans="2:12" s="19" customFormat="1" ht="47.25" customHeight="1" x14ac:dyDescent="0.15">
      <c r="B14" s="77">
        <v>919111</v>
      </c>
      <c r="C14" s="84" t="s">
        <v>54</v>
      </c>
      <c r="D14" s="83" t="s">
        <v>55</v>
      </c>
      <c r="E14" s="76" t="s">
        <v>15</v>
      </c>
      <c r="F14" s="187">
        <v>90</v>
      </c>
      <c r="G14" s="188"/>
      <c r="H14" s="189">
        <f t="shared" si="0"/>
        <v>0</v>
      </c>
      <c r="I14" s="54"/>
      <c r="J14" s="57"/>
      <c r="K14" s="56"/>
      <c r="L14" s="39" t="s">
        <v>5</v>
      </c>
    </row>
    <row r="15" spans="2:12" s="19" customFormat="1" ht="78.75" customHeight="1" x14ac:dyDescent="0.15">
      <c r="B15" s="77">
        <v>572223</v>
      </c>
      <c r="C15" s="84" t="s">
        <v>57</v>
      </c>
      <c r="D15" s="83" t="s">
        <v>58</v>
      </c>
      <c r="E15" s="76" t="s">
        <v>2</v>
      </c>
      <c r="F15" s="187">
        <v>2436</v>
      </c>
      <c r="G15" s="188"/>
      <c r="H15" s="189">
        <f>G15*F15</f>
        <v>0</v>
      </c>
      <c r="I15" s="54"/>
      <c r="J15" s="57"/>
      <c r="K15" s="56"/>
      <c r="L15" s="39"/>
    </row>
    <row r="16" spans="2:12" s="37" customFormat="1" ht="123" customHeight="1" x14ac:dyDescent="0.15">
      <c r="B16" s="79" t="s">
        <v>81</v>
      </c>
      <c r="C16" s="80" t="s">
        <v>82</v>
      </c>
      <c r="D16" s="85" t="s">
        <v>56</v>
      </c>
      <c r="E16" s="76" t="s">
        <v>2</v>
      </c>
      <c r="F16" s="187">
        <v>2436</v>
      </c>
      <c r="G16" s="188"/>
      <c r="H16" s="189">
        <f t="shared" si="0"/>
        <v>0</v>
      </c>
      <c r="I16" s="54"/>
      <c r="J16" s="57"/>
      <c r="K16" s="56"/>
      <c r="L16" s="39"/>
    </row>
    <row r="17" spans="2:12" s="19" customFormat="1" ht="30" x14ac:dyDescent="0.15">
      <c r="B17" s="77">
        <v>113764</v>
      </c>
      <c r="C17" s="80" t="s">
        <v>59</v>
      </c>
      <c r="D17" s="83" t="s">
        <v>52</v>
      </c>
      <c r="E17" s="76" t="s">
        <v>4</v>
      </c>
      <c r="F17" s="187">
        <v>380</v>
      </c>
      <c r="G17" s="188"/>
      <c r="H17" s="189">
        <f t="shared" si="0"/>
        <v>0</v>
      </c>
      <c r="I17" s="54"/>
      <c r="J17" s="57"/>
      <c r="K17" s="56"/>
      <c r="L17" s="39" t="s">
        <v>5</v>
      </c>
    </row>
    <row r="18" spans="2:12" s="19" customFormat="1" ht="60" x14ac:dyDescent="0.15">
      <c r="B18" s="77">
        <v>931314</v>
      </c>
      <c r="C18" s="84" t="s">
        <v>60</v>
      </c>
      <c r="D18" s="83" t="s">
        <v>61</v>
      </c>
      <c r="E18" s="76" t="s">
        <v>4</v>
      </c>
      <c r="F18" s="187">
        <v>380</v>
      </c>
      <c r="G18" s="188"/>
      <c r="H18" s="189">
        <f t="shared" si="0"/>
        <v>0</v>
      </c>
      <c r="I18" s="54"/>
      <c r="J18" s="57"/>
      <c r="K18" s="56"/>
      <c r="L18" s="39" t="s">
        <v>5</v>
      </c>
    </row>
    <row r="19" spans="2:12" s="19" customFormat="1" ht="30" x14ac:dyDescent="0.15">
      <c r="B19" s="77">
        <v>12922</v>
      </c>
      <c r="C19" s="80" t="s">
        <v>62</v>
      </c>
      <c r="D19" s="83" t="s">
        <v>63</v>
      </c>
      <c r="E19" s="76" t="s">
        <v>2</v>
      </c>
      <c r="F19" s="187">
        <v>120</v>
      </c>
      <c r="G19" s="191"/>
      <c r="H19" s="190">
        <f t="shared" si="0"/>
        <v>0</v>
      </c>
      <c r="I19" s="54">
        <v>0.126</v>
      </c>
      <c r="J19" s="55">
        <f>F19*I19</f>
        <v>15.120000000000001</v>
      </c>
      <c r="K19" s="56"/>
      <c r="L19" s="39"/>
    </row>
    <row r="20" spans="2:12" s="19" customFormat="1" ht="60" x14ac:dyDescent="0.15">
      <c r="B20" s="77">
        <v>56962</v>
      </c>
      <c r="C20" s="84" t="s">
        <v>64</v>
      </c>
      <c r="D20" s="83" t="s">
        <v>65</v>
      </c>
      <c r="E20" s="76" t="s">
        <v>2</v>
      </c>
      <c r="F20" s="187">
        <v>120</v>
      </c>
      <c r="G20" s="191"/>
      <c r="H20" s="190">
        <f t="shared" si="0"/>
        <v>0</v>
      </c>
      <c r="I20" s="54"/>
      <c r="J20" s="57"/>
      <c r="K20" s="56"/>
      <c r="L20" s="39"/>
    </row>
    <row r="21" spans="2:12" s="37" customFormat="1" ht="41.45" customHeight="1" x14ac:dyDescent="0.15">
      <c r="B21" s="78" t="s">
        <v>49</v>
      </c>
      <c r="C21" s="85" t="s">
        <v>72</v>
      </c>
      <c r="D21" s="85" t="s">
        <v>66</v>
      </c>
      <c r="E21" s="76" t="s">
        <v>3</v>
      </c>
      <c r="F21" s="187">
        <v>16</v>
      </c>
      <c r="G21" s="191"/>
      <c r="H21" s="189">
        <f t="shared" si="0"/>
        <v>0</v>
      </c>
      <c r="I21" s="70"/>
      <c r="J21" s="71"/>
      <c r="K21" s="72"/>
      <c r="L21" s="73"/>
    </row>
    <row r="22" spans="2:12" s="19" customFormat="1" ht="55.15" customHeight="1" x14ac:dyDescent="0.15">
      <c r="B22" s="77">
        <v>89921</v>
      </c>
      <c r="C22" s="84" t="s">
        <v>68</v>
      </c>
      <c r="D22" s="83" t="s">
        <v>67</v>
      </c>
      <c r="E22" s="76" t="s">
        <v>35</v>
      </c>
      <c r="F22" s="187">
        <v>11</v>
      </c>
      <c r="G22" s="188"/>
      <c r="H22" s="190">
        <f t="shared" si="0"/>
        <v>0</v>
      </c>
      <c r="I22" s="70"/>
      <c r="J22" s="71"/>
      <c r="K22" s="72"/>
      <c r="L22" s="73"/>
    </row>
    <row r="23" spans="2:12" s="19" customFormat="1" ht="45" x14ac:dyDescent="0.15">
      <c r="B23" s="77">
        <v>89923</v>
      </c>
      <c r="C23" s="80" t="s">
        <v>69</v>
      </c>
      <c r="D23" s="83" t="s">
        <v>67</v>
      </c>
      <c r="E23" s="76" t="s">
        <v>35</v>
      </c>
      <c r="F23" s="187">
        <v>15</v>
      </c>
      <c r="G23" s="188"/>
      <c r="H23" s="190">
        <f t="shared" si="0"/>
        <v>0</v>
      </c>
      <c r="I23" s="54"/>
      <c r="J23" s="57"/>
      <c r="K23" s="56"/>
      <c r="L23" s="40" t="s">
        <v>5</v>
      </c>
    </row>
    <row r="24" spans="2:12" s="19" customFormat="1" ht="135" x14ac:dyDescent="0.15">
      <c r="B24" s="81" t="s">
        <v>84</v>
      </c>
      <c r="C24" s="192" t="s">
        <v>85</v>
      </c>
      <c r="D24" s="86" t="s">
        <v>87</v>
      </c>
      <c r="E24" s="82" t="s">
        <v>4</v>
      </c>
      <c r="F24" s="193">
        <v>38</v>
      </c>
      <c r="G24" s="214"/>
      <c r="H24" s="194">
        <f t="shared" si="0"/>
        <v>0</v>
      </c>
      <c r="I24" s="195"/>
      <c r="J24" s="195"/>
      <c r="K24" s="196"/>
      <c r="L24" s="40"/>
    </row>
    <row r="25" spans="2:12" s="19" customFormat="1" ht="45" x14ac:dyDescent="0.15">
      <c r="B25" s="81" t="s">
        <v>83</v>
      </c>
      <c r="C25" s="192" t="s">
        <v>86</v>
      </c>
      <c r="D25" s="86" t="s">
        <v>88</v>
      </c>
      <c r="E25" s="82" t="s">
        <v>4</v>
      </c>
      <c r="F25" s="193">
        <v>38</v>
      </c>
      <c r="G25" s="214"/>
      <c r="H25" s="194">
        <f t="shared" si="0"/>
        <v>0</v>
      </c>
      <c r="I25" s="195"/>
      <c r="J25" s="195"/>
      <c r="K25" s="196"/>
      <c r="L25" s="40"/>
    </row>
    <row r="26" spans="2:12" s="19" customFormat="1" ht="45.75" thickBot="1" x14ac:dyDescent="0.2">
      <c r="B26" s="81">
        <v>915111</v>
      </c>
      <c r="C26" s="192" t="s">
        <v>70</v>
      </c>
      <c r="D26" s="86" t="s">
        <v>71</v>
      </c>
      <c r="E26" s="82" t="s">
        <v>2</v>
      </c>
      <c r="F26" s="193">
        <v>72.5</v>
      </c>
      <c r="G26" s="197"/>
      <c r="H26" s="198">
        <f t="shared" ref="H26" si="1">G26*F26</f>
        <v>0</v>
      </c>
      <c r="I26" s="60"/>
      <c r="J26" s="60"/>
      <c r="K26" s="61"/>
      <c r="L26" s="62" t="s">
        <v>5</v>
      </c>
    </row>
    <row r="27" spans="2:12" s="19" customFormat="1" ht="15.75" x14ac:dyDescent="0.15">
      <c r="B27" s="200"/>
      <c r="C27" s="207" t="s">
        <v>13</v>
      </c>
      <c r="D27" s="203"/>
      <c r="E27" s="203"/>
      <c r="F27" s="203"/>
      <c r="G27" s="199" t="s">
        <v>5</v>
      </c>
      <c r="H27" s="204">
        <f>SUM(H12:H26)</f>
        <v>0</v>
      </c>
      <c r="I27" s="58"/>
      <c r="J27" s="58"/>
      <c r="K27" s="59"/>
    </row>
    <row r="28" spans="2:12" s="19" customFormat="1" ht="15.75" x14ac:dyDescent="0.15">
      <c r="B28" s="201"/>
      <c r="C28" s="208" t="s">
        <v>6</v>
      </c>
      <c r="D28" s="205"/>
      <c r="E28" s="205"/>
      <c r="F28" s="205"/>
      <c r="G28" s="206" t="s">
        <v>5</v>
      </c>
      <c r="H28" s="209">
        <f>H27*0.21</f>
        <v>0</v>
      </c>
      <c r="I28" s="58"/>
      <c r="J28" s="58"/>
      <c r="K28" s="59"/>
    </row>
    <row r="29" spans="2:12" s="19" customFormat="1" ht="16.5" thickBot="1" x14ac:dyDescent="0.2">
      <c r="B29" s="202"/>
      <c r="C29" s="210" t="s">
        <v>14</v>
      </c>
      <c r="D29" s="211"/>
      <c r="E29" s="211"/>
      <c r="F29" s="211"/>
      <c r="G29" s="212" t="s">
        <v>5</v>
      </c>
      <c r="H29" s="213">
        <f>H28+H27</f>
        <v>0</v>
      </c>
      <c r="I29" s="58"/>
      <c r="J29" s="58"/>
      <c r="K29" s="59"/>
    </row>
    <row r="30" spans="2:12" ht="24" customHeight="1" x14ac:dyDescent="0.15">
      <c r="I30" s="58"/>
      <c r="J30" s="58"/>
      <c r="K30" s="59"/>
      <c r="L30" s="19"/>
    </row>
    <row r="31" spans="2:12" ht="12" customHeight="1" x14ac:dyDescent="0.15">
      <c r="I31" s="58"/>
      <c r="J31" s="58"/>
      <c r="K31" s="59"/>
      <c r="L31" s="19"/>
    </row>
    <row r="32" spans="2:12" ht="12" customHeight="1" x14ac:dyDescent="0.15">
      <c r="I32" s="58"/>
      <c r="J32" s="58"/>
      <c r="K32" s="59"/>
      <c r="L32" s="19"/>
    </row>
    <row r="33" spans="9:12" ht="12" customHeight="1" x14ac:dyDescent="0.15">
      <c r="I33" s="58"/>
      <c r="J33" s="58"/>
      <c r="K33" s="19"/>
      <c r="L33" s="19"/>
    </row>
    <row r="34" spans="9:12" ht="12" customHeight="1" x14ac:dyDescent="0.15">
      <c r="I34" s="58"/>
      <c r="J34" s="58"/>
      <c r="K34" s="19"/>
      <c r="L34" s="19"/>
    </row>
    <row r="35" spans="9:12" ht="12" customHeight="1" x14ac:dyDescent="0.15">
      <c r="I35" s="58"/>
      <c r="J35" s="58"/>
      <c r="K35" s="19"/>
      <c r="L35" s="19"/>
    </row>
  </sheetData>
  <mergeCells count="2">
    <mergeCell ref="B1:H1"/>
    <mergeCell ref="F8:G8"/>
  </mergeCells>
  <pageMargins left="0.39370079040527345" right="0.39370079040527345" top="0.7874015808105469" bottom="0.7874015808105469" header="0" footer="0"/>
  <pageSetup paperSize="9" scale="7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2025-05-20T08:51:55Z</cp:lastPrinted>
  <dcterms:created xsi:type="dcterms:W3CDTF">2014-05-16T09:31:30Z</dcterms:created>
  <dcterms:modified xsi:type="dcterms:W3CDTF">2025-06-10T09:03:01Z</dcterms:modified>
</cp:coreProperties>
</file>