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an_kukura_ksus_cz/Documents/Dokumenty/Desktop/Moja zložka/Žádosti o zpracování PD/Kolín, U Nemocnice/"/>
    </mc:Choice>
  </mc:AlternateContent>
  <xr:revisionPtr revIDLastSave="338" documentId="13_ncr:1_{6313BA34-F408-4ED4-9608-3BF838FF690C}" xr6:coauthVersionLast="47" xr6:coauthVersionMax="47" xr10:uidLastSave="{BE69EE60-C100-4AAE-90CB-2685DA21D781}"/>
  <bookViews>
    <workbookView xWindow="-120" yWindow="-120" windowWidth="29040" windowHeight="15720" activeTab="4" xr2:uid="{00000000-000D-0000-FFFF-FFFF00000000}"/>
  </bookViews>
  <sheets>
    <sheet name="Rekapitulace" sheetId="8" r:id="rId1"/>
    <sheet name="Zakázka" sheetId="4" r:id="rId2"/>
    <sheet name="II-125H" sheetId="6" r:id="rId3"/>
    <sheet name="III-12550" sheetId="7" r:id="rId4"/>
    <sheet name="III-33345h" sheetId="5" r:id="rId5"/>
  </sheets>
  <definedNames>
    <definedName name="__7DC147B2_4614_48B7_8F22_6CC284377C82_FIGURE__">#REF!</definedName>
    <definedName name="__7DC147B2_4614_48B7_8F22_6CC284377C82_ITEM__">Zakázka!$A$11:$Q$18</definedName>
    <definedName name="__7DC147B2_4614_48B7_8F22_6CC284377C82_ITEM_GROUP1__">Zakázka!$A$7:$Q$704</definedName>
    <definedName name="__7DC147B2_4614_48B7_8F22_6CC284377C82_ITEM_GROUP1_RECAP__">#REF!</definedName>
    <definedName name="__7DC147B2_4614_48B7_8F22_6CC284377C82_ITEM_GROUP2__">Zakázka!$A$8:$Q$36</definedName>
    <definedName name="__7DC147B2_4614_48B7_8F22_6CC284377C82_ITEM_GROUP2_RECAP__">#REF!</definedName>
    <definedName name="__7DC147B2_4614_48B7_8F22_6CC284377C82_ITEM_GROUP3__X">Zakázka!$A$10:$Q$19</definedName>
    <definedName name="__7DC147B2_4614_48B7_8F22_6CC284377C82_ITEM_GROUP3_RECAP__">#REF!</definedName>
    <definedName name="__7DC147B2_4614_48B7_8F22_6CC284377C82_QBILL__">Zakázka!$F$12:$H$12</definedName>
    <definedName name="__7DC147B2_4614_48B7_8F22_6CC284377C82_QBILLFIG__">#REF!</definedName>
    <definedName name="__7DC147B2_4614_48B7_8F22_6CC284377C82_QINDEX__">Zakázka!#REF!</definedName>
    <definedName name="GROUP_ID">Zakázka!$B$7:$B$705</definedName>
    <definedName name="ITEM_PRICES">Zakázka!$J$7:$J$705</definedName>
    <definedName name="_xlnm.Print_Titles" localSheetId="1">Zakázka!$5:$6</definedName>
    <definedName name="_xlnm.Print_Area" localSheetId="1">Zakázka!$C$1:$T$701</definedName>
    <definedName name="VAT_RATES">Zakázka!$O$7:$O$705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F23" i="7" l="1"/>
  <c r="F22" i="7"/>
  <c r="F21" i="7"/>
  <c r="F20" i="7"/>
  <c r="F18" i="7"/>
  <c r="F17" i="7"/>
  <c r="F16" i="7"/>
  <c r="F15" i="7"/>
  <c r="F14" i="7"/>
  <c r="F13" i="7"/>
  <c r="F12" i="7"/>
  <c r="F22" i="5"/>
  <c r="F21" i="5"/>
  <c r="F20" i="5"/>
  <c r="F19" i="5"/>
  <c r="F18" i="5"/>
  <c r="F17" i="5"/>
  <c r="F16" i="5"/>
  <c r="F15" i="5"/>
  <c r="F14" i="5"/>
  <c r="F13" i="5"/>
  <c r="F12" i="5"/>
  <c r="F24" i="7" l="1"/>
  <c r="F25" i="7" s="1"/>
  <c r="F26" i="7" s="1"/>
  <c r="F23" i="5"/>
  <c r="F24" i="5" s="1"/>
  <c r="F25" i="5" s="1"/>
  <c r="F18" i="6"/>
  <c r="F22" i="6"/>
  <c r="F21" i="6"/>
  <c r="F20" i="6"/>
  <c r="F19" i="6"/>
  <c r="F17" i="6"/>
  <c r="F16" i="6"/>
  <c r="F15" i="6"/>
  <c r="F14" i="6"/>
  <c r="F13" i="6"/>
  <c r="F12" i="6"/>
  <c r="F23" i="6" l="1"/>
  <c r="F24" i="6" s="1"/>
  <c r="F25" i="6" s="1"/>
  <c r="J636" i="4"/>
  <c r="J635" i="4"/>
  <c r="J634" i="4"/>
  <c r="S633" i="4" l="1"/>
  <c r="J633" i="4"/>
  <c r="N699" i="4" l="1"/>
  <c r="L699" i="4"/>
  <c r="J699" i="4"/>
  <c r="P699" i="4" s="1"/>
  <c r="Q699" i="4" s="1"/>
  <c r="N698" i="4"/>
  <c r="L698" i="4"/>
  <c r="J698" i="4"/>
  <c r="P698" i="4" s="1"/>
  <c r="N695" i="4"/>
  <c r="N694" i="4" s="1"/>
  <c r="L695" i="4"/>
  <c r="L694" i="4" s="1"/>
  <c r="J695" i="4"/>
  <c r="P695" i="4" s="1"/>
  <c r="P694" i="4" s="1"/>
  <c r="N692" i="4"/>
  <c r="N691" i="4" s="1"/>
  <c r="L692" i="4"/>
  <c r="L691" i="4" s="1"/>
  <c r="J692" i="4"/>
  <c r="N689" i="4"/>
  <c r="N688" i="4" s="1"/>
  <c r="L689" i="4"/>
  <c r="L688" i="4" s="1"/>
  <c r="J689" i="4"/>
  <c r="N686" i="4"/>
  <c r="L686" i="4"/>
  <c r="J686" i="4"/>
  <c r="P686" i="4" s="1"/>
  <c r="Q686" i="4" s="1"/>
  <c r="N685" i="4"/>
  <c r="L685" i="4"/>
  <c r="J685" i="4"/>
  <c r="N684" i="4"/>
  <c r="L684" i="4"/>
  <c r="J684" i="4"/>
  <c r="P684" i="4" s="1"/>
  <c r="Q684" i="4" s="1"/>
  <c r="N683" i="4"/>
  <c r="L683" i="4"/>
  <c r="J683" i="4"/>
  <c r="P683" i="4" s="1"/>
  <c r="N679" i="4"/>
  <c r="N678" i="4" s="1"/>
  <c r="L679" i="4"/>
  <c r="L678" i="4" s="1"/>
  <c r="J679" i="4"/>
  <c r="R678" i="4" s="1"/>
  <c r="N674" i="4"/>
  <c r="L674" i="4"/>
  <c r="J674" i="4"/>
  <c r="P674" i="4" s="1"/>
  <c r="Q674" i="4" s="1"/>
  <c r="N673" i="4"/>
  <c r="L673" i="4"/>
  <c r="J673" i="4"/>
  <c r="N672" i="4"/>
  <c r="L672" i="4"/>
  <c r="J672" i="4"/>
  <c r="P672" i="4" s="1"/>
  <c r="Q672" i="4" s="1"/>
  <c r="N671" i="4"/>
  <c r="L671" i="4"/>
  <c r="J671" i="4"/>
  <c r="P671" i="4" s="1"/>
  <c r="N667" i="4"/>
  <c r="L667" i="4"/>
  <c r="J667" i="4"/>
  <c r="N663" i="4"/>
  <c r="L663" i="4"/>
  <c r="J663" i="4"/>
  <c r="N658" i="4"/>
  <c r="L658" i="4"/>
  <c r="J658" i="4"/>
  <c r="N657" i="4"/>
  <c r="L657" i="4"/>
  <c r="J657" i="4"/>
  <c r="P657" i="4" s="1"/>
  <c r="N648" i="4"/>
  <c r="L648" i="4"/>
  <c r="J648" i="4"/>
  <c r="N645" i="4"/>
  <c r="L645" i="4"/>
  <c r="J645" i="4"/>
  <c r="N642" i="4"/>
  <c r="L642" i="4"/>
  <c r="J642" i="4"/>
  <c r="N641" i="4"/>
  <c r="L641" i="4"/>
  <c r="J641" i="4"/>
  <c r="N640" i="4"/>
  <c r="L640" i="4"/>
  <c r="J640" i="4"/>
  <c r="N639" i="4"/>
  <c r="L639" i="4"/>
  <c r="J639" i="4"/>
  <c r="P639" i="4" s="1"/>
  <c r="Q639" i="4" s="1"/>
  <c r="N638" i="4"/>
  <c r="L638" i="4"/>
  <c r="J638" i="4"/>
  <c r="P638" i="4" s="1"/>
  <c r="N633" i="4"/>
  <c r="L633" i="4"/>
  <c r="N630" i="4"/>
  <c r="L630" i="4"/>
  <c r="J630" i="4"/>
  <c r="N622" i="4"/>
  <c r="L622" i="4"/>
  <c r="J622" i="4"/>
  <c r="P622" i="4" s="1"/>
  <c r="N621" i="4"/>
  <c r="L621" i="4"/>
  <c r="J621" i="4"/>
  <c r="P621" i="4" s="1"/>
  <c r="Q621" i="4" s="1"/>
  <c r="N618" i="4"/>
  <c r="L618" i="4"/>
  <c r="J618" i="4"/>
  <c r="P618" i="4" s="1"/>
  <c r="N613" i="4"/>
  <c r="L613" i="4"/>
  <c r="J613" i="4"/>
  <c r="P613" i="4" s="1"/>
  <c r="Q613" i="4" s="1"/>
  <c r="N609" i="4"/>
  <c r="L609" i="4"/>
  <c r="J609" i="4"/>
  <c r="N608" i="4"/>
  <c r="L608" i="4"/>
  <c r="J608" i="4"/>
  <c r="N593" i="4"/>
  <c r="L593" i="4"/>
  <c r="J593" i="4"/>
  <c r="N592" i="4"/>
  <c r="L592" i="4"/>
  <c r="J592" i="4"/>
  <c r="N585" i="4"/>
  <c r="L585" i="4"/>
  <c r="J585" i="4"/>
  <c r="N584" i="4"/>
  <c r="L584" i="4"/>
  <c r="J584" i="4"/>
  <c r="P584" i="4" s="1"/>
  <c r="Q584" i="4" s="1"/>
  <c r="N579" i="4"/>
  <c r="L579" i="4"/>
  <c r="J579" i="4"/>
  <c r="P579" i="4" s="1"/>
  <c r="Q579" i="4" s="1"/>
  <c r="N578" i="4"/>
  <c r="L578" i="4"/>
  <c r="J578" i="4"/>
  <c r="P578" i="4" s="1"/>
  <c r="Q578" i="4" s="1"/>
  <c r="N571" i="4"/>
  <c r="L571" i="4"/>
  <c r="J571" i="4"/>
  <c r="P571" i="4" s="1"/>
  <c r="N570" i="4"/>
  <c r="L570" i="4"/>
  <c r="J570" i="4"/>
  <c r="N560" i="4"/>
  <c r="L560" i="4"/>
  <c r="J560" i="4"/>
  <c r="N557" i="4"/>
  <c r="L557" i="4"/>
  <c r="J557" i="4"/>
  <c r="N553" i="4"/>
  <c r="L553" i="4"/>
  <c r="J553" i="4"/>
  <c r="P553" i="4" s="1"/>
  <c r="N549" i="4"/>
  <c r="L549" i="4"/>
  <c r="J549" i="4"/>
  <c r="P549" i="4" s="1"/>
  <c r="Q549" i="4" s="1"/>
  <c r="N544" i="4"/>
  <c r="L544" i="4"/>
  <c r="J544" i="4"/>
  <c r="P544" i="4" s="1"/>
  <c r="N541" i="4"/>
  <c r="L541" i="4"/>
  <c r="J541" i="4"/>
  <c r="P541" i="4" s="1"/>
  <c r="Q541" i="4" s="1"/>
  <c r="N538" i="4"/>
  <c r="L538" i="4"/>
  <c r="J538" i="4"/>
  <c r="N535" i="4"/>
  <c r="L535" i="4"/>
  <c r="J535" i="4"/>
  <c r="N532" i="4"/>
  <c r="L532" i="4"/>
  <c r="J532" i="4"/>
  <c r="N529" i="4"/>
  <c r="L529" i="4"/>
  <c r="J529" i="4"/>
  <c r="N526" i="4"/>
  <c r="L526" i="4"/>
  <c r="J526" i="4"/>
  <c r="N510" i="4"/>
  <c r="L510" i="4"/>
  <c r="J510" i="4"/>
  <c r="P510" i="4" s="1"/>
  <c r="Q510" i="4" s="1"/>
  <c r="N509" i="4"/>
  <c r="L509" i="4"/>
  <c r="J509" i="4"/>
  <c r="P509" i="4" s="1"/>
  <c r="Q509" i="4" s="1"/>
  <c r="N506" i="4"/>
  <c r="L506" i="4"/>
  <c r="J506" i="4"/>
  <c r="P506" i="4" s="1"/>
  <c r="Q506" i="4" s="1"/>
  <c r="N505" i="4"/>
  <c r="L505" i="4"/>
  <c r="J505" i="4"/>
  <c r="P505" i="4" s="1"/>
  <c r="N504" i="4"/>
  <c r="L504" i="4"/>
  <c r="J504" i="4"/>
  <c r="N503" i="4"/>
  <c r="L503" i="4"/>
  <c r="J503" i="4"/>
  <c r="N499" i="4"/>
  <c r="L499" i="4"/>
  <c r="J499" i="4"/>
  <c r="N489" i="4"/>
  <c r="L489" i="4"/>
  <c r="J489" i="4"/>
  <c r="P489" i="4" s="1"/>
  <c r="N484" i="4"/>
  <c r="L484" i="4"/>
  <c r="J484" i="4"/>
  <c r="P484" i="4" s="1"/>
  <c r="Q484" i="4" s="1"/>
  <c r="N479" i="4"/>
  <c r="L479" i="4"/>
  <c r="J479" i="4"/>
  <c r="P479" i="4" s="1"/>
  <c r="Q479" i="4" s="1"/>
  <c r="N472" i="4"/>
  <c r="L472" i="4"/>
  <c r="J472" i="4"/>
  <c r="P472" i="4" s="1"/>
  <c r="Q472" i="4" s="1"/>
  <c r="N467" i="4"/>
  <c r="L467" i="4"/>
  <c r="J467" i="4"/>
  <c r="P467" i="4" s="1"/>
  <c r="N464" i="4"/>
  <c r="L464" i="4"/>
  <c r="J464" i="4"/>
  <c r="N458" i="4"/>
  <c r="L458" i="4"/>
  <c r="J458" i="4"/>
  <c r="N452" i="4"/>
  <c r="L452" i="4"/>
  <c r="J452" i="4"/>
  <c r="N424" i="4"/>
  <c r="L424" i="4"/>
  <c r="J424" i="4"/>
  <c r="N421" i="4"/>
  <c r="L421" i="4"/>
  <c r="J421" i="4"/>
  <c r="P421" i="4" s="1"/>
  <c r="Q421" i="4" s="1"/>
  <c r="N418" i="4"/>
  <c r="L418" i="4"/>
  <c r="J418" i="4"/>
  <c r="P418" i="4" s="1"/>
  <c r="Q418" i="4" s="1"/>
  <c r="N415" i="4"/>
  <c r="L415" i="4"/>
  <c r="J415" i="4"/>
  <c r="P415" i="4" s="1"/>
  <c r="N411" i="4"/>
  <c r="L411" i="4"/>
  <c r="J411" i="4"/>
  <c r="N408" i="4"/>
  <c r="L408" i="4"/>
  <c r="J408" i="4"/>
  <c r="N399" i="4"/>
  <c r="L399" i="4"/>
  <c r="J399" i="4"/>
  <c r="P399" i="4" s="1"/>
  <c r="Q399" i="4" s="1"/>
  <c r="N392" i="4"/>
  <c r="L392" i="4"/>
  <c r="J392" i="4"/>
  <c r="P392" i="4" s="1"/>
  <c r="Q392" i="4" s="1"/>
  <c r="N391" i="4"/>
  <c r="L391" i="4"/>
  <c r="J391" i="4"/>
  <c r="P391" i="4" s="1"/>
  <c r="Q391" i="4" s="1"/>
  <c r="N390" i="4"/>
  <c r="L390" i="4"/>
  <c r="J390" i="4"/>
  <c r="P390" i="4" s="1"/>
  <c r="Q390" i="4" s="1"/>
  <c r="N389" i="4"/>
  <c r="L389" i="4"/>
  <c r="J389" i="4"/>
  <c r="P389" i="4" s="1"/>
  <c r="N383" i="4"/>
  <c r="L383" i="4"/>
  <c r="J383" i="4"/>
  <c r="P383" i="4" s="1"/>
  <c r="N377" i="4"/>
  <c r="L377" i="4"/>
  <c r="J377" i="4"/>
  <c r="N372" i="4"/>
  <c r="L372" i="4"/>
  <c r="J372" i="4"/>
  <c r="N362" i="4"/>
  <c r="L362" i="4"/>
  <c r="J362" i="4"/>
  <c r="N361" i="4"/>
  <c r="L361" i="4"/>
  <c r="J361" i="4"/>
  <c r="P361" i="4" s="1"/>
  <c r="Q361" i="4" s="1"/>
  <c r="N358" i="4"/>
  <c r="L358" i="4"/>
  <c r="J358" i="4"/>
  <c r="P358" i="4" s="1"/>
  <c r="Q358" i="4" s="1"/>
  <c r="N357" i="4"/>
  <c r="L357" i="4"/>
  <c r="J357" i="4"/>
  <c r="P357" i="4" s="1"/>
  <c r="Q357" i="4" s="1"/>
  <c r="N353" i="4"/>
  <c r="L353" i="4"/>
  <c r="J353" i="4"/>
  <c r="P353" i="4" s="1"/>
  <c r="N352" i="4"/>
  <c r="L352" i="4"/>
  <c r="J352" i="4"/>
  <c r="N351" i="4"/>
  <c r="L351" i="4"/>
  <c r="J351" i="4"/>
  <c r="N350" i="4"/>
  <c r="L350" i="4"/>
  <c r="J350" i="4"/>
  <c r="N349" i="4"/>
  <c r="L349" i="4"/>
  <c r="J349" i="4"/>
  <c r="N348" i="4"/>
  <c r="L348" i="4"/>
  <c r="J348" i="4"/>
  <c r="P348" i="4" s="1"/>
  <c r="Q348" i="4" s="1"/>
  <c r="N345" i="4"/>
  <c r="L345" i="4"/>
  <c r="J345" i="4"/>
  <c r="P345" i="4" s="1"/>
  <c r="Q345" i="4" s="1"/>
  <c r="N344" i="4"/>
  <c r="L344" i="4"/>
  <c r="J344" i="4"/>
  <c r="P344" i="4" s="1"/>
  <c r="Q344" i="4" s="1"/>
  <c r="N340" i="4"/>
  <c r="L340" i="4"/>
  <c r="J340" i="4"/>
  <c r="P340" i="4" s="1"/>
  <c r="N334" i="4"/>
  <c r="L334" i="4"/>
  <c r="J334" i="4"/>
  <c r="P334" i="4" s="1"/>
  <c r="N333" i="4"/>
  <c r="L333" i="4"/>
  <c r="J333" i="4"/>
  <c r="N330" i="4"/>
  <c r="L330" i="4"/>
  <c r="J330" i="4"/>
  <c r="N329" i="4"/>
  <c r="L329" i="4"/>
  <c r="J329" i="4"/>
  <c r="N328" i="4"/>
  <c r="L328" i="4"/>
  <c r="J328" i="4"/>
  <c r="P328" i="4" s="1"/>
  <c r="Q328" i="4" s="1"/>
  <c r="N327" i="4"/>
  <c r="L327" i="4"/>
  <c r="J327" i="4"/>
  <c r="P327" i="4" s="1"/>
  <c r="Q327" i="4" s="1"/>
  <c r="N326" i="4"/>
  <c r="L326" i="4"/>
  <c r="J326" i="4"/>
  <c r="P326" i="4" s="1"/>
  <c r="Q326" i="4" s="1"/>
  <c r="N325" i="4"/>
  <c r="L325" i="4"/>
  <c r="J325" i="4"/>
  <c r="P325" i="4" s="1"/>
  <c r="Q325" i="4" s="1"/>
  <c r="N322" i="4"/>
  <c r="L322" i="4"/>
  <c r="J322" i="4"/>
  <c r="P322" i="4" s="1"/>
  <c r="N321" i="4"/>
  <c r="L321" i="4"/>
  <c r="J321" i="4"/>
  <c r="N311" i="4"/>
  <c r="L311" i="4"/>
  <c r="J311" i="4"/>
  <c r="N310" i="4"/>
  <c r="L310" i="4"/>
  <c r="J310" i="4"/>
  <c r="N302" i="4"/>
  <c r="L302" i="4"/>
  <c r="J302" i="4"/>
  <c r="P302" i="4" s="1"/>
  <c r="Q302" i="4" s="1"/>
  <c r="N301" i="4"/>
  <c r="L301" i="4"/>
  <c r="J301" i="4"/>
  <c r="P301" i="4" s="1"/>
  <c r="Q301" i="4" s="1"/>
  <c r="N295" i="4"/>
  <c r="L295" i="4"/>
  <c r="J295" i="4"/>
  <c r="P295" i="4" s="1"/>
  <c r="Q295" i="4" s="1"/>
  <c r="N294" i="4"/>
  <c r="L294" i="4"/>
  <c r="J294" i="4"/>
  <c r="P294" i="4" s="1"/>
  <c r="N289" i="4"/>
  <c r="L289" i="4"/>
  <c r="J289" i="4"/>
  <c r="P289" i="4" s="1"/>
  <c r="N288" i="4"/>
  <c r="L288" i="4"/>
  <c r="J288" i="4"/>
  <c r="N287" i="4"/>
  <c r="L287" i="4"/>
  <c r="J287" i="4"/>
  <c r="N286" i="4"/>
  <c r="L286" i="4"/>
  <c r="J286" i="4"/>
  <c r="N285" i="4"/>
  <c r="L285" i="4"/>
  <c r="J285" i="4"/>
  <c r="P285" i="4" s="1"/>
  <c r="Q285" i="4" s="1"/>
  <c r="N284" i="4"/>
  <c r="L284" i="4"/>
  <c r="J284" i="4"/>
  <c r="P284" i="4" s="1"/>
  <c r="Q284" i="4" s="1"/>
  <c r="N279" i="4"/>
  <c r="L279" i="4"/>
  <c r="J279" i="4"/>
  <c r="P279" i="4" s="1"/>
  <c r="N278" i="4"/>
  <c r="L278" i="4"/>
  <c r="J278" i="4"/>
  <c r="P278" i="4" s="1"/>
  <c r="N272" i="4"/>
  <c r="L272" i="4"/>
  <c r="J272" i="4"/>
  <c r="N269" i="4"/>
  <c r="L269" i="4"/>
  <c r="J269" i="4"/>
  <c r="N266" i="4"/>
  <c r="L266" i="4"/>
  <c r="J266" i="4"/>
  <c r="N258" i="4"/>
  <c r="L258" i="4"/>
  <c r="J258" i="4"/>
  <c r="P258" i="4" s="1"/>
  <c r="N247" i="4"/>
  <c r="L247" i="4"/>
  <c r="J247" i="4"/>
  <c r="P247" i="4" s="1"/>
  <c r="Q247" i="4" s="1"/>
  <c r="N243" i="4"/>
  <c r="L243" i="4"/>
  <c r="J243" i="4"/>
  <c r="P243" i="4" s="1"/>
  <c r="Q243" i="4" s="1"/>
  <c r="N239" i="4"/>
  <c r="L239" i="4"/>
  <c r="J239" i="4"/>
  <c r="P239" i="4" s="1"/>
  <c r="N158" i="4"/>
  <c r="L158" i="4"/>
  <c r="J158" i="4"/>
  <c r="N157" i="4"/>
  <c r="L157" i="4"/>
  <c r="J157" i="4"/>
  <c r="N153" i="4"/>
  <c r="L153" i="4"/>
  <c r="J153" i="4"/>
  <c r="N152" i="4"/>
  <c r="L152" i="4"/>
  <c r="J152" i="4"/>
  <c r="P152" i="4" s="1"/>
  <c r="Q152" i="4" s="1"/>
  <c r="N89" i="4"/>
  <c r="L89" i="4"/>
  <c r="J89" i="4"/>
  <c r="P89" i="4" s="1"/>
  <c r="Q89" i="4" s="1"/>
  <c r="N81" i="4"/>
  <c r="L81" i="4"/>
  <c r="J81" i="4"/>
  <c r="N75" i="4"/>
  <c r="L75" i="4"/>
  <c r="J75" i="4"/>
  <c r="P75" i="4" s="1"/>
  <c r="N71" i="4"/>
  <c r="L71" i="4"/>
  <c r="J71" i="4"/>
  <c r="P71" i="4" s="1"/>
  <c r="N67" i="4"/>
  <c r="L67" i="4"/>
  <c r="J67" i="4"/>
  <c r="N57" i="4"/>
  <c r="L57" i="4"/>
  <c r="J57" i="4"/>
  <c r="N47" i="4"/>
  <c r="L47" i="4"/>
  <c r="J47" i="4"/>
  <c r="N46" i="4"/>
  <c r="L46" i="4"/>
  <c r="J46" i="4"/>
  <c r="P46" i="4" s="1"/>
  <c r="Q46" i="4" s="1"/>
  <c r="N45" i="4"/>
  <c r="L45" i="4"/>
  <c r="J45" i="4"/>
  <c r="P45" i="4" s="1"/>
  <c r="Q45" i="4" s="1"/>
  <c r="N42" i="4"/>
  <c r="L42" i="4"/>
  <c r="J42" i="4"/>
  <c r="P42" i="4" s="1"/>
  <c r="N39" i="4"/>
  <c r="L39" i="4"/>
  <c r="J39" i="4"/>
  <c r="P39" i="4" s="1"/>
  <c r="N35" i="4"/>
  <c r="N34" i="4" s="1"/>
  <c r="L35" i="4"/>
  <c r="L34" i="4" s="1"/>
  <c r="J35" i="4"/>
  <c r="N29" i="4"/>
  <c r="L29" i="4"/>
  <c r="J29" i="4"/>
  <c r="P29" i="4" s="1"/>
  <c r="Q29" i="4" s="1"/>
  <c r="N21" i="4"/>
  <c r="L21" i="4"/>
  <c r="J21" i="4"/>
  <c r="P21" i="4" s="1"/>
  <c r="N11" i="4"/>
  <c r="N10" i="4" s="1"/>
  <c r="L11" i="4"/>
  <c r="L10" i="4" s="1"/>
  <c r="J11" i="4"/>
  <c r="J10" i="4" s="1"/>
  <c r="S682" i="4" l="1"/>
  <c r="R294" i="4"/>
  <c r="P424" i="4"/>
  <c r="S414" i="4"/>
  <c r="L20" i="4"/>
  <c r="S38" i="4"/>
  <c r="R344" i="4"/>
  <c r="N697" i="4"/>
  <c r="R644" i="4"/>
  <c r="S361" i="4"/>
  <c r="R361" i="4"/>
  <c r="S277" i="4"/>
  <c r="R321" i="4"/>
  <c r="L697" i="4"/>
  <c r="R277" i="4"/>
  <c r="S321" i="4"/>
  <c r="R38" i="4"/>
  <c r="R637" i="4"/>
  <c r="R682" i="4"/>
  <c r="R414" i="4"/>
  <c r="J697" i="4"/>
  <c r="R257" i="4"/>
  <c r="S391" i="4"/>
  <c r="S294" i="4"/>
  <c r="S344" i="4"/>
  <c r="L637" i="4"/>
  <c r="L644" i="4"/>
  <c r="L643" i="4" s="1"/>
  <c r="N257" i="4"/>
  <c r="Q544" i="4"/>
  <c r="P673" i="4"/>
  <c r="Q673" i="4" s="1"/>
  <c r="J682" i="4"/>
  <c r="Q618" i="4"/>
  <c r="N20" i="4"/>
  <c r="N8" i="4" s="1"/>
  <c r="L257" i="4"/>
  <c r="P11" i="4"/>
  <c r="P10" i="4" s="1"/>
  <c r="J38" i="4"/>
  <c r="J277" i="4"/>
  <c r="L414" i="4"/>
  <c r="Q424" i="4"/>
  <c r="Q553" i="4"/>
  <c r="Q622" i="4"/>
  <c r="P645" i="4"/>
  <c r="Q645" i="4" s="1"/>
  <c r="P685" i="4"/>
  <c r="P682" i="4" s="1"/>
  <c r="N277" i="4"/>
  <c r="N414" i="4"/>
  <c r="L38" i="4"/>
  <c r="Q489" i="4"/>
  <c r="J644" i="4"/>
  <c r="Q671" i="4"/>
  <c r="Q71" i="4"/>
  <c r="Q289" i="4"/>
  <c r="Q383" i="4"/>
  <c r="Q340" i="4"/>
  <c r="P352" i="4"/>
  <c r="Q352" i="4" s="1"/>
  <c r="P538" i="4"/>
  <c r="Q538" i="4" s="1"/>
  <c r="P609" i="4"/>
  <c r="Q609" i="4" s="1"/>
  <c r="N682" i="4"/>
  <c r="Q239" i="4"/>
  <c r="Q322" i="4"/>
  <c r="Q353" i="4"/>
  <c r="Q467" i="4"/>
  <c r="Q571" i="4"/>
  <c r="Q657" i="4"/>
  <c r="Q39" i="4"/>
  <c r="Q683" i="4"/>
  <c r="Q278" i="4"/>
  <c r="L277" i="4"/>
  <c r="N38" i="4"/>
  <c r="Q75" i="4"/>
  <c r="Q294" i="4"/>
  <c r="Q334" i="4"/>
  <c r="Q389" i="4"/>
  <c r="J414" i="4"/>
  <c r="Q505" i="4"/>
  <c r="P526" i="4"/>
  <c r="Q526" i="4" s="1"/>
  <c r="P585" i="4"/>
  <c r="Q585" i="4" s="1"/>
  <c r="N637" i="4"/>
  <c r="N644" i="4"/>
  <c r="N643" i="4" s="1"/>
  <c r="L682" i="4"/>
  <c r="Q42" i="4"/>
  <c r="Q279" i="4"/>
  <c r="P20" i="4"/>
  <c r="Q21" i="4"/>
  <c r="Q20" i="4" s="1"/>
  <c r="P697" i="4"/>
  <c r="Q698" i="4"/>
  <c r="Q697" i="4" s="1"/>
  <c r="Q638" i="4"/>
  <c r="Q258" i="4"/>
  <c r="J34" i="4"/>
  <c r="P35" i="4"/>
  <c r="P34" i="4" s="1"/>
  <c r="P57" i="4"/>
  <c r="Q57" i="4" s="1"/>
  <c r="P157" i="4"/>
  <c r="Q157" i="4" s="1"/>
  <c r="P269" i="4"/>
  <c r="Q269" i="4" s="1"/>
  <c r="P287" i="4"/>
  <c r="Q287" i="4" s="1"/>
  <c r="P311" i="4"/>
  <c r="Q311" i="4" s="1"/>
  <c r="P330" i="4"/>
  <c r="Q330" i="4" s="1"/>
  <c r="P350" i="4"/>
  <c r="Q350" i="4" s="1"/>
  <c r="P372" i="4"/>
  <c r="Q372" i="4" s="1"/>
  <c r="P411" i="4"/>
  <c r="Q411" i="4" s="1"/>
  <c r="Q415" i="4"/>
  <c r="P458" i="4"/>
  <c r="Q458" i="4" s="1"/>
  <c r="P503" i="4"/>
  <c r="Q503" i="4" s="1"/>
  <c r="P532" i="4"/>
  <c r="Q532" i="4" s="1"/>
  <c r="P560" i="4"/>
  <c r="Q560" i="4" s="1"/>
  <c r="P593" i="4"/>
  <c r="Q593" i="4" s="1"/>
  <c r="P630" i="4"/>
  <c r="Q630" i="4" s="1"/>
  <c r="P641" i="4"/>
  <c r="Q641" i="4" s="1"/>
  <c r="P663" i="4"/>
  <c r="Q663" i="4" s="1"/>
  <c r="Q695" i="4"/>
  <c r="Q694" i="4" s="1"/>
  <c r="J20" i="4"/>
  <c r="J637" i="4"/>
  <c r="P648" i="4"/>
  <c r="Q648" i="4" s="1"/>
  <c r="P47" i="4"/>
  <c r="Q47" i="4" s="1"/>
  <c r="P153" i="4"/>
  <c r="Q153" i="4" s="1"/>
  <c r="P266" i="4"/>
  <c r="P286" i="4"/>
  <c r="Q286" i="4" s="1"/>
  <c r="P310" i="4"/>
  <c r="Q310" i="4" s="1"/>
  <c r="P329" i="4"/>
  <c r="Q329" i="4" s="1"/>
  <c r="P349" i="4"/>
  <c r="Q349" i="4" s="1"/>
  <c r="P362" i="4"/>
  <c r="Q362" i="4" s="1"/>
  <c r="P408" i="4"/>
  <c r="Q408" i="4" s="1"/>
  <c r="P452" i="4"/>
  <c r="Q452" i="4" s="1"/>
  <c r="P499" i="4"/>
  <c r="Q499" i="4" s="1"/>
  <c r="P529" i="4"/>
  <c r="Q529" i="4" s="1"/>
  <c r="P557" i="4"/>
  <c r="Q557" i="4" s="1"/>
  <c r="P592" i="4"/>
  <c r="Q592" i="4" s="1"/>
  <c r="P640" i="4"/>
  <c r="Q640" i="4" s="1"/>
  <c r="P658" i="4"/>
  <c r="Q658" i="4" s="1"/>
  <c r="J678" i="4"/>
  <c r="P679" i="4"/>
  <c r="P678" i="4" s="1"/>
  <c r="J688" i="4"/>
  <c r="P689" i="4"/>
  <c r="P688" i="4" s="1"/>
  <c r="P81" i="4"/>
  <c r="Q81" i="4" s="1"/>
  <c r="P67" i="4"/>
  <c r="Q67" i="4" s="1"/>
  <c r="P158" i="4"/>
  <c r="Q158" i="4" s="1"/>
  <c r="P272" i="4"/>
  <c r="Q272" i="4" s="1"/>
  <c r="P288" i="4"/>
  <c r="Q288" i="4" s="1"/>
  <c r="P321" i="4"/>
  <c r="Q321" i="4" s="1"/>
  <c r="P333" i="4"/>
  <c r="Q333" i="4" s="1"/>
  <c r="P351" i="4"/>
  <c r="Q351" i="4" s="1"/>
  <c r="P377" i="4"/>
  <c r="Q377" i="4" s="1"/>
  <c r="P464" i="4"/>
  <c r="Q464" i="4" s="1"/>
  <c r="P504" i="4"/>
  <c r="Q504" i="4" s="1"/>
  <c r="P535" i="4"/>
  <c r="Q535" i="4" s="1"/>
  <c r="P570" i="4"/>
  <c r="Q570" i="4" s="1"/>
  <c r="P608" i="4"/>
  <c r="Q608" i="4" s="1"/>
  <c r="P633" i="4"/>
  <c r="Q633" i="4" s="1"/>
  <c r="P642" i="4"/>
  <c r="Q642" i="4" s="1"/>
  <c r="P667" i="4"/>
  <c r="Q667" i="4" s="1"/>
  <c r="J691" i="4"/>
  <c r="P692" i="4"/>
  <c r="P691" i="4" s="1"/>
  <c r="J257" i="4"/>
  <c r="J694" i="4"/>
  <c r="S7" i="4" l="1"/>
  <c r="L8" i="4"/>
  <c r="Q11" i="4"/>
  <c r="Q10" i="4" s="1"/>
  <c r="N681" i="4"/>
  <c r="L681" i="4"/>
  <c r="R8" i="4"/>
  <c r="R7" i="4" s="1"/>
  <c r="N37" i="4"/>
  <c r="N7" i="4" s="1"/>
  <c r="L37" i="4"/>
  <c r="Q679" i="4"/>
  <c r="Q678" i="4" s="1"/>
  <c r="Q38" i="4"/>
  <c r="P637" i="4"/>
  <c r="Q685" i="4"/>
  <c r="Q682" i="4" s="1"/>
  <c r="P277" i="4"/>
  <c r="P257" i="4"/>
  <c r="Q277" i="4"/>
  <c r="Q644" i="4"/>
  <c r="Q637" i="4"/>
  <c r="Q692" i="4"/>
  <c r="Q691" i="4" s="1"/>
  <c r="Q689" i="4"/>
  <c r="Q688" i="4" s="1"/>
  <c r="Q266" i="4"/>
  <c r="Q257" i="4" s="1"/>
  <c r="J37" i="4"/>
  <c r="P38" i="4"/>
  <c r="Q414" i="4"/>
  <c r="P414" i="4"/>
  <c r="J8" i="4"/>
  <c r="P8" i="4"/>
  <c r="Q35" i="4"/>
  <c r="Q34" i="4" s="1"/>
  <c r="P644" i="4"/>
  <c r="J681" i="4"/>
  <c r="J643" i="4"/>
  <c r="P681" i="4"/>
  <c r="Q681" i="4" l="1"/>
  <c r="L7" i="4"/>
  <c r="P643" i="4"/>
  <c r="P37" i="4"/>
  <c r="Q643" i="4"/>
  <c r="Q8" i="4"/>
  <c r="J7" i="4"/>
  <c r="C14" i="8" s="1"/>
  <c r="C22" i="8" s="1"/>
  <c r="C26" i="8" s="1"/>
  <c r="Q37" i="4"/>
  <c r="I25" i="8" l="1"/>
  <c r="F26" i="8"/>
  <c r="Q7" i="4"/>
  <c r="P7" i="4"/>
  <c r="I26" i="8" l="1"/>
</calcChain>
</file>

<file path=xl/sharedStrings.xml><?xml version="1.0" encoding="utf-8"?>
<sst xmlns="http://schemas.openxmlformats.org/spreadsheetml/2006/main" count="1381" uniqueCount="794">
  <si>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</si>
  <si>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</si>
  <si>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</si>
  <si>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</si>
  <si>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</si>
  <si>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</si>
  <si>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</si>
  <si>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</si>
  <si>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</si>
  <si>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</si>
  <si>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</si>
  <si>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</si>
  <si>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</si>
  <si>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</si>
  <si>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</si>
  <si>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</si>
  <si>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S</t>
  </si>
  <si>
    <t>S/SO 00</t>
  </si>
  <si>
    <t>S/SO 00/001</t>
  </si>
  <si>
    <t>001: Zemní práce</t>
  </si>
  <si>
    <t>S/SO 00/005</t>
  </si>
  <si>
    <t>005: Komunikace pozemní</t>
  </si>
  <si>
    <t>S/SO 00/099</t>
  </si>
  <si>
    <t>099: Přesun hmot a manipulace se sutí</t>
  </si>
  <si>
    <t>S/SO 02</t>
  </si>
  <si>
    <t>S/SO 02/001</t>
  </si>
  <si>
    <t>S/SO 02/002</t>
  </si>
  <si>
    <t>002: Zakládání, zpevňování hornin</t>
  </si>
  <si>
    <t>S/SO 02/005</t>
  </si>
  <si>
    <t>S/SO 02/009</t>
  </si>
  <si>
    <t>009: Ostatní konstrukce a práce, bourání</t>
  </si>
  <si>
    <t>S/SO 02/099</t>
  </si>
  <si>
    <t>S/SO 05</t>
  </si>
  <si>
    <t>S/SO 05/001</t>
  </si>
  <si>
    <t>S/SO 05/099</t>
  </si>
  <si>
    <t>S/SO 06</t>
  </si>
  <si>
    <t>S/SO 06/V01</t>
  </si>
  <si>
    <t>V01: Průzkumné, geodetické a projektové práce</t>
  </si>
  <si>
    <t>S/SO 06/V03</t>
  </si>
  <si>
    <t>V03: Zařízení staveniště</t>
  </si>
  <si>
    <t>S/SO 06/V04</t>
  </si>
  <si>
    <t>V04: Inženýrská činnost</t>
  </si>
  <si>
    <t>S/SO 06/V06</t>
  </si>
  <si>
    <t>V06: Územní vlivy</t>
  </si>
  <si>
    <t>S/SO 06/V07</t>
  </si>
  <si>
    <t>V07: Provozní vlivy</t>
  </si>
  <si>
    <t xml:space="preserve"> </t>
  </si>
  <si>
    <t>Stavba</t>
  </si>
  <si>
    <t>Objekt</t>
  </si>
  <si>
    <t>Oddíl</t>
  </si>
  <si>
    <t>SP</t>
  </si>
  <si>
    <t>181152302</t>
  </si>
  <si>
    <t>Úprava pláně pro silnice a dálnice v zářezech se zhutněním</t>
  </si>
  <si>
    <t>m2</t>
  </si>
  <si>
    <t>pod novými komunikacemi  v mocnosti 0,45 m</t>
  </si>
  <si>
    <t>2970,0; konstrukce typu A</t>
  </si>
  <si>
    <t>70,4+107,5+(1679,7-1167,0)+61,4; konstrukce tyb B nová část bez ulice Žižkova</t>
  </si>
  <si>
    <t>92,7; autobusový záliv</t>
  </si>
  <si>
    <t>124,7;prstenec OK- CB kryt</t>
  </si>
  <si>
    <t>81,3; přejížditelné nároží</t>
  </si>
  <si>
    <t>167103101</t>
  </si>
  <si>
    <t>Nakládání výkopku ze zemin schopných zúrodnění</t>
  </si>
  <si>
    <t>m3</t>
  </si>
  <si>
    <t>561081121</t>
  </si>
  <si>
    <t>Zřízení podkladu ze zeminy upravené vápnem, cementem, směsnými pojivy tl přes 450 do 500 mm pl přes 1000 do 5000 m2</t>
  </si>
  <si>
    <t>H</t>
  </si>
  <si>
    <t>58591002</t>
  </si>
  <si>
    <t>pojivo hydraulické pro stabilizaci zeminy 50% vápna</t>
  </si>
  <si>
    <t>t</t>
  </si>
  <si>
    <t>3% objemu</t>
  </si>
  <si>
    <t>4020,7*0,5*1,75*0,03</t>
  </si>
  <si>
    <t>998225111</t>
  </si>
  <si>
    <t>Přesun hmot pro pozemní komunikace s krytem z kamene, monolitickým betonovým nebo živičným</t>
  </si>
  <si>
    <t>121151123</t>
  </si>
  <si>
    <t>Sejmutí ornice plochy přes 500 m2 tl vrstvy do 200 mm strojně</t>
  </si>
  <si>
    <t>1838,0+161,0+1281,0</t>
  </si>
  <si>
    <t>162306112</t>
  </si>
  <si>
    <t>Vodorovné přemístění do 1000 m bez naložení výkopku ze zemin schopných zúrodnění</t>
  </si>
  <si>
    <t>3280,0*0,2</t>
  </si>
  <si>
    <t>171206111</t>
  </si>
  <si>
    <t>Uložení zemin schopných zúrodnění nebo výsypek do násypů</t>
  </si>
  <si>
    <t>113154542</t>
  </si>
  <si>
    <t>Frézování živičného krytu tl 40 mm pruh š přes 1 m pl přes 500 do 2000 m2</t>
  </si>
  <si>
    <t>ulice Žižkova - oprava obrusné vrstvy</t>
  </si>
  <si>
    <t>1117,0</t>
  </si>
  <si>
    <t>silnice III. třídy - oprava obrusné vrstvy</t>
  </si>
  <si>
    <t>1167,0</t>
  </si>
  <si>
    <t>ulice Žižkova - odstranění celé skladby</t>
  </si>
  <si>
    <t>933,0</t>
  </si>
  <si>
    <t>ulice Malešovská a část silnice III. třídy - odstranění celé skladby</t>
  </si>
  <si>
    <t>1360,0</t>
  </si>
  <si>
    <t>113154515</t>
  </si>
  <si>
    <t>Frézování živičného krytu tl 70 mm pruh š do 0,5 m pl do 500 m2</t>
  </si>
  <si>
    <t xml:space="preserve">ulice Žižkova - oprava obrusné vrstvy </t>
  </si>
  <si>
    <t>191,5*0,5</t>
  </si>
  <si>
    <t>254,0*0,5</t>
  </si>
  <si>
    <t>113106123</t>
  </si>
  <si>
    <t>Rozebrání dlažeb ze zámkových dlaždic komunikací pro pěší ručně</t>
  </si>
  <si>
    <t>stávající chodník ul Vávrova</t>
  </si>
  <si>
    <t>36,0+27,0</t>
  </si>
  <si>
    <t>113202111</t>
  </si>
  <si>
    <t>Vytrhání obrub krajníků obrubníků stojatých</t>
  </si>
  <si>
    <t>m</t>
  </si>
  <si>
    <t>vjezd ulice Vávrova</t>
  </si>
  <si>
    <t>21,0+15,0</t>
  </si>
  <si>
    <t>11315311R</t>
  </si>
  <si>
    <t>Odstranění podkladů zpevněných ploch z kameniva stabilizovaného cementem</t>
  </si>
  <si>
    <t>ulice Žižkova - odstranění celé skladby - předpoklad tl. 140 mm</t>
  </si>
  <si>
    <t>933,0*0,14</t>
  </si>
  <si>
    <t>1360,0*0,14</t>
  </si>
  <si>
    <t>113152112</t>
  </si>
  <si>
    <t>Odstranění podkladů zpevněných ploch z kameniva drceného</t>
  </si>
  <si>
    <t>ulice Žižkova - odstranění celé skladby - předpoklad tl. 250 mm</t>
  </si>
  <si>
    <t>933,0*0,25</t>
  </si>
  <si>
    <t>1360,0*0,25</t>
  </si>
  <si>
    <t>(36,0+27,0)*(0,04+0,15)</t>
  </si>
  <si>
    <t>122252205</t>
  </si>
  <si>
    <t>Odkopávky a prokopávky nezapažené pro silnice a dálnice v hornině třídy těžitelnosti I objem do 1000 m3 strojně</t>
  </si>
  <si>
    <t>ulice Žižkova - odstranění celé skladby  + dokopání na tl. nové skladby</t>
  </si>
  <si>
    <t>-933,0*0,61</t>
  </si>
  <si>
    <t>ulice Malešovská a část silnice III. třídy + dokopání na tl.  nové skladby</t>
  </si>
  <si>
    <t>-1360,0*0,61</t>
  </si>
  <si>
    <t>=</t>
  </si>
  <si>
    <t>větev B</t>
  </si>
  <si>
    <t>((30,17+11,0)/2*5); od 0,005 do 0,010 km řez 1-2</t>
  </si>
  <si>
    <t>((11,0+8,1)/2*5); od 0,01 do 0,015 km řez 2-3</t>
  </si>
  <si>
    <t>((8,1+7,6)/2*5); od 0,015 do 0,02 km řez 3-4</t>
  </si>
  <si>
    <t>((7,6+5,3)/2*5); od 0,02 do 0,025 km řez 4-5</t>
  </si>
  <si>
    <t>((5,3+3,25)/2*5); od 0,025 do 0,03 km řez 5-6</t>
  </si>
  <si>
    <t>((3,25+3,34)/2*5); od 0,03 do 0,035 km řez 6-7</t>
  </si>
  <si>
    <t>((3,34+4,23)/2*5); od 0,035 do 0,04 km řez 7-8</t>
  </si>
  <si>
    <t>((4,23+3,13)/2*5); od 0,04 do 0,045 km řez 8-9</t>
  </si>
  <si>
    <t>((3,13+1,835)/2*5); od 0,045 do 0,05 km řez 9-10</t>
  </si>
  <si>
    <t>((1,835+1,09)/2*5); od 0,05 do 0,055 km řez 10-11</t>
  </si>
  <si>
    <t>((1,09+2,87)/2*5); od 0,055 do 0,06 km řez 11-12</t>
  </si>
  <si>
    <t>((2,87+4,03)/2*5); od 0,06 do 0,065 km řez 12-13</t>
  </si>
  <si>
    <t>((4,03+5,35)/2*5); od 0,065 do 0,07 km řez 13-14</t>
  </si>
  <si>
    <t>((5,35+6,25)/2*5); od 0,07 do 0,075 km řez 14-15</t>
  </si>
  <si>
    <t>((6,25+6,8)/2*5); od 0,075 do 0,08 km řez 15-16</t>
  </si>
  <si>
    <t>((6,8+7,14)/2*5); od 0,08 do 0,085 km řez 16-17</t>
  </si>
  <si>
    <t>((7,14+7,34)/2*5); od 0,085 do 0,09 km řez 17-18</t>
  </si>
  <si>
    <t>((7,34+7,8)/2*5); od 0,09 do 0,095 km řez 18-19</t>
  </si>
  <si>
    <t>((7,8+7,4)/2*5); od 0,095 do 0,1 km řez 19-20</t>
  </si>
  <si>
    <t>((7,4+7,6)/2*5); od 0,1 do 0,105 km řez 20-21</t>
  </si>
  <si>
    <t>((7,6+7,15)/2*5); od 0,105 do 0,11 km řez 21-22</t>
  </si>
  <si>
    <t>((7,14+7,23)/2*5); od 0,11 do 0,115 kh řez 22-23</t>
  </si>
  <si>
    <t>((7,23+7,41)/2*5); od 0,115 do 0,12 km řez 23-24</t>
  </si>
  <si>
    <t>((7,41+7,74)/2*5); od 0,12 do 0,125 km řez 24-25</t>
  </si>
  <si>
    <t>((7,74+8,21)/2*5); od 0,125 do 0,13 km řez 25-26</t>
  </si>
  <si>
    <t>((8,21+9,78)/2*5); od 0,13 do 0,135 km řez 26-27</t>
  </si>
  <si>
    <t>((9,78+10,615)/2*5); od 0,135 do 0,14 km řez 27-28</t>
  </si>
  <si>
    <t>((10,615+13,04)/2*5); od 0,14 do 0,145 km řez 28-29</t>
  </si>
  <si>
    <t>13,04*0,43; od 0,145 do konce</t>
  </si>
  <si>
    <t>větev A</t>
  </si>
  <si>
    <t>(1247,4-1117,0)*0,5; výkop por novou část komunikace B</t>
  </si>
  <si>
    <t>92,7*0,4; výkop pro skladbu zálivu</t>
  </si>
  <si>
    <t>větev C</t>
  </si>
  <si>
    <t>(1679,7-1167,0)*0,5; výkop pro novou skladbu komunikace</t>
  </si>
  <si>
    <t>větev D</t>
  </si>
  <si>
    <t>6,193*5; od 0,0 do 0,005 řez 0-1</t>
  </si>
  <si>
    <t>(6,193+6,2)/2*5; od 0,005 do 0,01 řez 1-2</t>
  </si>
  <si>
    <t>(6,2+6,2)/2*5; od 0,01 do 0,015 řez 2-3</t>
  </si>
  <si>
    <t>(6,2+6,0)/2*5; od 0,015 do 0,02 řez 3-4</t>
  </si>
  <si>
    <t>(6,0+6,25)/2*5; od 0,02 do 0,025 řez 4-5</t>
  </si>
  <si>
    <t>(6,25+6,6)/2*5; od 0,025 do 0,03 řez 5-6</t>
  </si>
  <si>
    <t>(6,6+7,25)/2*5; od 0,03 po 0,035 řez 6-7</t>
  </si>
  <si>
    <t>(7,25+8,33)/2*5; od 0,035 do 0,04 řez 7-8</t>
  </si>
  <si>
    <t>(8,33+9,17)/2*5; od 0,04po 0,045 řez 8-9</t>
  </si>
  <si>
    <t>(9,17+10,6)/2*5; od 0,045 do 0,05 řez 9-10</t>
  </si>
  <si>
    <t>(10,6+12,952)/2*5; od 0,05 do 0,055 řez 10-11</t>
  </si>
  <si>
    <t>12,952*4,92; od 0,055 do 0,05992</t>
  </si>
  <si>
    <t>větev E</t>
  </si>
  <si>
    <t>(5,908+7,1+8,75)/3*16,7</t>
  </si>
  <si>
    <t>drenáž</t>
  </si>
  <si>
    <t>(0,35+0,45)/2*0,4*865</t>
  </si>
  <si>
    <t>167151111</t>
  </si>
  <si>
    <t>Nakládání výkopku z hornin třídy těžitelnosti I skupiny 1 až 3 přes 100 m3</t>
  </si>
  <si>
    <t>162351104</t>
  </si>
  <si>
    <t>Vodorovné přemístění přes 500 do 1000 m výkopku/sypaniny z horniny třídy těžitelnosti I skupiny 1 až 3</t>
  </si>
  <si>
    <t>656,528; zemina z výkopu</t>
  </si>
  <si>
    <t>391,193; zemina do násypu</t>
  </si>
  <si>
    <t>171251201</t>
  </si>
  <si>
    <t>Uložení sypaniny na skládky nebo meziskládky</t>
  </si>
  <si>
    <t>171152101</t>
  </si>
  <si>
    <t>Uložení sypaniny z hornin soudržných do násypů zhutněných silnic a dálnic</t>
  </si>
  <si>
    <t>bude upřesněno v dalším stupni projektové dokumentace</t>
  </si>
  <si>
    <t>větev B - 1/3 násypu ke komunikacím ( zbylá část samostatný výkaz chodníky)</t>
  </si>
  <si>
    <t>((0,0+0,61)/2*5)/3; od 0,005 do 0,010 km řez 1-2</t>
  </si>
  <si>
    <t>((0,61+0,182)/2*5)/3; od 0,01 do 0,015 km řez 2-3</t>
  </si>
  <si>
    <t>((0,182+0,398)/2*5)/3; od 0,015 do 0,02 km řez 3-4</t>
  </si>
  <si>
    <t>((0,398+0,65)/2*5)/3; od 0,02 do 0,025 km řez 4-5</t>
  </si>
  <si>
    <t>((0,65+1,102)/2*5)/3; od 0,025 do 0,03 km řez 5-6</t>
  </si>
  <si>
    <t>((1,102+0,724)/2*5)/3; od 0,03 do 0,035 km řez 6-7</t>
  </si>
  <si>
    <t>((0,724+0,945)/2*5)/3; od 0,035 do 0,04 km řez 7-8</t>
  </si>
  <si>
    <t>((0,945+1,804)/2*5)/3; od 0,04 do 0,045 km řez 8-9</t>
  </si>
  <si>
    <t>((1,804+2,107)/2*5)/3; od 0,045 do 0,05 km řez 9-10</t>
  </si>
  <si>
    <t>((2,107+2,262)/2*5)/3; od 0,05 do 0,055 km řez 10-11</t>
  </si>
  <si>
    <t>((2,262+3,782)/2*5)/3; od 0,055 do 0,06 km řez 11-12</t>
  </si>
  <si>
    <t>((3,782+4,706)/2*5)/3; od 0,06 do 0,065 km řez 12-13</t>
  </si>
  <si>
    <t>((4,706+4,956)/2*5)/3; od 0,065 do 0,07 km řez 13-14</t>
  </si>
  <si>
    <t>((4,956+5,013)/2*5)/3; od 0,07 do 0,075 km řez 14-15</t>
  </si>
  <si>
    <t>((5,013+4,827)/2*5)/3; od 0,075 do 0,08 km řez 15-16</t>
  </si>
  <si>
    <t>((4,827+4,388)/2*5)/3; od 0,08 do 0,085 km řez 16-17</t>
  </si>
  <si>
    <t>((4,388+3,933)/2*5)/3; od 0,085 do 0,09 km řez 17-18</t>
  </si>
  <si>
    <t>((3,933+3,724)/2*5)/3; od 0,09 do 0,095 km řez 18-19</t>
  </si>
  <si>
    <t>((3,724+3,43)/2*5)/3; od 0,095 do 0,1 km řez 19-20</t>
  </si>
  <si>
    <t>((3,43+4,279)/2*5)/3; od 0,1 do 0,105 km řez 20-21</t>
  </si>
  <si>
    <t>((4,279+4,935)/2*5)/3; od 0,105 do 0,11 km řez 21-22</t>
  </si>
  <si>
    <t>((4,935+5,636)/2*5)/3; od 0,11 do 0,115 kh řez 22-23</t>
  </si>
  <si>
    <t>((5,636+6,468)/2*5)/3; od 0,115 do 0,12 km řez 23-24</t>
  </si>
  <si>
    <t>((6,468+7,144)/2*5)/3; od 0,12 do 0,125 km řez 24-25</t>
  </si>
  <si>
    <t>((7,144+7,014)/2*5)/3; od 0,125 do 0,13 km řez 25-26</t>
  </si>
  <si>
    <t>((7,014+6,418)/2*5)/3; od 0,13 do 0,135 km řez 26-27</t>
  </si>
  <si>
    <t>((6,418+3,82)/2*5)/3; od 0,135 do 0,14 km řez 27-28</t>
  </si>
  <si>
    <t>((3,82+4,512)/2*5)/3; od 0,14 do 0,145 km řez 28-29</t>
  </si>
  <si>
    <t>0,15*0,1; od 0,0 do 0,01 km řez 1</t>
  </si>
  <si>
    <t>(0,15+0,0)/2*10,0; od 0,01 do 0,02 km řez 1-2</t>
  </si>
  <si>
    <t>0,0; od 0,02 do 0,1 km řez 2 až 10</t>
  </si>
  <si>
    <t>(0,0+0,365)/2*10; od 0,1 do 0,11 km řez 10 až 11</t>
  </si>
  <si>
    <t>(0,365+0,0)/2*10; od 0,11 do 0,12 řez 11 až 12</t>
  </si>
  <si>
    <t>0,0; od 0,12 do 0,14 km řez 11 až 14</t>
  </si>
  <si>
    <t>(0,0+1,6)/2*10; od 014 do 0,15 km řez 14 až 15</t>
  </si>
  <si>
    <t>(1,6+0,0)/2*10; od 0,15 do 0,16 km řez 15 až 16</t>
  </si>
  <si>
    <t>0,0; od 0,16 km do 0,21 km řez 16 až 21</t>
  </si>
  <si>
    <t>(0,0+0,4)/2*10; od 0,21 do 0,22 km řez 21 až 22</t>
  </si>
  <si>
    <t>(0,4+0,0)/2*10; od 0,22 do 0,23 km řez 22 až 23</t>
  </si>
  <si>
    <t>0,0; řez 23 až 30</t>
  </si>
  <si>
    <t>0,0; od 0,0 do 0,09 km řez 1 až 9</t>
  </si>
  <si>
    <t>(0,05+0,05)/2*10; od 0,09 do 0,1 km řez 9 až 10</t>
  </si>
  <si>
    <t>(0,05+0,07)/2*10; od 0,1 do  0,11 km řez 10 až 11</t>
  </si>
  <si>
    <t>(0,07+0,14)/2*10; od 0,11 do 0,12 km řez 11 až 12</t>
  </si>
  <si>
    <t>(0,14+0,16)/2*10; od 0,12 do 0,13 km řez 12-13</t>
  </si>
  <si>
    <t>(0,16+0,21)/2*10; od 0,13 do 0,14 km řez 13-14</t>
  </si>
  <si>
    <t>(0,21+0,21)/2*10; od 0,14 do 0,15 km řez 14-15</t>
  </si>
  <si>
    <t>(0,21+0,03)/2*10; od 0,15 do 0,16 km řez 15-16</t>
  </si>
  <si>
    <t>(0,03+0,72)/2*10; od 0,16 do 0,17 km řez 16-17</t>
  </si>
  <si>
    <t>(0,72+0,06)/2*10; od 0,17 do 0,18 km řez 17-18</t>
  </si>
  <si>
    <t>(0,06+0,092)/2*10; od 0,18 do 0,19km řez 18-19</t>
  </si>
  <si>
    <t>(0,092+0,01)/2*10; od 0,19 do 0,2 km řez 19-20</t>
  </si>
  <si>
    <t>0,0; řez 20 až 24</t>
  </si>
  <si>
    <t>0,03*5; od 0,0 do 0,005 řez 0-1</t>
  </si>
  <si>
    <t>(0,03+0,05)/2*5; od 0,005 do 0,01 řez 1-2</t>
  </si>
  <si>
    <t>(0,05+0,15)/2*5; od 0,01 do 0,015 řez 2-3</t>
  </si>
  <si>
    <t>(0,15+0,07)/2*5; od 0,015 do 0,02 řez 3-4</t>
  </si>
  <si>
    <t>(0,07+0,0)/2*5; od 0,02 do 0,025 řez 4-5</t>
  </si>
  <si>
    <t>0,0; od 0,025 do 0,055 řez 5-11</t>
  </si>
  <si>
    <t>0</t>
  </si>
  <si>
    <t>okružní křižovatka</t>
  </si>
  <si>
    <t>pi*6*6*0,685</t>
  </si>
  <si>
    <t>násyp pod středovými ostrůvky (travnatá plocha)</t>
  </si>
  <si>
    <t>(9,35+14,9)*0,6</t>
  </si>
  <si>
    <t>(102,9+16,4)*0,6</t>
  </si>
  <si>
    <t>(15,9+10,4)*0,6</t>
  </si>
  <si>
    <t>9,3*0,6</t>
  </si>
  <si>
    <t>116951201</t>
  </si>
  <si>
    <t>Úprava zemin vápnem nebo směsnými hydraulickými pojivy</t>
  </si>
  <si>
    <t>zlepšení 3%</t>
  </si>
  <si>
    <t>391,193</t>
  </si>
  <si>
    <t>58591001</t>
  </si>
  <si>
    <t>pojivo hydraulické pro stabilizaci zeminy 30% vápna</t>
  </si>
  <si>
    <t>391,193*1,75*0,03</t>
  </si>
  <si>
    <t>3429; vozovka A</t>
  </si>
  <si>
    <t>1134,1; vozovka B</t>
  </si>
  <si>
    <t>92,7; vozovka C</t>
  </si>
  <si>
    <t>124,7; vozovka D</t>
  </si>
  <si>
    <t>79,5+1,8; vozovka E</t>
  </si>
  <si>
    <t>33,2; chodníky</t>
  </si>
  <si>
    <t>48,7; vjezdy</t>
  </si>
  <si>
    <t>212752401</t>
  </si>
  <si>
    <t>Trativod z drenážních trubek korugovaných PE-HD SN 8 perforace 360° včetně lože otevřený výkop DN 100 pro liniové stavby</t>
  </si>
  <si>
    <t>306; větev A</t>
  </si>
  <si>
    <t>146; větev B</t>
  </si>
  <si>
    <t>248; větev C</t>
  </si>
  <si>
    <t>60; větev D</t>
  </si>
  <si>
    <t>17; větev E</t>
  </si>
  <si>
    <t>88; větev F</t>
  </si>
  <si>
    <t>2115611R1</t>
  </si>
  <si>
    <t>Výplň odvodňovacích žeber nebo trativodů kamenivem hrubým drceným frakce 8 až 32 mm</t>
  </si>
  <si>
    <t>(0,35+0,45)/2*0,3*865</t>
  </si>
  <si>
    <t>211971110</t>
  </si>
  <si>
    <t>Zřízení opláštění žeber nebo trativodů geotextilií v rýze nebo zářezu sklonu do 1:2</t>
  </si>
  <si>
    <t>(0,35+0,45+0,3+0,3)*865</t>
  </si>
  <si>
    <t>69311068</t>
  </si>
  <si>
    <t>geotextilie netkaná separační, ochranná, filtrační, drenážní PP 300g/m2</t>
  </si>
  <si>
    <t>1211,0; plocha</t>
  </si>
  <si>
    <t>1211,0*0,185; prořez 18,5%</t>
  </si>
  <si>
    <t>001</t>
  </si>
  <si>
    <t>Konstrukce typu A: Vozovka (TDZ II)</t>
  </si>
  <si>
    <t>576133211</t>
  </si>
  <si>
    <t>Asfaltový koberec mastixový SMA 11 (AKMS) tl 40 mm š do 3 m</t>
  </si>
  <si>
    <t>1104,4+1064,2+439,9; vozovka plocha z CAD</t>
  </si>
  <si>
    <t>361,3; vnější kruh OK</t>
  </si>
  <si>
    <t>0,2; zaokrouhlení</t>
  </si>
  <si>
    <t>57323110R</t>
  </si>
  <si>
    <t>Postřik živičný spojovací ze silniční emulze v množství 0,35 kg/m2</t>
  </si>
  <si>
    <t>577166131</t>
  </si>
  <si>
    <t>Asfaltový beton vrstva ložní ACL 22 (ABVH) tl 70 mm š do 3 m z modifikovaného asfaltu</t>
  </si>
  <si>
    <t>565156111</t>
  </si>
  <si>
    <t>Asfaltový beton vrstva podkladní ACP 22 (obalované kamenivo OKH) tl 70 mm š do 3 m</t>
  </si>
  <si>
    <t>567133813</t>
  </si>
  <si>
    <t>Podklad ze směsi stmelené cementem na dálnici SC C 8/10 (KSC I) tl 180 mm</t>
  </si>
  <si>
    <t>564871111</t>
  </si>
  <si>
    <t>Podklad ze štěrkodrtě ŠD plochy přes 100 m2 tl 250 mm - ŠDA frakce 0-63</t>
  </si>
  <si>
    <t>2970,0</t>
  </si>
  <si>
    <t>rozšíření do strany pod obrubník (krajnici)</t>
  </si>
  <si>
    <t>(345,5+373,0+15,0+150,0+34,5)*0,5</t>
  </si>
  <si>
    <t>002</t>
  </si>
  <si>
    <t>Konstrukce typu B: Vozovka (TDZ IV)</t>
  </si>
  <si>
    <t>577134111</t>
  </si>
  <si>
    <t>Asfaltový beton vrstva obrusná ACO 11+ (ABS) tř. I tl 40 mm š do 3 m z nemodifikovaného asfaltu</t>
  </si>
  <si>
    <t>obnova obrusné vrstvy</t>
  </si>
  <si>
    <t>1117+1167,0; plocha Z CAD</t>
  </si>
  <si>
    <t>celá skladba</t>
  </si>
  <si>
    <t>1247,4+70,4+107,5+1679,7+61,4-(1117+1167,0); plocha z CAD</t>
  </si>
  <si>
    <t>565155111</t>
  </si>
  <si>
    <t>Asfaltový beton vrstva podkladní ACP 16 (obalované kamenivo OKS) tl 70 mm š do 3 m</t>
  </si>
  <si>
    <t>celá nová skladba</t>
  </si>
  <si>
    <t>567122113</t>
  </si>
  <si>
    <t>Podklad ze směsi stmelené cementem SC C 8/10 (KSC I) tl 140 mm</t>
  </si>
  <si>
    <t>část komunikace v celé skladbě</t>
  </si>
  <si>
    <t>882,4</t>
  </si>
  <si>
    <t>rozšíření do strany</t>
  </si>
  <si>
    <t>178,5*0,5; ul Žižkova</t>
  </si>
  <si>
    <t>(12,7+1,4)*0,5; sjezd</t>
  </si>
  <si>
    <t>(18,9+18,9)*0,5; ul. Vávrova</t>
  </si>
  <si>
    <t>249*0,5; silnice III. třídy</t>
  </si>
  <si>
    <t>(11,7+12,3)*0,5; sjezd</t>
  </si>
  <si>
    <t>003</t>
  </si>
  <si>
    <t>Konstrukce typu C: Vozovka autobusový záliv (TDZ VI)</t>
  </si>
  <si>
    <t>92,7; plocha z CAD</t>
  </si>
  <si>
    <t>565145111</t>
  </si>
  <si>
    <t>Asfaltový beton vrstva podkladní ACP 16 (obalované kamenivo OKS) tl 60 mm š do 3 m</t>
  </si>
  <si>
    <t>5671221R1</t>
  </si>
  <si>
    <t>Podklad ze směsi stmelené cementem SC C 8/10 (KSC I) tl 100 mm</t>
  </si>
  <si>
    <t>564861011</t>
  </si>
  <si>
    <t>Podklad ze štěrkodrtě ŠD plochy do 100 m2 tl 200 mm - ŠDA frakce 0-63</t>
  </si>
  <si>
    <t>004</t>
  </si>
  <si>
    <t>Konstrukce typu D: Vozovka pojížditelný prstenec okružní křižovatky (TDZ II)</t>
  </si>
  <si>
    <t>581141114</t>
  </si>
  <si>
    <t>Kryt cementobetonový vozovek skupiny CB I tl 250 mm</t>
  </si>
  <si>
    <t>124,7; plocha z CAD</t>
  </si>
  <si>
    <t>567122114</t>
  </si>
  <si>
    <t>Podklad ze směsi stmelené cementem SC C 8/10 (KSC I) tl 150 mm</t>
  </si>
  <si>
    <t>564871011</t>
  </si>
  <si>
    <t>Podklad ze štěrkodrtě ŠD plochy do 100 m2 tl 250 mm</t>
  </si>
  <si>
    <t>124,7</t>
  </si>
  <si>
    <t xml:space="preserve">rozšíření </t>
  </si>
  <si>
    <t>56,7*0,5</t>
  </si>
  <si>
    <t>33,7*0,5</t>
  </si>
  <si>
    <t>919111112</t>
  </si>
  <si>
    <t>Řezání dilatačních spár š 4 mm hl přes 60 do 80 mm příčných nebo podélných v čerstvém CB krytu</t>
  </si>
  <si>
    <t>příčná spára v CB Krytu</t>
  </si>
  <si>
    <t>6*3,0</t>
  </si>
  <si>
    <t>005</t>
  </si>
  <si>
    <t>Konstrukce typu E: Vozovka pojížditelné nároží křižovatky (TDZ IV)</t>
  </si>
  <si>
    <t>591111111</t>
  </si>
  <si>
    <t>Kladení dlažby z kostek velkých z kamene do lože z kameniva těženého tl 50 mm</t>
  </si>
  <si>
    <t>20,4+26,3+7,6+8,7+16,5; plocha z CAD</t>
  </si>
  <si>
    <t>5838100R</t>
  </si>
  <si>
    <t>kostka štípaná dlažební žula velká 140x160 mm</t>
  </si>
  <si>
    <t>5648010R2</t>
  </si>
  <si>
    <t>Podklad ze štěrkodrtě ŠD plochy do 100 m2 tl 40 mm - frakce 4-8</t>
  </si>
  <si>
    <t>564962112</t>
  </si>
  <si>
    <t>Podklad z mechanicky zpevněného kameniva MZK tl 210 mm</t>
  </si>
  <si>
    <t>Podklad ze štěrkodrtě ŠD plochy do 100 m2 tl 200 mm - ŠDB frakce 0-63</t>
  </si>
  <si>
    <t>006</t>
  </si>
  <si>
    <t>Konstrukce typu E: Vozovka pojížditelné nároží křižovatky  - malý směrový ostrůvek</t>
  </si>
  <si>
    <t>591141111</t>
  </si>
  <si>
    <t>Kladení dlažby z kostek velkých z kamene na MC tl 50 mm</t>
  </si>
  <si>
    <t>malý směrový ostrůvek</t>
  </si>
  <si>
    <t>0,9*2</t>
  </si>
  <si>
    <t>9392910R1</t>
  </si>
  <si>
    <t>Podklad pozemních komunikací z betonu prostého tř. C 20/25</t>
  </si>
  <si>
    <t>1,8*0,3; viz detail malého směrového ostrůvku</t>
  </si>
  <si>
    <t>008</t>
  </si>
  <si>
    <t>Konstrukce typu F: Chodníky (TDZ CH)</t>
  </si>
  <si>
    <t>596811123</t>
  </si>
  <si>
    <t>Kladení betonové dlažby komunikací pro pěší do lože z kameniva velikosti do 0,09 m2 pl přes 300 m2</t>
  </si>
  <si>
    <t>běžná dlažba - V OSTRŮVKÁCH KOMUNIKACÍ</t>
  </si>
  <si>
    <t>6,1+7,0; ulice Malešovská</t>
  </si>
  <si>
    <t>5,6; silnice III.třídy</t>
  </si>
  <si>
    <t>hmatná dlažba</t>
  </si>
  <si>
    <t>4,8+5,0; ul. Malešovská</t>
  </si>
  <si>
    <t>4,7; silnice III. třídy</t>
  </si>
  <si>
    <t>59245006</t>
  </si>
  <si>
    <t>dlažba pro nevidomé betonová 200x100mm tl 60mm barevná</t>
  </si>
  <si>
    <t>14,5; plocha</t>
  </si>
  <si>
    <t>14,5*0,03; ztratné 3%</t>
  </si>
  <si>
    <t>0,065; zaokrouhlení</t>
  </si>
  <si>
    <t>59245016</t>
  </si>
  <si>
    <t>dlažba skladebná betonová 100x100mm tl 60mm přírodní</t>
  </si>
  <si>
    <t>kombinace dlažby 100x100 a 200x100, v řadě - 1/3 plochy dlažba 100x100</t>
  </si>
  <si>
    <t>18,7/3</t>
  </si>
  <si>
    <t>6,233*0,03; prořez 3%</t>
  </si>
  <si>
    <t>0,58; zaokrouhlení</t>
  </si>
  <si>
    <t>59245018</t>
  </si>
  <si>
    <t>dlažba skladebná betonová 200x100mm tl 60mm přírodní</t>
  </si>
  <si>
    <t>kombinace dlažby 100x100 a 200x100, v řadě - 2/3 plochy dlažba 200x100</t>
  </si>
  <si>
    <t>18,7/3*2</t>
  </si>
  <si>
    <t>12,467*0,03; prořez 3%</t>
  </si>
  <si>
    <t>0,159; zaokrouhlení</t>
  </si>
  <si>
    <t>5648011R1</t>
  </si>
  <si>
    <t>Podklad ze štěrkodrtě ŠD plochy přes 100 m2 tl 40 mm - frakce 4-8</t>
  </si>
  <si>
    <t>564851111</t>
  </si>
  <si>
    <t>Podklad ze štěrkodrtě ŠD plochy přes 100 m2 tl 150 mm</t>
  </si>
  <si>
    <t>OSTATNÍ</t>
  </si>
  <si>
    <t>919735112</t>
  </si>
  <si>
    <t>Řezání stávajícího živičného krytu hl přes 50 do 100 mm</t>
  </si>
  <si>
    <t>175,0+11,0+6,5; výměna obrusné vrstvy ulice Žižkova</t>
  </si>
  <si>
    <t>250,0+5,0; výměna obrusné vrstvy silnice III. třídy</t>
  </si>
  <si>
    <t>6,0; ulice Malešovská</t>
  </si>
  <si>
    <t>6,0; ulice Vávrova</t>
  </si>
  <si>
    <t>7,0; ulice Žižkova</t>
  </si>
  <si>
    <t>599141111</t>
  </si>
  <si>
    <t>Vyplnění spár mezi silničními dílci živičnou zálivkou</t>
  </si>
  <si>
    <t>napojení na stávající komunikace</t>
  </si>
  <si>
    <t>7,0; silnice III. třídy 33345h</t>
  </si>
  <si>
    <t>599432111</t>
  </si>
  <si>
    <t>Vyplnění spár dlažby z lomového kamene drobným kamenivem</t>
  </si>
  <si>
    <t>79,5; konstrukce typu E</t>
  </si>
  <si>
    <t>569951133</t>
  </si>
  <si>
    <t>Zpevnění krajnic asfaltovým recyklátem tl 150 mm</t>
  </si>
  <si>
    <t>27,6; ulice Žižkova</t>
  </si>
  <si>
    <t>Pozn.:</t>
  </si>
  <si>
    <t>961044111</t>
  </si>
  <si>
    <t>Bourání základů z betonu prostého</t>
  </si>
  <si>
    <t>36,0*0,1*0,1*3; obrubník ulice Vávrova</t>
  </si>
  <si>
    <t>966006132</t>
  </si>
  <si>
    <t>Odstranění značek dopravních nebo orientačních se sloupky s betonovými patkami</t>
  </si>
  <si>
    <t>kus</t>
  </si>
  <si>
    <t>13; viz situace</t>
  </si>
  <si>
    <t>966006231</t>
  </si>
  <si>
    <t>Odstranění dopravního zrcadla a zrcadlové části včetně sloupku nebo konzoly</t>
  </si>
  <si>
    <t>1; viz situace</t>
  </si>
  <si>
    <t>916131213</t>
  </si>
  <si>
    <t>Osazení silničního obrubníku betonového stojatého s boční opěrou do lože z betonu prostého</t>
  </si>
  <si>
    <t>Ulice Žižkova k přechodu za zatáčkou</t>
  </si>
  <si>
    <t>46,7+44,3+19,3+28,4; standard</t>
  </si>
  <si>
    <t>0,4+24,7+0,3+6,0; zapuštěný</t>
  </si>
  <si>
    <t>Ulice Malešovská+za OK - dle výkresu situace pravá strana</t>
  </si>
  <si>
    <t>34,1+8,6+8,6+35,5+32,8+1,6+12,2+4,6+9,8+5,0+5,0+6,2+1,8+22,3+29,2; standard</t>
  </si>
  <si>
    <t>4,125+4,2+6,0+4,0+4,0+4,0+6,1+6,2+11; zapuštěný</t>
  </si>
  <si>
    <t>Ulice Malešovská + za OK - dle výkresu situace levá strana</t>
  </si>
  <si>
    <t>103,0+11+10+6,3+8,1+11,15+19,2; standard</t>
  </si>
  <si>
    <t>4,0+4,0+4,15+6,15+4,15+4,15+15,35; zapuštěný</t>
  </si>
  <si>
    <t>za OK střed dle situace</t>
  </si>
  <si>
    <t>50,6+14,0+1,7+4,+2,2+39,3+198+28,6; standard</t>
  </si>
  <si>
    <t>4,0; zapuštěný</t>
  </si>
  <si>
    <t>od autobusové zastávky k přechodu za zatáčkou</t>
  </si>
  <si>
    <t>41,9+10,9+11,4+10,9+8,9+3,5+1,6</t>
  </si>
  <si>
    <t>Ostrůvky</t>
  </si>
  <si>
    <t>27,0+143+15,2+28,0; standard</t>
  </si>
  <si>
    <t>8,0+8,0+8,0+10,5+10,5; zapuštěný</t>
  </si>
  <si>
    <t>střed OK</t>
  </si>
  <si>
    <t>38,0</t>
  </si>
  <si>
    <t>59217031</t>
  </si>
  <si>
    <t>obrubník silniční betonový 1000x150x250mm</t>
  </si>
  <si>
    <t>1375,425-16,0; silniční obrubník s odečtem přechodových obrubníků</t>
  </si>
  <si>
    <t>1375,425*0,03; prořez 3%</t>
  </si>
  <si>
    <t>0,312; zaokrouhlení</t>
  </si>
  <si>
    <t>59217030</t>
  </si>
  <si>
    <t>obrubník silniční betonový přechodový 1000x150x150-250mm</t>
  </si>
  <si>
    <t>3,0; ulice Žiřkova</t>
  </si>
  <si>
    <t>7; ulice Malešovská pravá strana</t>
  </si>
  <si>
    <t>5,0; ulice malešovská levá strana</t>
  </si>
  <si>
    <t>1,0; od autobusové zastávky k přechodu za zastávkou</t>
  </si>
  <si>
    <t>916133112</t>
  </si>
  <si>
    <t>Osazení silničního obrubníku betonového ke kruhovým objezdům do lože z betonu prostého s boční opěrou</t>
  </si>
  <si>
    <t>56,6; OK</t>
  </si>
  <si>
    <t>59217057</t>
  </si>
  <si>
    <t>obrubník betonový pro kruhový objezd přímý 200x600x300mm</t>
  </si>
  <si>
    <t>56,6; délky</t>
  </si>
  <si>
    <t>56,6*0,03; prořez 3%</t>
  </si>
  <si>
    <t>0,502; zaokrouhlení na celé kusy</t>
  </si>
  <si>
    <t>916231213</t>
  </si>
  <si>
    <t>samostatný vjezd - ul Malešovská</t>
  </si>
  <si>
    <t>6,5+5,5+0,3+0,8</t>
  </si>
  <si>
    <t>ostrůvky v komunikacích</t>
  </si>
  <si>
    <t>2,7+2,7+2,75+3,25; ulice Malešovská</t>
  </si>
  <si>
    <t>2,9+2,2; silnice III. třídy</t>
  </si>
  <si>
    <t>59217018</t>
  </si>
  <si>
    <t>obrubník betonový chodníkový 1000x80x200mm</t>
  </si>
  <si>
    <t>29,6; délka</t>
  </si>
  <si>
    <t>29,6*0,03; prořez 3%</t>
  </si>
  <si>
    <t>0,512; zaokrouhlení</t>
  </si>
  <si>
    <t>916991121</t>
  </si>
  <si>
    <t>Lože pod obrubníky, krajníky nebo obruby z dlažebních kostek z betonu prostého</t>
  </si>
  <si>
    <t>1375,425*0,1*0,1*3; silniční obrubník</t>
  </si>
  <si>
    <t>29,6*0,1*0,1*3; obrubník chodníkový</t>
  </si>
  <si>
    <t>56,6*0,1*0,1+56,6*0,4*0,3; obrubník kruhový objezd</t>
  </si>
  <si>
    <t>914511112</t>
  </si>
  <si>
    <t>Montáž sloupku dopravních značek délky do 3,5 m s betonovým základem a patkou D 60 mm</t>
  </si>
  <si>
    <t>sloupek s 1 ks značky</t>
  </si>
  <si>
    <t>15</t>
  </si>
  <si>
    <t>sloupek s 2 ks značek</t>
  </si>
  <si>
    <t>1</t>
  </si>
  <si>
    <t>sloupek se 4, 5 ks značek</t>
  </si>
  <si>
    <t>4</t>
  </si>
  <si>
    <t>sloupek značka C4a - zmenšené provedení</t>
  </si>
  <si>
    <t>5</t>
  </si>
  <si>
    <t>40445256</t>
  </si>
  <si>
    <t>svorka upínací na sloupek dopravní značky D 60mm</t>
  </si>
  <si>
    <t>2ks/značka</t>
  </si>
  <si>
    <t>61,0*2</t>
  </si>
  <si>
    <t>40445235</t>
  </si>
  <si>
    <t>sloupek pro dopravní značku Al D 60mm v 3,5m</t>
  </si>
  <si>
    <t>40445240</t>
  </si>
  <si>
    <t>patka pro sloupek Al D 60mm</t>
  </si>
  <si>
    <t>40445253</t>
  </si>
  <si>
    <t>víčko plastové na sloupek D 60mm</t>
  </si>
  <si>
    <t>9142111R1</t>
  </si>
  <si>
    <t>Montáž svislé dopravní značky velkoplošné velikosti do 6 m2, včetně sloupků, svorek a základu</t>
  </si>
  <si>
    <t>2; návěst před okružní křižovatkou</t>
  </si>
  <si>
    <t>404456R1</t>
  </si>
  <si>
    <t>informativní značky směrové IS9b - návěst před okružní křižovatkou, včetně sloupků, svorek a základu</t>
  </si>
  <si>
    <t>914111111</t>
  </si>
  <si>
    <t>Montáž svislé dopravní značky do velikosti 1 m2 objímkami na sloupek nebo konzolu</t>
  </si>
  <si>
    <t>5; P2</t>
  </si>
  <si>
    <t>1; P6</t>
  </si>
  <si>
    <t>6; P4</t>
  </si>
  <si>
    <t>5; C1</t>
  </si>
  <si>
    <t>5; C4a zmenšená</t>
  </si>
  <si>
    <t>8;IP6</t>
  </si>
  <si>
    <t>3; E2b</t>
  </si>
  <si>
    <t>10,0; IS5</t>
  </si>
  <si>
    <t>1; IS1b</t>
  </si>
  <si>
    <t>3; IS3b</t>
  </si>
  <si>
    <t>2; IS22e - jednostranné provedení</t>
  </si>
  <si>
    <t>4*2; IS22e - oboustranné provedení</t>
  </si>
  <si>
    <t>1; IS1c</t>
  </si>
  <si>
    <t>3; IS3c</t>
  </si>
  <si>
    <t>40445620</t>
  </si>
  <si>
    <t>zákazové, příkazové dopravní značky B1-B34, C1-15 700mm</t>
  </si>
  <si>
    <t>40445619</t>
  </si>
  <si>
    <t>zákazové, příkazové dopravní značky B1-B34, C1-15 500mm</t>
  </si>
  <si>
    <t>40445608</t>
  </si>
  <si>
    <t>značky upravující přednost P1, P4 700mm</t>
  </si>
  <si>
    <t>40445612</t>
  </si>
  <si>
    <t>značky upravující přednost P2, P3, P8 750mm</t>
  </si>
  <si>
    <t>40445615</t>
  </si>
  <si>
    <t>značky upravující přednost P6 700mm</t>
  </si>
  <si>
    <t>40445621</t>
  </si>
  <si>
    <t>informativní značky provozní IP1-IP3, IP4b-IP7, IP10a, b 500x500mm</t>
  </si>
  <si>
    <t>40445631</t>
  </si>
  <si>
    <t>informativní značky směrové IS1c,e,f, IS2c,e,f, IS3c, IS4c, IS5, IS11b, d, IS19c 1350x330mm</t>
  </si>
  <si>
    <t>1; IS 1c</t>
  </si>
  <si>
    <t>3; IS 3c</t>
  </si>
  <si>
    <t>40445630</t>
  </si>
  <si>
    <t>informativní značky směrové IS1b, IS2b, IS3b, IS4b, IS19b 1100x500mm</t>
  </si>
  <si>
    <t>40445640</t>
  </si>
  <si>
    <t>informativní značky směrové IS 22, IS24 1000x200mm</t>
  </si>
  <si>
    <t>40445647</t>
  </si>
  <si>
    <t>dodatkové tabulky E1, E2a,b , E6, E9, E10 E12c, E17 500x500mm</t>
  </si>
  <si>
    <t>915111111</t>
  </si>
  <si>
    <t>Vodorovné dopravní značení dělící čáry souvislé š 125 mm základní bílá barva</t>
  </si>
  <si>
    <t>dopravní značení V1a (0,125)</t>
  </si>
  <si>
    <t>45,283+56,863</t>
  </si>
  <si>
    <t>12,487+1,77</t>
  </si>
  <si>
    <t>2,912+44,925</t>
  </si>
  <si>
    <t>dopravní značení V4 (0,125)</t>
  </si>
  <si>
    <t>9,82+10,365+10,425</t>
  </si>
  <si>
    <t>zastávka autobusu</t>
  </si>
  <si>
    <t>16,2+2,7*4+3,4*6</t>
  </si>
  <si>
    <t>915211111</t>
  </si>
  <si>
    <t>Vodorovné dopravní značení dělící čáry souvislé š 125 mm bílý plast</t>
  </si>
  <si>
    <t>915111121</t>
  </si>
  <si>
    <t>Vodorovné dopravní značení dělící čáry přerušované š 125 mm základní bílá barva</t>
  </si>
  <si>
    <t>dopravní značení V2b (1,5/1,5/0,125)</t>
  </si>
  <si>
    <t>42,714+36,184</t>
  </si>
  <si>
    <t>23,12+9,7+23,2</t>
  </si>
  <si>
    <t>dopravní značení V2b (3/1,5/0,125)</t>
  </si>
  <si>
    <t>10,5+18,6</t>
  </si>
  <si>
    <t>915211121</t>
  </si>
  <si>
    <t>Vodorovné dopravní značení dělící čáry přerušované š 125 mm bílý plast</t>
  </si>
  <si>
    <t>915121121</t>
  </si>
  <si>
    <t>Vodorovné dopravní značení vodící čáry přerušované š 250 mm základní bílá barva</t>
  </si>
  <si>
    <t>dopravní značení V10d(0,5/0,5/0,25)</t>
  </si>
  <si>
    <t>25,0</t>
  </si>
  <si>
    <t>5,5+7,0+8,0+37,0</t>
  </si>
  <si>
    <t>915221121</t>
  </si>
  <si>
    <t>Vodorovné dopravní značení vodící čáry přerušované š 250 mm bílý plast</t>
  </si>
  <si>
    <t>915121111</t>
  </si>
  <si>
    <t>Vodorovné dopravní značení vodící čáry souvislé š 250 mm základní bílá barva</t>
  </si>
  <si>
    <t>dopravní značení V5</t>
  </si>
  <si>
    <t>3,0</t>
  </si>
  <si>
    <t>dopravní značení V4 (0,25)</t>
  </si>
  <si>
    <t>17,5</t>
  </si>
  <si>
    <t>13,5+6+5,2</t>
  </si>
  <si>
    <t>915221111</t>
  </si>
  <si>
    <t>Vodorovné dopravní značení vodící čáry souvislé š 250 mm bílý plast</t>
  </si>
  <si>
    <t>915131111</t>
  </si>
  <si>
    <t>Vodorovné dopravní značení přechody pro chodce, šipky, symboly základní bílá barva</t>
  </si>
  <si>
    <t>šipky</t>
  </si>
  <si>
    <t>2*1,0</t>
  </si>
  <si>
    <t>přechody</t>
  </si>
  <si>
    <t>1,725*0,5*9</t>
  </si>
  <si>
    <t>1,725*0,5*7</t>
  </si>
  <si>
    <t>4,0*0,5*7</t>
  </si>
  <si>
    <t>4,0*0,5*6</t>
  </si>
  <si>
    <t>4,0*0,5*8</t>
  </si>
  <si>
    <t>dopravní značení V13</t>
  </si>
  <si>
    <t>8,5</t>
  </si>
  <si>
    <t>5,6</t>
  </si>
  <si>
    <t>11,2</t>
  </si>
  <si>
    <t>5,5</t>
  </si>
  <si>
    <t>915231111</t>
  </si>
  <si>
    <t>Vodorovné dopravní značení přechody pro chodce, šipky, symboly bílý plast</t>
  </si>
  <si>
    <t>915351111</t>
  </si>
  <si>
    <t>Předformátované vodorovné dopravní značení číslice nebo písmeno délky do 1 m</t>
  </si>
  <si>
    <t>2x nápis BUS</t>
  </si>
  <si>
    <t>6</t>
  </si>
  <si>
    <t>915223121</t>
  </si>
  <si>
    <t>Vodicí linie z plastu pro orientaci nevidomých na přechodu šířky 170 mm</t>
  </si>
  <si>
    <t>přechody pro chodce</t>
  </si>
  <si>
    <t>4,5*2</t>
  </si>
  <si>
    <t>3,5*2</t>
  </si>
  <si>
    <t>915611111</t>
  </si>
  <si>
    <t>Předznačení vodorovného liniového značení</t>
  </si>
  <si>
    <t>242,25+164,018+82,5+45,2</t>
  </si>
  <si>
    <t>915621111</t>
  </si>
  <si>
    <t>Předznačení vodorovného plošného značení</t>
  </si>
  <si>
    <t>9123211R1</t>
  </si>
  <si>
    <t>Montáž obrubníhové odrazky</t>
  </si>
  <si>
    <t>ostrůvky</t>
  </si>
  <si>
    <t>15+22+17+19+22+18</t>
  </si>
  <si>
    <t>výjezdy z OK</t>
  </si>
  <si>
    <t>24+25+15+7+23+28</t>
  </si>
  <si>
    <t>74</t>
  </si>
  <si>
    <t>938909311</t>
  </si>
  <si>
    <t>Čištění vozovek metením strojně podkladu nebo krytu betonového nebo živičného</t>
  </si>
  <si>
    <t>2970,0+3166,4+92,7+127,7+79,5+1,8+33,2+48,7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</si>
  <si>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</si>
  <si>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</si>
  <si>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</si>
  <si>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</si>
  <si>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</si>
  <si>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</si>
  <si>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997013871</t>
  </si>
  <si>
    <t>Poplatek za uložení stavebního odpadu na recyklační skládce (skládkovné) směsného stavebního a demoličního kód odpadu 17 09 04</t>
  </si>
  <si>
    <t>607,1*0,2</t>
  </si>
  <si>
    <t>181006113</t>
  </si>
  <si>
    <t>Rozprostření zemin tl vrstvy do 0,2 m schopných zúrodnění v rovině a sklonu do 1:5</t>
  </si>
  <si>
    <t>vegetační plochy</t>
  </si>
  <si>
    <t>9,35+14,9; ostrůvek zatáčka</t>
  </si>
  <si>
    <t>102,9+16,45; ostrůvek před OK</t>
  </si>
  <si>
    <t>15,9+10,4; ostrůvek silnice III.třídy</t>
  </si>
  <si>
    <t>9,3; ostrůvek ul. Malešovská</t>
  </si>
  <si>
    <t>107,6; střed OK</t>
  </si>
  <si>
    <t>8,8+40,1+161,6+76+33,8; vegetační plochy u kruhového objezdu</t>
  </si>
  <si>
    <t>181411131</t>
  </si>
  <si>
    <t>Založení parkového trávníku výsevem pl do 1000 m2 v rovině a ve svahu do 1:5</t>
  </si>
  <si>
    <t>00572410</t>
  </si>
  <si>
    <t>osivo směs travní parková</t>
  </si>
  <si>
    <t>kg</t>
  </si>
  <si>
    <t>25,0 g/m2</t>
  </si>
  <si>
    <t>607,1*25,0/1000</t>
  </si>
  <si>
    <t>15,178*0,03; ztratné 3%</t>
  </si>
  <si>
    <t>185802113</t>
  </si>
  <si>
    <t>Hnojení půdy umělým hnojivem na široko v rovině a svahu do 1:5</t>
  </si>
  <si>
    <t>0,04 kg/m2</t>
  </si>
  <si>
    <t>607,1*0,04/1000</t>
  </si>
  <si>
    <t>25191155</t>
  </si>
  <si>
    <t>hnojivo průmyslové</t>
  </si>
  <si>
    <t>607,1*0,04</t>
  </si>
  <si>
    <t>185803211</t>
  </si>
  <si>
    <t>Uválcování trávníku v rovině a svahu do 1:5</t>
  </si>
  <si>
    <t>111151123</t>
  </si>
  <si>
    <t>Pokosení trávníku parkového pl do 1000 m2 s odvozem do 20 km ve svahu přes 1:2 do 1:1</t>
  </si>
  <si>
    <t>185803111</t>
  </si>
  <si>
    <t>Ošetření trávníku shrabáním v rovině a svahu do 1:5</t>
  </si>
  <si>
    <t>185804312</t>
  </si>
  <si>
    <t>Zalití rostlin vodou plocha přes 20 m2</t>
  </si>
  <si>
    <t>3x 10l/m2</t>
  </si>
  <si>
    <t>607,1*10*3/1000</t>
  </si>
  <si>
    <t>998231311</t>
  </si>
  <si>
    <t>Přesun hmot pro sadovnické a krajinářské úpravy vodorovně do 5000 m</t>
  </si>
  <si>
    <t>ON</t>
  </si>
  <si>
    <t>012164000</t>
  </si>
  <si>
    <t>Vytyčení a zaměření inženýrských sítí</t>
  </si>
  <si>
    <t>soubor</t>
  </si>
  <si>
    <t>012203000</t>
  </si>
  <si>
    <t xml:space="preserve">Zeměměřičské práce </t>
  </si>
  <si>
    <t>012414000</t>
  </si>
  <si>
    <t>Geometrický plán</t>
  </si>
  <si>
    <t>013254000</t>
  </si>
  <si>
    <t>Dokumentace skutečného provedení stavby</t>
  </si>
  <si>
    <t>030001000</t>
  </si>
  <si>
    <t>Zařízení staveniště</t>
  </si>
  <si>
    <t>045303000</t>
  </si>
  <si>
    <t>Kompletační a koordinační činnost</t>
  </si>
  <si>
    <t>065002000</t>
  </si>
  <si>
    <t>Mimostaveništní doprava</t>
  </si>
  <si>
    <t>072103000</t>
  </si>
  <si>
    <t>Silniční provoz - projednání DIO a zajištění DIR</t>
  </si>
  <si>
    <t>072203000</t>
  </si>
  <si>
    <t>Silniční provoz - zajištění DIO (dopravní značení)</t>
  </si>
  <si>
    <t>Celkem</t>
  </si>
  <si>
    <t>01: Aktivní zóna</t>
  </si>
  <si>
    <t>02: Komunikace a zpevněné plochy</t>
  </si>
  <si>
    <t>03: Vegetační úpravy</t>
  </si>
  <si>
    <t>04: VRN</t>
  </si>
  <si>
    <t>OBNOVA KOMUNIKACE 33345h A NOVOSTAVBA KRUHOVÉHO OBJEZDU V MALEŠOVSKÉ ULICI</t>
  </si>
  <si>
    <t>Pozn: Výkaz výměr je zpracován  v podrobnosti dokumentace pro stavební povolení a nenahrazuje výkaz výměr pro provedení stavby !!!</t>
  </si>
  <si>
    <t>VPP GROUP</t>
  </si>
  <si>
    <t xml:space="preserve">     4                                         Dokumentace skutečnéh</t>
  </si>
  <si>
    <t>KSUS</t>
  </si>
  <si>
    <t>Poznámky</t>
  </si>
  <si>
    <t>Osazení mříží litinových včetně rámů a košů na bahno pro třídu zatížení D400, E600</t>
  </si>
  <si>
    <t>mříž vtoková s rámem pro uliční vpusť 500x500, zatížení 40 tun</t>
  </si>
  <si>
    <t>Výšková úprava vodovodních,kanalizačních a plynových poklopů</t>
  </si>
  <si>
    <t>Uliční vpusti a odvodnění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</si>
  <si>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</si>
  <si>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</si>
  <si>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</si>
  <si>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 xml:space="preserve">rozpočet: </t>
  </si>
  <si>
    <t xml:space="preserve">Datum:   </t>
  </si>
  <si>
    <t>Číslo položky    OTSKP</t>
  </si>
  <si>
    <t>Popis položky</t>
  </si>
  <si>
    <t>Kč/MJ</t>
  </si>
  <si>
    <t>Celkem Kč</t>
  </si>
  <si>
    <t>hmotnost              t</t>
  </si>
  <si>
    <t>hmotnost  celkem</t>
  </si>
  <si>
    <t>poznámky</t>
  </si>
  <si>
    <t>02730</t>
  </si>
  <si>
    <t>Pomoc. práce zřízení nebo zajištění ochran. inžen. sítí a geo. zaměření</t>
  </si>
  <si>
    <t>kpl</t>
  </si>
  <si>
    <t>12922</t>
  </si>
  <si>
    <t xml:space="preserve">Čištění krajnic od nánosu tl. do 100mm s odvozem na skládku </t>
  </si>
  <si>
    <t>Poplatky za likvidaci odpadů nekontaminovaných - 17 05 04 vytěžené zeminy a horniny - I.tř.těžitelnosti</t>
  </si>
  <si>
    <t>Frézování asfat.ploch - do 50mm, odvoz  do 20 km</t>
  </si>
  <si>
    <t>113761</t>
  </si>
  <si>
    <t>Frézování drážky prořezu spár - do 100mm</t>
  </si>
  <si>
    <t>bm</t>
  </si>
  <si>
    <t>Zpevnění krajnic z recyklovaného materiálu tl. do 100mm</t>
  </si>
  <si>
    <t>Celkem bez DPH</t>
  </si>
  <si>
    <t>DPH 21%</t>
  </si>
  <si>
    <t>Celkem vč. DPH</t>
  </si>
  <si>
    <t xml:space="preserve">Stavba:  </t>
  </si>
  <si>
    <t xml:space="preserve">Objekt:    </t>
  </si>
  <si>
    <t>Čištění vozovek od nánosu</t>
  </si>
  <si>
    <t xml:space="preserve">Spojovací postřik z emulze do 0,5kg/m2 </t>
  </si>
  <si>
    <t>Asfaltový beton pro obrusné vrstvy ACO 11+ tl. 40mm</t>
  </si>
  <si>
    <t>VDZ - V4-250mm - barva základní - dodávka a pokládka</t>
  </si>
  <si>
    <t>574A34</t>
  </si>
  <si>
    <t>délka úseku 360 m</t>
  </si>
  <si>
    <t>VDZ - V4-125mm - barva základní - dodávka a pokládka</t>
  </si>
  <si>
    <t>Těsnění dilatačních spár asfalt.zálivkou do 100mm</t>
  </si>
  <si>
    <t>délka úseku 168 m</t>
  </si>
  <si>
    <t>silnice III/33345h od konce stavby bytových domů po hranici p.p.č. 3776/68</t>
  </si>
  <si>
    <t>silnice III/12550 od prac. Spáry za budoucí OK po prac. Spáru u OK</t>
  </si>
  <si>
    <t>délka úseku 255 m</t>
  </si>
  <si>
    <t>VDZ - V4-125mm, šipky - barva základní - dodávka a pokládka</t>
  </si>
  <si>
    <t>Frézování zpevněných asfat.ploch, odvoz  do 20 km</t>
  </si>
  <si>
    <t>Spojovací postřik z emulze do 0,5kg/m2     2x</t>
  </si>
  <si>
    <t>Čištění vozovek od nánosu    2x</t>
  </si>
  <si>
    <t>574C56</t>
  </si>
  <si>
    <t>ASFALTOVÝ BETON PRO LOŽNÍ VRSTVY ACL 16+ TL. 60MM</t>
  </si>
  <si>
    <t>silnice II/125H od místa pro přecházení od nové zástavby po hranici p.p.č. 3758/2</t>
  </si>
  <si>
    <t>Krycí list rozpočtu</t>
  </si>
  <si>
    <t>Název stavby:</t>
  </si>
  <si>
    <t>Objednatel:</t>
  </si>
  <si>
    <t>KSÚS SK, příspěvková organizace</t>
  </si>
  <si>
    <t>IČ/DIČ:</t>
  </si>
  <si>
    <t>00066001/CZ00066001</t>
  </si>
  <si>
    <t>Druh stavby:</t>
  </si>
  <si>
    <t>Projektant:</t>
  </si>
  <si>
    <t>Lokalita ( staničení ):</t>
  </si>
  <si>
    <t>Zhotovitel:</t>
  </si>
  <si>
    <t>Termín výstavby :</t>
  </si>
  <si>
    <t>r.2025</t>
  </si>
  <si>
    <t>ZO za KSÚSSK:</t>
  </si>
  <si>
    <t>Podpis ZO:</t>
  </si>
  <si>
    <t>Zdroj financování :</t>
  </si>
  <si>
    <t>JÚ 10068- Škody po zimě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</si>
  <si>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</si>
  <si>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</si>
  <si>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</si>
  <si>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</si>
  <si>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</si>
  <si>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</si>
  <si>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</si>
  <si>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</si>
  <si>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</si>
  <si>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</si>
  <si>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</si>
  <si>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</si>
  <si>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Základ 21%</t>
  </si>
  <si>
    <t>Celkem včetně DPH</t>
  </si>
  <si>
    <t>Objednavatel:</t>
  </si>
  <si>
    <t>Zhotovitel :</t>
  </si>
  <si>
    <t>Kratochvíl V., Volštátová P</t>
  </si>
  <si>
    <t>Kukura J. projektový manažer staveb</t>
  </si>
  <si>
    <t>oprava povrchu vozovek</t>
  </si>
  <si>
    <t>II/125H, III/12550 a III/33345h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</si>
</sst>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_ ;\-#,##0.000\ "/>
    <numFmt numFmtId="168" formatCode="#,##0.000;\-#,##0.000"/>
  </numFmts>
  <fonts count="6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sz val="9"/>
      <color rgb="FF777777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1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MS Sans Serif"/>
      <charset val="238"/>
    </font>
    <font>
      <sz val="8"/>
      <name val="Arial"/>
      <family val="2"/>
      <charset val="238"/>
    </font>
    <font>
      <sz val="11"/>
      <name val="MS Sans Serif"/>
      <charset val="238"/>
    </font>
    <font>
      <sz val="8"/>
      <name val="MS Sans Serif"/>
      <charset val="1"/>
    </font>
    <font>
      <sz val="8"/>
      <name val="MS Sans Serif"/>
      <family val="2"/>
      <charset val="238"/>
    </font>
    <font>
      <sz val="12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Trebuchet MS"/>
      <family val="2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trike/>
      <sz val="9"/>
      <color rgb="FF000000"/>
      <name val="Arial"/>
      <family val="2"/>
      <charset val="238"/>
    </font>
    <font>
      <strike/>
      <sz val="9"/>
      <color rgb="FF008000"/>
      <name val="Arial"/>
      <family val="2"/>
      <charset val="238"/>
    </font>
    <font>
      <strike/>
      <sz val="9"/>
      <color theme="1"/>
      <name val="Arial"/>
      <family val="2"/>
      <charset val="238"/>
    </font>
    <font>
      <strike/>
      <sz val="9"/>
      <color rgb="FF0070C0"/>
      <name val="Arial"/>
      <family val="2"/>
      <charset val="238"/>
    </font>
    <font>
      <strike/>
      <sz val="9"/>
      <color rgb="FFC00000"/>
      <name val="Arial"/>
      <family val="2"/>
      <charset val="238"/>
    </font>
    <font>
      <b/>
      <strike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5CCB"/>
        <bgColor indexed="64"/>
      </patternFill>
    </fill>
    <fill>
      <patternFill patternType="solid">
        <fgColor rgb="FF9148C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4">
    <xf numFmtId="0" fontId="0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45" fillId="0" borderId="0" applyAlignment="0">
      <alignment vertical="top" wrapText="1"/>
      <protection locked="0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7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45" fillId="0" borderId="0" applyAlignment="0">
      <alignment vertical="top" wrapText="1"/>
      <protection locked="0"/>
    </xf>
    <xf numFmtId="0" fontId="60" fillId="0" borderId="0" applyNumberFormat="0" applyBorder="0" applyProtection="0"/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45" fillId="0" borderId="0" applyAlignment="0">
      <alignment vertical="top" wrapText="1"/>
      <protection locked="0"/>
    </xf>
    <xf numFmtId="0" fontId="59" fillId="0" borderId="0">
      <alignment vertical="center"/>
    </xf>
    <xf numFmtId="0" fontId="59" fillId="0" borderId="0">
      <alignment vertical="center"/>
    </xf>
    <xf numFmtId="9" fontId="59" fillId="0" borderId="0" applyFont="0" applyFill="0" applyBorder="0" applyAlignment="0" applyProtection="0"/>
    <xf numFmtId="9" fontId="46" fillId="0" borderId="0" applyFont="0" applyFill="0" applyBorder="0" applyAlignment="0" applyProtection="0">
      <alignment vertical="top" wrapText="1"/>
      <protection locked="0"/>
    </xf>
  </cellStyleXfs>
  <cellXfs count="40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top"/>
    </xf>
    <xf numFmtId="49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49" fontId="7" fillId="0" borderId="0" xfId="0" applyNumberFormat="1" applyFont="1"/>
    <xf numFmtId="165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8" fillId="0" borderId="0" xfId="0" applyNumberFormat="1" applyFont="1" applyAlignment="1">
      <alignment horizontal="right" vertical="top"/>
    </xf>
    <xf numFmtId="166" fontId="8" fillId="0" borderId="0" xfId="0" applyNumberFormat="1" applyFont="1"/>
    <xf numFmtId="164" fontId="8" fillId="0" borderId="0" xfId="0" applyNumberFormat="1" applyFont="1"/>
    <xf numFmtId="0" fontId="12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1" fontId="14" fillId="0" borderId="0" xfId="0" applyNumberFormat="1" applyFont="1" applyAlignment="1">
      <alignment horizontal="right" vertical="top"/>
    </xf>
    <xf numFmtId="1" fontId="14" fillId="0" borderId="2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166" fontId="14" fillId="0" borderId="3" xfId="0" applyNumberFormat="1" applyFont="1" applyBorder="1" applyAlignment="1">
      <alignment horizontal="right" vertical="top"/>
    </xf>
    <xf numFmtId="165" fontId="14" fillId="0" borderId="3" xfId="0" applyNumberFormat="1" applyFont="1" applyBorder="1" applyAlignment="1" applyProtection="1">
      <alignment horizontal="right" vertical="top"/>
      <protection locked="0"/>
    </xf>
    <xf numFmtId="164" fontId="14" fillId="0" borderId="3" xfId="0" applyNumberFormat="1" applyFont="1" applyBorder="1" applyAlignment="1">
      <alignment horizontal="right" vertical="top"/>
    </xf>
    <xf numFmtId="0" fontId="15" fillId="0" borderId="0" xfId="0" applyFont="1"/>
    <xf numFmtId="1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165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1" fontId="16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66" fontId="12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right" vertical="top"/>
    </xf>
    <xf numFmtId="1" fontId="11" fillId="2" borderId="0" xfId="0" applyNumberFormat="1" applyFont="1" applyFill="1"/>
    <xf numFmtId="49" fontId="11" fillId="2" borderId="0" xfId="0" applyNumberFormat="1" applyFont="1" applyFill="1"/>
    <xf numFmtId="49" fontId="11" fillId="2" borderId="0" xfId="0" applyNumberFormat="1" applyFont="1" applyFill="1" applyAlignment="1">
      <alignment horizontal="left" vertical="top" wrapText="1"/>
    </xf>
    <xf numFmtId="166" fontId="11" fillId="2" borderId="0" xfId="0" applyNumberFormat="1" applyFont="1" applyFill="1"/>
    <xf numFmtId="165" fontId="11" fillId="2" borderId="0" xfId="0" applyNumberFormat="1" applyFont="1" applyFill="1"/>
    <xf numFmtId="164" fontId="11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1" fontId="9" fillId="3" borderId="0" xfId="0" applyNumberFormat="1" applyFont="1" applyFill="1"/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left" vertical="top" wrapText="1"/>
    </xf>
    <xf numFmtId="49" fontId="10" fillId="3" borderId="0" xfId="0" applyNumberFormat="1" applyFont="1" applyFill="1"/>
    <xf numFmtId="166" fontId="10" fillId="3" borderId="0" xfId="0" applyNumberFormat="1" applyFont="1" applyFill="1"/>
    <xf numFmtId="165" fontId="10" fillId="3" borderId="0" xfId="0" applyNumberFormat="1" applyFont="1" applyFill="1"/>
    <xf numFmtId="164" fontId="10" fillId="3" borderId="0" xfId="0" applyNumberFormat="1" applyFont="1" applyFill="1" applyAlignment="1">
      <alignment horizontal="right" vertical="top"/>
    </xf>
    <xf numFmtId="1" fontId="8" fillId="3" borderId="0" xfId="0" applyNumberFormat="1" applyFont="1" applyFill="1"/>
    <xf numFmtId="49" fontId="8" fillId="3" borderId="0" xfId="0" applyNumberFormat="1" applyFont="1" applyFill="1"/>
    <xf numFmtId="49" fontId="11" fillId="3" borderId="0" xfId="0" applyNumberFormat="1" applyFont="1" applyFill="1" applyAlignment="1">
      <alignment horizontal="left" vertical="top" wrapText="1"/>
    </xf>
    <xf numFmtId="49" fontId="11" fillId="3" borderId="0" xfId="0" applyNumberFormat="1" applyFont="1" applyFill="1"/>
    <xf numFmtId="166" fontId="11" fillId="3" borderId="0" xfId="0" applyNumberFormat="1" applyFont="1" applyFill="1"/>
    <xf numFmtId="165" fontId="11" fillId="3" borderId="0" xfId="0" applyNumberFormat="1" applyFont="1" applyFill="1"/>
    <xf numFmtId="164" fontId="11" fillId="3" borderId="0" xfId="0" applyNumberFormat="1" applyFont="1" applyFill="1" applyAlignment="1">
      <alignment horizontal="right" vertical="top"/>
    </xf>
    <xf numFmtId="49" fontId="8" fillId="3" borderId="0" xfId="0" applyNumberFormat="1" applyFont="1" applyFill="1" applyAlignment="1">
      <alignment horizontal="left" vertical="top" wrapText="1"/>
    </xf>
    <xf numFmtId="166" fontId="8" fillId="3" borderId="0" xfId="0" applyNumberFormat="1" applyFont="1" applyFill="1"/>
    <xf numFmtId="165" fontId="8" fillId="3" borderId="0" xfId="0" applyNumberFormat="1" applyFont="1" applyFill="1"/>
    <xf numFmtId="164" fontId="8" fillId="3" borderId="0" xfId="0" applyNumberFormat="1" applyFont="1" applyFill="1" applyAlignment="1">
      <alignment horizontal="right" vertical="top"/>
    </xf>
    <xf numFmtId="49" fontId="9" fillId="3" borderId="0" xfId="0" applyNumberFormat="1" applyFont="1" applyFill="1" applyAlignment="1">
      <alignment horizontal="left" vertical="top" wrapText="1"/>
    </xf>
    <xf numFmtId="166" fontId="9" fillId="3" borderId="0" xfId="0" applyNumberFormat="1" applyFont="1" applyFill="1"/>
    <xf numFmtId="165" fontId="9" fillId="3" borderId="0" xfId="0" applyNumberFormat="1" applyFont="1" applyFill="1"/>
    <xf numFmtId="164" fontId="9" fillId="3" borderId="0" xfId="0" applyNumberFormat="1" applyFont="1" applyFill="1" applyAlignment="1">
      <alignment horizontal="right" vertical="top"/>
    </xf>
    <xf numFmtId="166" fontId="14" fillId="3" borderId="3" xfId="0" applyNumberFormat="1" applyFont="1" applyFill="1" applyBorder="1" applyAlignment="1">
      <alignment horizontal="right" vertical="top"/>
    </xf>
    <xf numFmtId="164" fontId="14" fillId="3" borderId="3" xfId="0" applyNumberFormat="1" applyFont="1" applyFill="1" applyBorder="1" applyAlignment="1">
      <alignment horizontal="right" vertical="top"/>
    </xf>
    <xf numFmtId="1" fontId="15" fillId="3" borderId="0" xfId="0" applyNumberFormat="1" applyFont="1" applyFill="1" applyAlignment="1">
      <alignment horizontal="right" vertical="top"/>
    </xf>
    <xf numFmtId="49" fontId="15" fillId="3" borderId="0" xfId="0" applyNumberFormat="1" applyFont="1" applyFill="1" applyAlignment="1">
      <alignment horizontal="center" vertical="top"/>
    </xf>
    <xf numFmtId="49" fontId="15" fillId="3" borderId="0" xfId="0" applyNumberFormat="1" applyFont="1" applyFill="1" applyAlignment="1">
      <alignment horizontal="right" vertical="top"/>
    </xf>
    <xf numFmtId="49" fontId="15" fillId="3" borderId="0" xfId="0" applyNumberFormat="1" applyFont="1" applyFill="1" applyAlignment="1">
      <alignment horizontal="left" vertical="top" wrapText="1"/>
    </xf>
    <xf numFmtId="166" fontId="15" fillId="3" borderId="0" xfId="0" applyNumberFormat="1" applyFont="1" applyFill="1" applyAlignment="1">
      <alignment horizontal="right" vertical="top"/>
    </xf>
    <xf numFmtId="165" fontId="15" fillId="3" borderId="0" xfId="0" applyNumberFormat="1" applyFont="1" applyFill="1" applyAlignment="1">
      <alignment horizontal="right" vertical="top"/>
    </xf>
    <xf numFmtId="164" fontId="15" fillId="3" borderId="0" xfId="0" applyNumberFormat="1" applyFont="1" applyFill="1" applyAlignment="1">
      <alignment horizontal="right" vertical="top"/>
    </xf>
    <xf numFmtId="1" fontId="3" fillId="3" borderId="0" xfId="0" applyNumberFormat="1" applyFont="1" applyFill="1" applyAlignment="1">
      <alignment horizontal="right" vertical="top"/>
    </xf>
    <xf numFmtId="49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horizontal="left" vertical="top"/>
    </xf>
    <xf numFmtId="49" fontId="13" fillId="3" borderId="0" xfId="0" applyNumberFormat="1" applyFont="1" applyFill="1" applyAlignment="1">
      <alignment horizontal="left" vertical="top"/>
    </xf>
    <xf numFmtId="166" fontId="12" fillId="3" borderId="0" xfId="0" applyNumberFormat="1" applyFont="1" applyFill="1" applyAlignment="1">
      <alignment horizontal="right" vertical="top"/>
    </xf>
    <xf numFmtId="165" fontId="3" fillId="3" borderId="0" xfId="0" applyNumberFormat="1" applyFont="1" applyFill="1" applyAlignment="1">
      <alignment horizontal="right" vertical="top"/>
    </xf>
    <xf numFmtId="164" fontId="3" fillId="3" borderId="0" xfId="0" applyNumberFormat="1" applyFont="1" applyFill="1" applyAlignment="1">
      <alignment horizontal="right" vertical="top"/>
    </xf>
    <xf numFmtId="0" fontId="12" fillId="3" borderId="0" xfId="0" applyFont="1" applyFill="1"/>
    <xf numFmtId="0" fontId="13" fillId="3" borderId="0" xfId="0" applyFont="1" applyFill="1"/>
    <xf numFmtId="1" fontId="11" fillId="3" borderId="0" xfId="0" applyNumberFormat="1" applyFont="1" applyFill="1"/>
    <xf numFmtId="0" fontId="14" fillId="3" borderId="0" xfId="0" applyFont="1" applyFill="1"/>
    <xf numFmtId="1" fontId="14" fillId="3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15" fillId="3" borderId="0" xfId="0" applyFont="1" applyFill="1"/>
    <xf numFmtId="1" fontId="16" fillId="3" borderId="0" xfId="0" applyNumberFormat="1" applyFont="1" applyFill="1" applyAlignment="1">
      <alignment horizontal="right" vertical="top"/>
    </xf>
    <xf numFmtId="166" fontId="3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" fontId="9" fillId="3" borderId="0" xfId="0" applyNumberFormat="1" applyFont="1" applyFill="1" applyAlignment="1">
      <alignment horizontal="right" vertical="top"/>
    </xf>
    <xf numFmtId="166" fontId="9" fillId="3" borderId="0" xfId="0" applyNumberFormat="1" applyFont="1" applyFill="1" applyAlignment="1">
      <alignment horizontal="right" vertical="top"/>
    </xf>
    <xf numFmtId="164" fontId="9" fillId="3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7" fillId="4" borderId="0" xfId="0" applyFont="1" applyFill="1"/>
    <xf numFmtId="0" fontId="13" fillId="4" borderId="0" xfId="0" applyFont="1" applyFill="1"/>
    <xf numFmtId="0" fontId="3" fillId="4" borderId="0" xfId="0" applyFont="1" applyFill="1"/>
    <xf numFmtId="1" fontId="14" fillId="5" borderId="2" xfId="0" applyNumberFormat="1" applyFont="1" applyFill="1" applyBorder="1" applyAlignment="1">
      <alignment horizontal="center" vertical="top"/>
    </xf>
    <xf numFmtId="49" fontId="14" fillId="5" borderId="3" xfId="0" applyNumberFormat="1" applyFont="1" applyFill="1" applyBorder="1" applyAlignment="1">
      <alignment horizontal="center" vertical="top"/>
    </xf>
    <xf numFmtId="49" fontId="14" fillId="5" borderId="3" xfId="0" applyNumberFormat="1" applyFont="1" applyFill="1" applyBorder="1" applyAlignment="1">
      <alignment horizontal="right" vertical="top"/>
    </xf>
    <xf numFmtId="1" fontId="15" fillId="5" borderId="0" xfId="0" applyNumberFormat="1" applyFont="1" applyFill="1" applyAlignment="1">
      <alignment horizontal="right" vertical="top"/>
    </xf>
    <xf numFmtId="49" fontId="15" fillId="5" borderId="0" xfId="0" applyNumberFormat="1" applyFont="1" applyFill="1" applyAlignment="1">
      <alignment horizontal="center" vertical="top"/>
    </xf>
    <xf numFmtId="49" fontId="15" fillId="5" borderId="0" xfId="0" applyNumberFormat="1" applyFont="1" applyFill="1" applyAlignment="1">
      <alignment horizontal="right" vertical="top"/>
    </xf>
    <xf numFmtId="49" fontId="15" fillId="5" borderId="0" xfId="0" applyNumberFormat="1" applyFont="1" applyFill="1" applyAlignment="1">
      <alignment horizontal="left" vertical="top" wrapText="1"/>
    </xf>
    <xf numFmtId="166" fontId="15" fillId="5" borderId="0" xfId="0" applyNumberFormat="1" applyFont="1" applyFill="1" applyAlignment="1">
      <alignment horizontal="right" vertical="top"/>
    </xf>
    <xf numFmtId="165" fontId="15" fillId="5" borderId="0" xfId="0" applyNumberFormat="1" applyFont="1" applyFill="1" applyAlignment="1">
      <alignment horizontal="right" vertical="top"/>
    </xf>
    <xf numFmtId="164" fontId="15" fillId="5" borderId="0" xfId="0" applyNumberFormat="1" applyFont="1" applyFill="1" applyAlignment="1">
      <alignment horizontal="right" vertical="top"/>
    </xf>
    <xf numFmtId="1" fontId="3" fillId="5" borderId="0" xfId="0" applyNumberFormat="1" applyFont="1" applyFill="1" applyAlignment="1">
      <alignment horizontal="right" vertical="top"/>
    </xf>
    <xf numFmtId="49" fontId="3" fillId="5" borderId="0" xfId="0" applyNumberFormat="1" applyFont="1" applyFill="1" applyAlignment="1">
      <alignment horizontal="center" vertical="top"/>
    </xf>
    <xf numFmtId="49" fontId="3" fillId="5" borderId="0" xfId="0" applyNumberFormat="1" applyFont="1" applyFill="1" applyAlignment="1">
      <alignment horizontal="left" vertical="top"/>
    </xf>
    <xf numFmtId="49" fontId="13" fillId="5" borderId="0" xfId="0" applyNumberFormat="1" applyFont="1" applyFill="1" applyAlignment="1">
      <alignment horizontal="left" vertical="top"/>
    </xf>
    <xf numFmtId="166" fontId="12" fillId="5" borderId="0" xfId="0" applyNumberFormat="1" applyFont="1" applyFill="1" applyAlignment="1">
      <alignment horizontal="right" vertical="top"/>
    </xf>
    <xf numFmtId="165" fontId="3" fillId="5" borderId="0" xfId="0" applyNumberFormat="1" applyFont="1" applyFill="1" applyAlignment="1">
      <alignment horizontal="right" vertical="top"/>
    </xf>
    <xf numFmtId="164" fontId="3" fillId="5" borderId="0" xfId="0" applyNumberFormat="1" applyFont="1" applyFill="1" applyAlignment="1">
      <alignment horizontal="right" vertical="top"/>
    </xf>
    <xf numFmtId="49" fontId="9" fillId="5" borderId="3" xfId="0" applyNumberFormat="1" applyFont="1" applyFill="1" applyBorder="1" applyAlignment="1">
      <alignment horizontal="right" vertical="top"/>
    </xf>
    <xf numFmtId="164" fontId="7" fillId="4" borderId="0" xfId="0" applyNumberFormat="1" applyFont="1" applyFill="1"/>
    <xf numFmtId="49" fontId="22" fillId="6" borderId="3" xfId="0" applyNumberFormat="1" applyFont="1" applyFill="1" applyBorder="1" applyAlignment="1">
      <alignment horizontal="left" vertical="top" wrapText="1"/>
    </xf>
    <xf numFmtId="49" fontId="23" fillId="6" borderId="3" xfId="0" applyNumberFormat="1" applyFont="1" applyFill="1" applyBorder="1" applyAlignment="1">
      <alignment horizontal="center" vertical="top"/>
    </xf>
    <xf numFmtId="166" fontId="23" fillId="6" borderId="3" xfId="0" applyNumberFormat="1" applyFont="1" applyFill="1" applyBorder="1" applyAlignment="1">
      <alignment horizontal="right" vertical="top"/>
    </xf>
    <xf numFmtId="165" fontId="23" fillId="6" borderId="3" xfId="0" applyNumberFormat="1" applyFont="1" applyFill="1" applyBorder="1" applyAlignment="1" applyProtection="1">
      <alignment horizontal="right" vertical="top"/>
      <protection locked="0"/>
    </xf>
    <xf numFmtId="164" fontId="23" fillId="6" borderId="3" xfId="0" applyNumberFormat="1" applyFont="1" applyFill="1" applyBorder="1" applyAlignment="1">
      <alignment horizontal="right" vertical="top"/>
    </xf>
    <xf numFmtId="49" fontId="23" fillId="6" borderId="3" xfId="0" applyNumberFormat="1" applyFont="1" applyFill="1" applyBorder="1" applyAlignment="1">
      <alignment horizontal="left" vertical="top" wrapText="1"/>
    </xf>
    <xf numFmtId="49" fontId="23" fillId="6" borderId="0" xfId="0" applyNumberFormat="1" applyFont="1" applyFill="1" applyAlignment="1">
      <alignment horizontal="left" vertical="top" wrapText="1"/>
    </xf>
    <xf numFmtId="49" fontId="23" fillId="6" borderId="0" xfId="0" applyNumberFormat="1" applyFont="1" applyFill="1" applyAlignment="1">
      <alignment horizontal="center" vertical="top"/>
    </xf>
    <xf numFmtId="166" fontId="23" fillId="6" borderId="0" xfId="0" applyNumberFormat="1" applyFont="1" applyFill="1" applyAlignment="1">
      <alignment horizontal="right" vertical="top"/>
    </xf>
    <xf numFmtId="165" fontId="23" fillId="6" borderId="0" xfId="0" applyNumberFormat="1" applyFont="1" applyFill="1" applyAlignment="1">
      <alignment horizontal="right" vertical="top"/>
    </xf>
    <xf numFmtId="164" fontId="23" fillId="6" borderId="0" xfId="0" applyNumberFormat="1" applyFont="1" applyFill="1" applyAlignment="1">
      <alignment horizontal="right" vertical="top"/>
    </xf>
    <xf numFmtId="49" fontId="23" fillId="6" borderId="0" xfId="0" applyNumberFormat="1" applyFont="1" applyFill="1" applyAlignment="1">
      <alignment horizontal="left" vertical="top"/>
    </xf>
    <xf numFmtId="49" fontId="14" fillId="6" borderId="3" xfId="0" applyNumberFormat="1" applyFont="1" applyFill="1" applyBorder="1" applyAlignment="1">
      <alignment horizontal="left" vertical="top" wrapText="1"/>
    </xf>
    <xf numFmtId="49" fontId="14" fillId="6" borderId="3" xfId="0" applyNumberFormat="1" applyFont="1" applyFill="1" applyBorder="1" applyAlignment="1">
      <alignment horizontal="center" vertical="top"/>
    </xf>
    <xf numFmtId="166" fontId="14" fillId="6" borderId="3" xfId="0" applyNumberFormat="1" applyFont="1" applyFill="1" applyBorder="1" applyAlignment="1">
      <alignment horizontal="right" vertical="top"/>
    </xf>
    <xf numFmtId="165" fontId="14" fillId="6" borderId="3" xfId="0" applyNumberFormat="1" applyFont="1" applyFill="1" applyBorder="1" applyAlignment="1" applyProtection="1">
      <alignment horizontal="right" vertical="top"/>
      <protection locked="0"/>
    </xf>
    <xf numFmtId="164" fontId="14" fillId="6" borderId="3" xfId="0" applyNumberFormat="1" applyFont="1" applyFill="1" applyBorder="1" applyAlignment="1">
      <alignment horizontal="right" vertical="top"/>
    </xf>
    <xf numFmtId="49" fontId="15" fillId="6" borderId="0" xfId="0" applyNumberFormat="1" applyFont="1" applyFill="1" applyAlignment="1">
      <alignment horizontal="left" vertical="top" wrapText="1"/>
    </xf>
    <xf numFmtId="49" fontId="15" fillId="6" borderId="0" xfId="0" applyNumberFormat="1" applyFont="1" applyFill="1" applyAlignment="1">
      <alignment horizontal="center" vertical="top"/>
    </xf>
    <xf numFmtId="166" fontId="15" fillId="6" borderId="0" xfId="0" applyNumberFormat="1" applyFont="1" applyFill="1" applyAlignment="1">
      <alignment horizontal="right" vertical="top"/>
    </xf>
    <xf numFmtId="165" fontId="15" fillId="6" borderId="0" xfId="0" applyNumberFormat="1" applyFont="1" applyFill="1" applyAlignment="1">
      <alignment horizontal="right" vertical="top"/>
    </xf>
    <xf numFmtId="164" fontId="15" fillId="6" borderId="0" xfId="0" applyNumberFormat="1" applyFont="1" applyFill="1" applyAlignment="1">
      <alignment horizontal="right" vertical="top"/>
    </xf>
    <xf numFmtId="49" fontId="13" fillId="6" borderId="0" xfId="0" applyNumberFormat="1" applyFont="1" applyFill="1" applyAlignment="1">
      <alignment horizontal="left" vertical="top"/>
    </xf>
    <xf numFmtId="49" fontId="3" fillId="6" borderId="0" xfId="0" applyNumberFormat="1" applyFont="1" applyFill="1" applyAlignment="1">
      <alignment horizontal="center" vertical="top"/>
    </xf>
    <xf numFmtId="166" fontId="12" fillId="6" borderId="0" xfId="0" applyNumberFormat="1" applyFont="1" applyFill="1" applyAlignment="1">
      <alignment horizontal="right" vertical="top"/>
    </xf>
    <xf numFmtId="165" fontId="3" fillId="6" borderId="0" xfId="0" applyNumberFormat="1" applyFont="1" applyFill="1" applyAlignment="1">
      <alignment horizontal="right" vertical="top"/>
    </xf>
    <xf numFmtId="164" fontId="3" fillId="6" borderId="0" xfId="0" applyNumberFormat="1" applyFont="1" applyFill="1" applyAlignment="1">
      <alignment horizontal="right" vertical="top"/>
    </xf>
    <xf numFmtId="0" fontId="8" fillId="4" borderId="0" xfId="0" applyFont="1" applyFill="1" applyAlignment="1">
      <alignment horizontal="right" vertical="top"/>
    </xf>
    <xf numFmtId="1" fontId="8" fillId="4" borderId="0" xfId="0" applyNumberFormat="1" applyFont="1" applyFill="1" applyAlignment="1">
      <alignment horizontal="right" vertical="top"/>
    </xf>
    <xf numFmtId="1" fontId="8" fillId="4" borderId="0" xfId="0" applyNumberFormat="1" applyFont="1" applyFill="1"/>
    <xf numFmtId="49" fontId="8" fillId="4" borderId="0" xfId="0" applyNumberFormat="1" applyFont="1" applyFill="1"/>
    <xf numFmtId="166" fontId="8" fillId="3" borderId="0" xfId="0" applyNumberFormat="1" applyFont="1" applyFill="1" applyAlignment="1">
      <alignment horizontal="right" vertical="top"/>
    </xf>
    <xf numFmtId="164" fontId="8" fillId="3" borderId="0" xfId="0" applyNumberFormat="1" applyFont="1" applyFill="1"/>
    <xf numFmtId="0" fontId="24" fillId="4" borderId="0" xfId="0" applyFont="1" applyFill="1"/>
    <xf numFmtId="0" fontId="25" fillId="4" borderId="0" xfId="0" applyFont="1" applyFill="1" applyAlignment="1">
      <alignment horizontal="left"/>
    </xf>
    <xf numFmtId="49" fontId="27" fillId="0" borderId="3" xfId="0" applyNumberFormat="1" applyFont="1" applyBorder="1" applyAlignment="1">
      <alignment horizontal="left" vertical="top" wrapText="1"/>
    </xf>
    <xf numFmtId="0" fontId="9" fillId="0" borderId="0" xfId="0" applyFont="1"/>
    <xf numFmtId="1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66" fontId="9" fillId="0" borderId="3" xfId="0" applyNumberFormat="1" applyFont="1" applyBorder="1" applyAlignment="1">
      <alignment horizontal="right" vertical="top"/>
    </xf>
    <xf numFmtId="165" fontId="9" fillId="0" borderId="3" xfId="0" applyNumberFormat="1" applyFont="1" applyBorder="1" applyAlignment="1" applyProtection="1">
      <alignment horizontal="right" vertical="top"/>
      <protection locked="0"/>
    </xf>
    <xf numFmtId="164" fontId="9" fillId="0" borderId="3" xfId="0" applyNumberFormat="1" applyFont="1" applyBorder="1" applyAlignment="1">
      <alignment horizontal="right" vertical="top"/>
    </xf>
    <xf numFmtId="0" fontId="28" fillId="4" borderId="0" xfId="0" applyFont="1" applyFill="1"/>
    <xf numFmtId="0" fontId="29" fillId="4" borderId="0" xfId="0" applyFont="1" applyFill="1"/>
    <xf numFmtId="0" fontId="29" fillId="0" borderId="0" xfId="0" applyFont="1"/>
    <xf numFmtId="43" fontId="21" fillId="4" borderId="0" xfId="3" applyFont="1" applyFill="1"/>
    <xf numFmtId="43" fontId="21" fillId="6" borderId="0" xfId="3" applyFont="1" applyFill="1"/>
    <xf numFmtId="43" fontId="21" fillId="5" borderId="0" xfId="3" applyFont="1" applyFill="1"/>
    <xf numFmtId="43" fontId="20" fillId="4" borderId="0" xfId="3" applyFont="1" applyFill="1"/>
    <xf numFmtId="43" fontId="20" fillId="3" borderId="0" xfId="3" applyFont="1" applyFill="1"/>
    <xf numFmtId="49" fontId="14" fillId="7" borderId="3" xfId="0" applyNumberFormat="1" applyFont="1" applyFill="1" applyBorder="1" applyAlignment="1">
      <alignment horizontal="left" vertical="top" wrapText="1"/>
    </xf>
    <xf numFmtId="49" fontId="14" fillId="7" borderId="3" xfId="0" applyNumberFormat="1" applyFont="1" applyFill="1" applyBorder="1" applyAlignment="1">
      <alignment horizontal="center" vertical="top"/>
    </xf>
    <xf numFmtId="166" fontId="14" fillId="7" borderId="3" xfId="0" applyNumberFormat="1" applyFont="1" applyFill="1" applyBorder="1" applyAlignment="1">
      <alignment horizontal="right" vertical="top"/>
    </xf>
    <xf numFmtId="165" fontId="14" fillId="7" borderId="3" xfId="0" applyNumberFormat="1" applyFont="1" applyFill="1" applyBorder="1" applyAlignment="1" applyProtection="1">
      <alignment horizontal="right" vertical="top"/>
      <protection locked="0"/>
    </xf>
    <xf numFmtId="164" fontId="14" fillId="7" borderId="3" xfId="0" applyNumberFormat="1" applyFont="1" applyFill="1" applyBorder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168" fontId="37" fillId="0" borderId="0" xfId="0" applyNumberFormat="1" applyFont="1" applyAlignment="1">
      <alignment horizontal="right" vertical="top"/>
    </xf>
    <xf numFmtId="39" fontId="36" fillId="0" borderId="0" xfId="0" applyNumberFormat="1" applyFont="1" applyAlignment="1">
      <alignment horizontal="right" vertical="top"/>
    </xf>
    <xf numFmtId="39" fontId="36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39" fontId="34" fillId="0" borderId="0" xfId="0" applyNumberFormat="1" applyFont="1" applyAlignment="1">
      <alignment vertical="top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40" fillId="8" borderId="4" xfId="0" applyFont="1" applyFill="1" applyBorder="1" applyAlignment="1">
      <alignment vertical="top" wrapText="1"/>
    </xf>
    <xf numFmtId="0" fontId="40" fillId="8" borderId="5" xfId="0" applyFont="1" applyFill="1" applyBorder="1" applyAlignment="1">
      <alignment vertical="top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49" fontId="25" fillId="0" borderId="9" xfId="3" applyNumberFormat="1" applyFont="1" applyFill="1" applyBorder="1" applyAlignment="1" applyProtection="1">
      <alignment horizontal="left" vertical="center"/>
    </xf>
    <xf numFmtId="0" fontId="25" fillId="0" borderId="10" xfId="0" applyFont="1" applyBorder="1" applyAlignment="1">
      <alignment vertical="top"/>
    </xf>
    <xf numFmtId="0" fontId="25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vertical="top"/>
    </xf>
    <xf numFmtId="4" fontId="41" fillId="0" borderId="11" xfId="0" applyNumberFormat="1" applyFont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vertical="top"/>
    </xf>
    <xf numFmtId="49" fontId="25" fillId="0" borderId="12" xfId="0" applyNumberFormat="1" applyFont="1" applyBorder="1" applyAlignment="1">
      <alignment horizontal="left" vertical="center"/>
    </xf>
    <xf numFmtId="0" fontId="25" fillId="0" borderId="8" xfId="0" applyFont="1" applyBorder="1" applyAlignment="1">
      <alignment vertical="top"/>
    </xf>
    <xf numFmtId="0" fontId="25" fillId="0" borderId="8" xfId="0" applyFont="1" applyBorder="1" applyAlignment="1">
      <alignment horizontal="center" vertical="center"/>
    </xf>
    <xf numFmtId="4" fontId="41" fillId="0" borderId="8" xfId="0" applyNumberFormat="1" applyFont="1" applyBorder="1" applyAlignment="1">
      <alignment vertical="top"/>
    </xf>
    <xf numFmtId="4" fontId="41" fillId="0" borderId="13" xfId="0" applyNumberFormat="1" applyFont="1" applyBorder="1" applyAlignment="1">
      <alignment vertical="top"/>
    </xf>
    <xf numFmtId="4" fontId="25" fillId="0" borderId="8" xfId="0" applyNumberFormat="1" applyFont="1" applyBorder="1" applyAlignment="1">
      <alignment vertical="top"/>
    </xf>
    <xf numFmtId="0" fontId="42" fillId="0" borderId="0" xfId="0" applyFont="1" applyAlignment="1">
      <alignment vertical="top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top" wrapText="1"/>
    </xf>
    <xf numFmtId="4" fontId="41" fillId="0" borderId="8" xfId="0" applyNumberFormat="1" applyFont="1" applyBorder="1" applyAlignment="1">
      <alignment horizontal="right" vertical="center"/>
    </xf>
    <xf numFmtId="4" fontId="41" fillId="0" borderId="13" xfId="0" applyNumberFormat="1" applyFont="1" applyBorder="1" applyAlignment="1">
      <alignment horizontal="right" vertical="center"/>
    </xf>
    <xf numFmtId="4" fontId="25" fillId="0" borderId="8" xfId="0" applyNumberFormat="1" applyFont="1" applyBorder="1" applyAlignment="1">
      <alignment horizontal="right" vertical="center"/>
    </xf>
    <xf numFmtId="0" fontId="43" fillId="0" borderId="7" xfId="0" applyFont="1" applyBorder="1" applyAlignment="1">
      <alignment horizontal="center" vertical="top"/>
    </xf>
    <xf numFmtId="2" fontId="43" fillId="0" borderId="8" xfId="0" applyNumberFormat="1" applyFont="1" applyBorder="1" applyAlignment="1">
      <alignment horizontal="center" vertical="top"/>
    </xf>
    <xf numFmtId="3" fontId="43" fillId="0" borderId="8" xfId="0" applyNumberFormat="1" applyFont="1" applyBorder="1" applyAlignment="1">
      <alignment vertical="top"/>
    </xf>
    <xf numFmtId="0" fontId="43" fillId="0" borderId="8" xfId="0" applyFont="1" applyBorder="1" applyAlignment="1">
      <alignment vertical="top"/>
    </xf>
    <xf numFmtId="0" fontId="25" fillId="0" borderId="15" xfId="0" applyFont="1" applyBorder="1" applyAlignment="1">
      <alignment vertical="top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horizontal="right" vertical="center"/>
    </xf>
    <xf numFmtId="4" fontId="41" fillId="0" borderId="15" xfId="0" applyNumberFormat="1" applyFont="1" applyBorder="1" applyAlignment="1">
      <alignment horizontal="right" vertical="center"/>
    </xf>
    <xf numFmtId="49" fontId="25" fillId="0" borderId="14" xfId="0" applyNumberFormat="1" applyFont="1" applyBorder="1" applyAlignment="1">
      <alignment horizontal="left" vertical="center"/>
    </xf>
    <xf numFmtId="4" fontId="25" fillId="0" borderId="13" xfId="0" applyNumberFormat="1" applyFont="1" applyBorder="1" applyAlignment="1">
      <alignment vertical="top"/>
    </xf>
    <xf numFmtId="37" fontId="44" fillId="0" borderId="0" xfId="0" applyNumberFormat="1" applyFont="1" applyAlignment="1" applyProtection="1">
      <alignment horizontal="center" vertical="top"/>
      <protection locked="0"/>
    </xf>
    <xf numFmtId="4" fontId="41" fillId="0" borderId="10" xfId="0" applyNumberFormat="1" applyFont="1" applyBorder="1" applyAlignment="1">
      <alignment horizontal="right" vertical="top"/>
    </xf>
    <xf numFmtId="4" fontId="25" fillId="0" borderId="11" xfId="0" applyNumberFormat="1" applyFont="1" applyBorder="1" applyAlignment="1">
      <alignment vertical="top"/>
    </xf>
    <xf numFmtId="0" fontId="25" fillId="0" borderId="12" xfId="0" applyFont="1" applyBorder="1" applyAlignment="1">
      <alignment vertical="top"/>
    </xf>
    <xf numFmtId="4" fontId="41" fillId="0" borderId="8" xfId="0" applyNumberFormat="1" applyFont="1" applyBorder="1" applyAlignment="1">
      <alignment horizontal="right"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4" fontId="41" fillId="0" borderId="17" xfId="0" applyNumberFormat="1" applyFont="1" applyBorder="1" applyAlignment="1">
      <alignment horizontal="right" vertical="top"/>
    </xf>
    <xf numFmtId="4" fontId="25" fillId="0" borderId="18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25" fillId="0" borderId="19" xfId="0" applyFont="1" applyBorder="1" applyAlignment="1">
      <alignment vertical="top"/>
    </xf>
    <xf numFmtId="0" fontId="25" fillId="0" borderId="19" xfId="0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right" vertical="center"/>
    </xf>
    <xf numFmtId="4" fontId="41" fillId="0" borderId="19" xfId="0" applyNumberFormat="1" applyFont="1" applyBorder="1" applyAlignment="1">
      <alignment horizontal="right" vertical="center"/>
    </xf>
    <xf numFmtId="4" fontId="41" fillId="0" borderId="20" xfId="0" applyNumberFormat="1" applyFont="1" applyBorder="1" applyAlignment="1">
      <alignment vertical="top"/>
    </xf>
    <xf numFmtId="0" fontId="25" fillId="0" borderId="9" xfId="0" applyFont="1" applyBorder="1" applyAlignment="1">
      <alignment vertical="top"/>
    </xf>
    <xf numFmtId="49" fontId="54" fillId="0" borderId="12" xfId="4" applyNumberFormat="1" applyFont="1" applyBorder="1" applyAlignment="1" applyProtection="1">
      <alignment horizontal="left" vertical="center"/>
    </xf>
    <xf numFmtId="49" fontId="47" fillId="0" borderId="8" xfId="4" applyNumberFormat="1" applyFont="1" applyBorder="1" applyAlignment="1" applyProtection="1">
      <alignment horizontal="left" vertical="center"/>
    </xf>
    <xf numFmtId="0" fontId="45" fillId="0" borderId="0" xfId="4" applyAlignment="1">
      <alignment vertical="top"/>
      <protection locked="0"/>
    </xf>
    <xf numFmtId="0" fontId="49" fillId="0" borderId="0" xfId="4" applyFont="1" applyAlignment="1" applyProtection="1">
      <alignment vertical="center"/>
    </xf>
    <xf numFmtId="49" fontId="52" fillId="9" borderId="9" xfId="4" applyNumberFormat="1" applyFont="1" applyFill="1" applyBorder="1" applyAlignment="1" applyProtection="1">
      <alignment horizontal="center" vertical="center"/>
    </xf>
    <xf numFmtId="49" fontId="52" fillId="9" borderId="10" xfId="4" applyNumberFormat="1" applyFont="1" applyFill="1" applyBorder="1" applyAlignment="1" applyProtection="1">
      <alignment horizontal="center" vertical="center"/>
    </xf>
    <xf numFmtId="4" fontId="47" fillId="0" borderId="8" xfId="4" applyNumberFormat="1" applyFont="1" applyBorder="1" applyAlignment="1" applyProtection="1">
      <alignment horizontal="right" vertical="center"/>
    </xf>
    <xf numFmtId="4" fontId="47" fillId="0" borderId="13" xfId="4" applyNumberFormat="1" applyFont="1" applyBorder="1" applyAlignment="1" applyProtection="1">
      <alignment horizontal="right" vertical="center"/>
    </xf>
    <xf numFmtId="4" fontId="49" fillId="0" borderId="0" xfId="4" applyNumberFormat="1" applyFont="1" applyAlignment="1" applyProtection="1">
      <alignment vertical="center"/>
    </xf>
    <xf numFmtId="49" fontId="47" fillId="0" borderId="8" xfId="4" applyNumberFormat="1" applyFont="1" applyBorder="1" applyAlignment="1" applyProtection="1">
      <alignment horizontal="right" vertical="center"/>
    </xf>
    <xf numFmtId="49" fontId="47" fillId="0" borderId="13" xfId="4" applyNumberFormat="1" applyFont="1" applyBorder="1" applyAlignment="1" applyProtection="1">
      <alignment horizontal="right" vertical="center"/>
    </xf>
    <xf numFmtId="0" fontId="49" fillId="0" borderId="21" xfId="4" applyFont="1" applyBorder="1" applyAlignment="1" applyProtection="1">
      <alignment vertical="center"/>
    </xf>
    <xf numFmtId="0" fontId="49" fillId="0" borderId="22" xfId="4" applyFont="1" applyBorder="1" applyAlignment="1" applyProtection="1">
      <alignment vertical="center"/>
    </xf>
    <xf numFmtId="0" fontId="49" fillId="0" borderId="23" xfId="4" applyFont="1" applyBorder="1" applyAlignment="1" applyProtection="1">
      <alignment vertical="center"/>
    </xf>
    <xf numFmtId="4" fontId="54" fillId="9" borderId="8" xfId="4" applyNumberFormat="1" applyFont="1" applyFill="1" applyBorder="1" applyAlignment="1" applyProtection="1">
      <alignment horizontal="right" vertical="center"/>
    </xf>
    <xf numFmtId="0" fontId="49" fillId="0" borderId="24" xfId="4" applyFont="1" applyBorder="1" applyAlignment="1" applyProtection="1">
      <alignment vertical="center"/>
    </xf>
    <xf numFmtId="4" fontId="54" fillId="9" borderId="13" xfId="4" applyNumberFormat="1" applyFont="1" applyFill="1" applyBorder="1" applyAlignment="1" applyProtection="1">
      <alignment horizontal="right" vertical="center"/>
    </xf>
    <xf numFmtId="0" fontId="49" fillId="0" borderId="25" xfId="4" applyFont="1" applyBorder="1" applyAlignment="1" applyProtection="1">
      <alignment vertical="center"/>
    </xf>
    <xf numFmtId="4" fontId="54" fillId="0" borderId="8" xfId="4" applyNumberFormat="1" applyFont="1" applyBorder="1" applyAlignment="1" applyProtection="1">
      <alignment horizontal="right" vertical="center"/>
    </xf>
    <xf numFmtId="1" fontId="61" fillId="11" borderId="2" xfId="0" applyNumberFormat="1" applyFont="1" applyFill="1" applyBorder="1" applyAlignment="1">
      <alignment horizontal="center" vertical="top"/>
    </xf>
    <xf numFmtId="49" fontId="61" fillId="11" borderId="3" xfId="0" applyNumberFormat="1" applyFont="1" applyFill="1" applyBorder="1" applyAlignment="1">
      <alignment horizontal="center" vertical="top"/>
    </xf>
    <xf numFmtId="49" fontId="61" fillId="11" borderId="3" xfId="0" applyNumberFormat="1" applyFont="1" applyFill="1" applyBorder="1" applyAlignment="1">
      <alignment horizontal="right" vertical="top"/>
    </xf>
    <xf numFmtId="49" fontId="61" fillId="11" borderId="3" xfId="0" applyNumberFormat="1" applyFont="1" applyFill="1" applyBorder="1" applyAlignment="1">
      <alignment horizontal="left" vertical="top" wrapText="1"/>
    </xf>
    <xf numFmtId="166" fontId="61" fillId="11" borderId="3" xfId="0" applyNumberFormat="1" applyFont="1" applyFill="1" applyBorder="1" applyAlignment="1">
      <alignment horizontal="right" vertical="top"/>
    </xf>
    <xf numFmtId="165" fontId="61" fillId="11" borderId="3" xfId="0" applyNumberFormat="1" applyFont="1" applyFill="1" applyBorder="1" applyAlignment="1" applyProtection="1">
      <alignment horizontal="right" vertical="top"/>
      <protection locked="0"/>
    </xf>
    <xf numFmtId="164" fontId="61" fillId="11" borderId="3" xfId="0" applyNumberFormat="1" applyFont="1" applyFill="1" applyBorder="1" applyAlignment="1">
      <alignment horizontal="right" vertical="top"/>
    </xf>
    <xf numFmtId="1" fontId="62" fillId="11" borderId="0" xfId="0" applyNumberFormat="1" applyFont="1" applyFill="1" applyAlignment="1">
      <alignment horizontal="right" vertical="top"/>
    </xf>
    <xf numFmtId="49" fontId="62" fillId="11" borderId="0" xfId="0" applyNumberFormat="1" applyFont="1" applyFill="1" applyAlignment="1">
      <alignment horizontal="center" vertical="top"/>
    </xf>
    <xf numFmtId="49" fontId="62" fillId="11" borderId="0" xfId="0" applyNumberFormat="1" applyFont="1" applyFill="1" applyAlignment="1">
      <alignment horizontal="right" vertical="top"/>
    </xf>
    <xf numFmtId="49" fontId="62" fillId="11" borderId="0" xfId="0" applyNumberFormat="1" applyFont="1" applyFill="1" applyAlignment="1">
      <alignment horizontal="left" vertical="top" wrapText="1"/>
    </xf>
    <xf numFmtId="166" fontId="62" fillId="11" borderId="0" xfId="0" applyNumberFormat="1" applyFont="1" applyFill="1" applyAlignment="1">
      <alignment horizontal="right" vertical="top"/>
    </xf>
    <xf numFmtId="165" fontId="62" fillId="11" borderId="0" xfId="0" applyNumberFormat="1" applyFont="1" applyFill="1" applyAlignment="1">
      <alignment horizontal="right" vertical="top"/>
    </xf>
    <xf numFmtId="164" fontId="62" fillId="11" borderId="0" xfId="0" applyNumberFormat="1" applyFont="1" applyFill="1" applyAlignment="1">
      <alignment horizontal="right" vertical="top"/>
    </xf>
    <xf numFmtId="1" fontId="63" fillId="11" borderId="0" xfId="0" applyNumberFormat="1" applyFont="1" applyFill="1" applyAlignment="1">
      <alignment horizontal="right" vertical="top"/>
    </xf>
    <xf numFmtId="49" fontId="63" fillId="11" borderId="0" xfId="0" applyNumberFormat="1" applyFont="1" applyFill="1" applyAlignment="1">
      <alignment horizontal="center" vertical="top"/>
    </xf>
    <xf numFmtId="49" fontId="63" fillId="11" borderId="0" xfId="0" applyNumberFormat="1" applyFont="1" applyFill="1" applyAlignment="1">
      <alignment horizontal="left" vertical="top"/>
    </xf>
    <xf numFmtId="49" fontId="64" fillId="11" borderId="0" xfId="0" applyNumberFormat="1" applyFont="1" applyFill="1" applyAlignment="1">
      <alignment horizontal="left" vertical="top"/>
    </xf>
    <xf numFmtId="166" fontId="65" fillId="11" borderId="0" xfId="0" applyNumberFormat="1" applyFont="1" applyFill="1" applyAlignment="1">
      <alignment horizontal="right" vertical="top"/>
    </xf>
    <xf numFmtId="165" fontId="63" fillId="11" borderId="0" xfId="0" applyNumberFormat="1" applyFont="1" applyFill="1" applyAlignment="1">
      <alignment horizontal="right" vertical="top"/>
    </xf>
    <xf numFmtId="164" fontId="63" fillId="11" borderId="0" xfId="0" applyNumberFormat="1" applyFont="1" applyFill="1" applyAlignment="1">
      <alignment horizontal="right" vertical="top"/>
    </xf>
    <xf numFmtId="165" fontId="61" fillId="11" borderId="3" xfId="0" applyNumberFormat="1" applyFont="1" applyFill="1" applyBorder="1" applyAlignment="1">
      <alignment horizontal="right" vertical="top"/>
    </xf>
    <xf numFmtId="167" fontId="62" fillId="11" borderId="0" xfId="0" applyNumberFormat="1" applyFont="1" applyFill="1" applyAlignment="1">
      <alignment horizontal="right" vertical="top"/>
    </xf>
    <xf numFmtId="1" fontId="61" fillId="11" borderId="2" xfId="0" applyNumberFormat="1" applyFont="1" applyFill="1" applyBorder="1" applyAlignment="1" applyProtection="1">
      <alignment horizontal="center" vertical="top"/>
      <protection locked="0"/>
    </xf>
    <xf numFmtId="49" fontId="61" fillId="11" borderId="3" xfId="0" applyNumberFormat="1" applyFont="1" applyFill="1" applyBorder="1" applyAlignment="1" applyProtection="1">
      <alignment horizontal="center" vertical="top"/>
      <protection locked="0"/>
    </xf>
    <xf numFmtId="49" fontId="61" fillId="11" borderId="3" xfId="0" applyNumberFormat="1" applyFont="1" applyFill="1" applyBorder="1" applyAlignment="1" applyProtection="1">
      <alignment horizontal="right" vertical="top"/>
      <protection locked="0"/>
    </xf>
    <xf numFmtId="49" fontId="61" fillId="11" borderId="3" xfId="0" applyNumberFormat="1" applyFont="1" applyFill="1" applyBorder="1" applyAlignment="1" applyProtection="1">
      <alignment horizontal="left" vertical="top" wrapText="1"/>
      <protection locked="0"/>
    </xf>
    <xf numFmtId="166" fontId="61" fillId="11" borderId="3" xfId="0" applyNumberFormat="1" applyFont="1" applyFill="1" applyBorder="1" applyAlignment="1" applyProtection="1">
      <alignment horizontal="right" vertical="top"/>
      <protection locked="0"/>
    </xf>
    <xf numFmtId="164" fontId="61" fillId="11" borderId="3" xfId="0" applyNumberFormat="1" applyFont="1" applyFill="1" applyBorder="1" applyAlignment="1" applyProtection="1">
      <alignment horizontal="right" vertical="top"/>
      <protection locked="0"/>
    </xf>
    <xf numFmtId="1" fontId="66" fillId="11" borderId="0" xfId="0" applyNumberFormat="1" applyFont="1" applyFill="1"/>
    <xf numFmtId="49" fontId="66" fillId="11" borderId="0" xfId="0" applyNumberFormat="1" applyFont="1" applyFill="1"/>
    <xf numFmtId="49" fontId="66" fillId="11" borderId="0" xfId="0" applyNumberFormat="1" applyFont="1" applyFill="1" applyAlignment="1">
      <alignment horizontal="left" vertical="top" wrapText="1"/>
    </xf>
    <xf numFmtId="166" fontId="66" fillId="11" borderId="0" xfId="0" applyNumberFormat="1" applyFont="1" applyFill="1"/>
    <xf numFmtId="164" fontId="66" fillId="11" borderId="0" xfId="0" applyNumberFormat="1" applyFont="1" applyFill="1" applyAlignment="1">
      <alignment horizontal="right" vertical="top"/>
    </xf>
    <xf numFmtId="165" fontId="66" fillId="11" borderId="0" xfId="0" applyNumberFormat="1" applyFont="1" applyFill="1"/>
    <xf numFmtId="49" fontId="47" fillId="0" borderId="32" xfId="4" applyNumberFormat="1" applyFont="1" applyBorder="1" applyAlignment="1" applyProtection="1">
      <alignment horizontal="center" vertical="center"/>
    </xf>
    <xf numFmtId="49" fontId="47" fillId="0" borderId="33" xfId="4" applyNumberFormat="1" applyFont="1" applyBorder="1" applyAlignment="1" applyProtection="1">
      <alignment horizontal="center" vertical="center"/>
    </xf>
    <xf numFmtId="49" fontId="47" fillId="0" borderId="34" xfId="4" applyNumberFormat="1" applyFont="1" applyBorder="1" applyAlignment="1" applyProtection="1">
      <alignment horizontal="center" vertical="center"/>
    </xf>
    <xf numFmtId="49" fontId="47" fillId="0" borderId="25" xfId="4" applyNumberFormat="1" applyFont="1" applyBorder="1" applyAlignment="1" applyProtection="1">
      <alignment horizontal="center" vertical="center"/>
    </xf>
    <xf numFmtId="49" fontId="47" fillId="0" borderId="0" xfId="4" applyNumberFormat="1" applyFont="1" applyAlignment="1" applyProtection="1">
      <alignment horizontal="center" vertical="center"/>
    </xf>
    <xf numFmtId="49" fontId="47" fillId="0" borderId="31" xfId="4" applyNumberFormat="1" applyFont="1" applyBorder="1" applyAlignment="1" applyProtection="1">
      <alignment horizontal="center" vertical="center"/>
    </xf>
    <xf numFmtId="49" fontId="47" fillId="0" borderId="35" xfId="4" applyNumberFormat="1" applyFont="1" applyBorder="1" applyAlignment="1" applyProtection="1">
      <alignment horizontal="center" vertical="center"/>
    </xf>
    <xf numFmtId="49" fontId="47" fillId="0" borderId="27" xfId="4" applyNumberFormat="1" applyFont="1" applyBorder="1" applyAlignment="1" applyProtection="1">
      <alignment horizontal="center" vertical="center"/>
    </xf>
    <xf numFmtId="49" fontId="47" fillId="0" borderId="28" xfId="4" applyNumberFormat="1" applyFont="1" applyBorder="1" applyAlignment="1" applyProtection="1">
      <alignment horizontal="center" vertical="center"/>
    </xf>
    <xf numFmtId="49" fontId="55" fillId="10" borderId="36" xfId="4" applyNumberFormat="1" applyFont="1" applyFill="1" applyBorder="1" applyAlignment="1" applyProtection="1">
      <alignment horizontal="center" vertical="center"/>
    </xf>
    <xf numFmtId="0" fontId="55" fillId="10" borderId="33" xfId="4" applyFont="1" applyFill="1" applyBorder="1" applyAlignment="1" applyProtection="1">
      <alignment horizontal="center" vertical="center"/>
    </xf>
    <xf numFmtId="0" fontId="55" fillId="10" borderId="34" xfId="4" applyFont="1" applyFill="1" applyBorder="1" applyAlignment="1" applyProtection="1">
      <alignment horizontal="center" vertical="center"/>
    </xf>
    <xf numFmtId="0" fontId="55" fillId="10" borderId="37" xfId="4" applyFont="1" applyFill="1" applyBorder="1" applyAlignment="1" applyProtection="1">
      <alignment horizontal="center" vertical="center"/>
    </xf>
    <xf numFmtId="49" fontId="55" fillId="0" borderId="30" xfId="4" applyNumberFormat="1" applyFont="1" applyBorder="1" applyAlignment="1" applyProtection="1">
      <alignment horizontal="left" vertical="center"/>
    </xf>
    <xf numFmtId="0" fontId="55" fillId="0" borderId="0" xfId="4" applyFont="1" applyAlignment="1" applyProtection="1">
      <alignment horizontal="left" vertical="center"/>
    </xf>
    <xf numFmtId="0" fontId="55" fillId="0" borderId="31" xfId="4" applyFont="1" applyBorder="1" applyAlignment="1" applyProtection="1">
      <alignment horizontal="left" vertical="center"/>
    </xf>
    <xf numFmtId="0" fontId="55" fillId="0" borderId="24" xfId="4" applyFont="1" applyBorder="1" applyAlignment="1" applyProtection="1">
      <alignment horizontal="left" vertical="center"/>
    </xf>
    <xf numFmtId="49" fontId="55" fillId="0" borderId="26" xfId="4" applyNumberFormat="1" applyFont="1" applyBorder="1" applyAlignment="1" applyProtection="1">
      <alignment horizontal="left" vertical="center"/>
    </xf>
    <xf numFmtId="0" fontId="55" fillId="0" borderId="27" xfId="4" applyFont="1" applyBorder="1" applyAlignment="1" applyProtection="1">
      <alignment horizontal="left" vertical="center"/>
    </xf>
    <xf numFmtId="0" fontId="55" fillId="0" borderId="28" xfId="4" applyFont="1" applyBorder="1" applyAlignment="1" applyProtection="1">
      <alignment horizontal="left" vertical="center"/>
    </xf>
    <xf numFmtId="0" fontId="55" fillId="0" borderId="29" xfId="4" applyFont="1" applyBorder="1" applyAlignment="1" applyProtection="1">
      <alignment horizontal="left" vertical="center"/>
    </xf>
    <xf numFmtId="49" fontId="54" fillId="0" borderId="12" xfId="4" applyNumberFormat="1" applyFont="1" applyBorder="1" applyAlignment="1" applyProtection="1">
      <alignment horizontal="left" vertical="center"/>
    </xf>
    <xf numFmtId="0" fontId="54" fillId="0" borderId="8" xfId="4" applyFont="1" applyBorder="1" applyAlignment="1" applyProtection="1">
      <alignment horizontal="left" vertical="center"/>
    </xf>
    <xf numFmtId="49" fontId="54" fillId="0" borderId="8" xfId="4" applyNumberFormat="1" applyFont="1" applyBorder="1" applyAlignment="1" applyProtection="1">
      <alignment horizontal="left" vertical="center"/>
    </xf>
    <xf numFmtId="49" fontId="54" fillId="9" borderId="8" xfId="4" applyNumberFormat="1" applyFont="1" applyFill="1" applyBorder="1" applyAlignment="1" applyProtection="1">
      <alignment horizontal="left" vertical="center"/>
    </xf>
    <xf numFmtId="0" fontId="54" fillId="9" borderId="8" xfId="4" applyFont="1" applyFill="1" applyBorder="1" applyAlignment="1" applyProtection="1">
      <alignment horizontal="left" vertical="center"/>
    </xf>
    <xf numFmtId="49" fontId="54" fillId="9" borderId="12" xfId="4" applyNumberFormat="1" applyFont="1" applyFill="1" applyBorder="1" applyAlignment="1" applyProtection="1">
      <alignment horizontal="left" vertical="center"/>
    </xf>
    <xf numFmtId="49" fontId="47" fillId="0" borderId="8" xfId="4" applyNumberFormat="1" applyFont="1" applyBorder="1" applyAlignment="1" applyProtection="1">
      <alignment horizontal="left" vertical="center"/>
    </xf>
    <xf numFmtId="0" fontId="47" fillId="0" borderId="8" xfId="4" applyFont="1" applyBorder="1" applyAlignment="1" applyProtection="1">
      <alignment horizontal="left" vertical="center"/>
    </xf>
    <xf numFmtId="49" fontId="51" fillId="0" borderId="25" xfId="4" applyNumberFormat="1" applyFont="1" applyBorder="1" applyAlignment="1" applyProtection="1">
      <alignment horizontal="center" vertical="center"/>
    </xf>
    <xf numFmtId="0" fontId="51" fillId="0" borderId="0" xfId="4" applyFont="1" applyAlignment="1" applyProtection="1">
      <alignment horizontal="center" vertical="center"/>
    </xf>
    <xf numFmtId="0" fontId="51" fillId="0" borderId="24" xfId="4" applyFont="1" applyBorder="1" applyAlignment="1" applyProtection="1">
      <alignment horizontal="center" vertical="center"/>
    </xf>
    <xf numFmtId="49" fontId="53" fillId="0" borderId="10" xfId="4" applyNumberFormat="1" applyFont="1" applyBorder="1" applyAlignment="1" applyProtection="1">
      <alignment horizontal="left" vertical="center"/>
    </xf>
    <xf numFmtId="0" fontId="53" fillId="0" borderId="10" xfId="4" applyFont="1" applyBorder="1" applyAlignment="1" applyProtection="1">
      <alignment horizontal="left" vertical="center"/>
    </xf>
    <xf numFmtId="0" fontId="53" fillId="0" borderId="11" xfId="4" applyFont="1" applyBorder="1" applyAlignment="1" applyProtection="1">
      <alignment horizontal="left" vertical="center"/>
    </xf>
    <xf numFmtId="14" fontId="49" fillId="0" borderId="13" xfId="4" applyNumberFormat="1" applyFont="1" applyBorder="1" applyAlignment="1" applyProtection="1">
      <alignment horizontal="left" vertical="center"/>
    </xf>
    <xf numFmtId="0" fontId="49" fillId="0" borderId="13" xfId="4" applyFont="1" applyBorder="1" applyAlignment="1" applyProtection="1">
      <alignment horizontal="left" vertical="center"/>
    </xf>
    <xf numFmtId="49" fontId="49" fillId="0" borderId="12" xfId="4" applyNumberFormat="1" applyFont="1" applyBorder="1" applyAlignment="1" applyProtection="1">
      <alignment horizontal="left" vertical="center"/>
    </xf>
    <xf numFmtId="0" fontId="49" fillId="0" borderId="8" xfId="4" applyFont="1" applyBorder="1" applyAlignment="1" applyProtection="1">
      <alignment horizontal="left" vertical="center"/>
    </xf>
    <xf numFmtId="0" fontId="49" fillId="0" borderId="12" xfId="4" applyFont="1" applyBorder="1" applyAlignment="1" applyProtection="1">
      <alignment horizontal="left" vertical="center"/>
    </xf>
    <xf numFmtId="14" fontId="49" fillId="0" borderId="8" xfId="4" applyNumberFormat="1" applyFont="1" applyBorder="1" applyAlignment="1" applyProtection="1">
      <alignment horizontal="left" vertical="center"/>
    </xf>
    <xf numFmtId="49" fontId="49" fillId="0" borderId="8" xfId="4" applyNumberFormat="1" applyFont="1" applyBorder="1" applyAlignment="1" applyProtection="1">
      <alignment horizontal="left" vertical="center"/>
    </xf>
    <xf numFmtId="49" fontId="49" fillId="0" borderId="13" xfId="4" applyNumberFormat="1" applyFont="1" applyBorder="1" applyAlignment="1" applyProtection="1">
      <alignment horizontal="left" vertical="center"/>
    </xf>
    <xf numFmtId="49" fontId="49" fillId="0" borderId="36" xfId="4" applyNumberFormat="1" applyFont="1" applyBorder="1" applyAlignment="1" applyProtection="1">
      <alignment horizontal="left" vertical="center"/>
    </xf>
    <xf numFmtId="0" fontId="49" fillId="0" borderId="34" xfId="4" applyFont="1" applyBorder="1" applyAlignment="1" applyProtection="1">
      <alignment horizontal="left" vertical="center"/>
    </xf>
    <xf numFmtId="0" fontId="49" fillId="0" borderId="38" xfId="4" applyFont="1" applyBorder="1" applyAlignment="1" applyProtection="1">
      <alignment horizontal="left" vertical="center"/>
    </xf>
    <xf numFmtId="0" fontId="49" fillId="0" borderId="39" xfId="4" applyFont="1" applyBorder="1" applyAlignment="1" applyProtection="1">
      <alignment horizontal="left" vertical="center"/>
    </xf>
    <xf numFmtId="49" fontId="56" fillId="0" borderId="36" xfId="4" applyNumberFormat="1" applyFont="1" applyBorder="1" applyAlignment="1" applyProtection="1">
      <alignment horizontal="left" vertical="center" wrapText="1"/>
    </xf>
    <xf numFmtId="0" fontId="56" fillId="0" borderId="34" xfId="4" applyFont="1" applyBorder="1" applyAlignment="1" applyProtection="1">
      <alignment vertical="center" wrapText="1"/>
    </xf>
    <xf numFmtId="0" fontId="56" fillId="0" borderId="38" xfId="4" applyFont="1" applyBorder="1" applyAlignment="1" applyProtection="1">
      <alignment vertical="center" wrapText="1"/>
    </xf>
    <xf numFmtId="0" fontId="56" fillId="0" borderId="39" xfId="4" applyFont="1" applyBorder="1" applyAlignment="1" applyProtection="1">
      <alignment vertical="center" wrapText="1"/>
    </xf>
    <xf numFmtId="49" fontId="48" fillId="0" borderId="0" xfId="4" applyNumberFormat="1" applyFont="1" applyAlignment="1" applyProtection="1">
      <alignment horizontal="center" vertical="center"/>
    </xf>
    <xf numFmtId="0" fontId="48" fillId="0" borderId="0" xfId="4" applyFont="1" applyAlignment="1" applyProtection="1">
      <alignment horizontal="center" vertical="center"/>
    </xf>
    <xf numFmtId="49" fontId="49" fillId="0" borderId="9" xfId="4" applyNumberFormat="1" applyFont="1" applyBorder="1" applyAlignment="1" applyProtection="1">
      <alignment horizontal="left" vertical="center"/>
    </xf>
    <xf numFmtId="0" fontId="49" fillId="0" borderId="10" xfId="4" applyFont="1" applyBorder="1" applyAlignment="1" applyProtection="1">
      <alignment horizontal="left" vertical="center"/>
    </xf>
    <xf numFmtId="49" fontId="50" fillId="0" borderId="10" xfId="4" applyNumberFormat="1" applyFont="1" applyBorder="1" applyAlignment="1" applyProtection="1">
      <alignment horizontal="left" vertical="center" wrapText="1"/>
    </xf>
    <xf numFmtId="49" fontId="50" fillId="0" borderId="8" xfId="4" applyNumberFormat="1" applyFont="1" applyBorder="1" applyAlignment="1" applyProtection="1">
      <alignment horizontal="left" vertical="center" wrapText="1"/>
    </xf>
    <xf numFmtId="49" fontId="49" fillId="0" borderId="10" xfId="4" applyNumberFormat="1" applyFont="1" applyBorder="1" applyAlignment="1" applyProtection="1">
      <alignment horizontal="left" vertical="center"/>
    </xf>
    <xf numFmtId="49" fontId="50" fillId="0" borderId="40" xfId="4" applyNumberFormat="1" applyFont="1" applyBorder="1" applyAlignment="1" applyProtection="1">
      <alignment horizontal="center" vertical="center" wrapText="1"/>
    </xf>
    <xf numFmtId="0" fontId="50" fillId="0" borderId="41" xfId="4" applyFont="1" applyBorder="1" applyAlignment="1" applyProtection="1">
      <alignment horizontal="center" vertical="center" wrapText="1"/>
    </xf>
    <xf numFmtId="0" fontId="50" fillId="0" borderId="38" xfId="4" applyFont="1" applyBorder="1" applyAlignment="1" applyProtection="1">
      <alignment horizontal="center" vertical="center" wrapText="1"/>
    </xf>
    <xf numFmtId="0" fontId="50" fillId="0" borderId="39" xfId="4" applyFont="1" applyBorder="1" applyAlignment="1" applyProtection="1">
      <alignment horizontal="center" vertical="center" wrapText="1"/>
    </xf>
    <xf numFmtId="49" fontId="49" fillId="0" borderId="11" xfId="4" applyNumberFormat="1" applyFont="1" applyBorder="1" applyAlignment="1" applyProtection="1">
      <alignment horizontal="left" vertical="center"/>
    </xf>
    <xf numFmtId="0" fontId="30" fillId="0" borderId="0" xfId="0" applyFont="1" applyAlignment="1">
      <alignment horizontal="center" vertical="center"/>
    </xf>
    <xf numFmtId="14" fontId="34" fillId="0" borderId="0" xfId="0" applyNumberFormat="1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</cellXfs>
  <cellStyles count="124">
    <cellStyle name="Comma" xfId="5" xr:uid="{2CEF19C9-AE36-45A3-B85A-926346795ABA}"/>
    <cellStyle name="Comma [0]" xfId="6" xr:uid="{F25B6F7B-133D-4AF9-9455-7CD0C38F6799}"/>
    <cellStyle name="Comma [0] 2" xfId="7" xr:uid="{36BE040A-C79F-4A75-AE85-3B8A6B034279}"/>
    <cellStyle name="Comma [0] 2 2" xfId="8" xr:uid="{23B55D6F-EEC3-4E81-8CB1-722DBDCD9C35}"/>
    <cellStyle name="Comma [0] 3" xfId="9" xr:uid="{BC2EB37A-8DFE-4D5C-91B6-670262A2B061}"/>
    <cellStyle name="Comma [0] 3 2" xfId="10" xr:uid="{58768213-7514-46D1-93DD-BC0EF3AEF2DF}"/>
    <cellStyle name="Comma [0] 4" xfId="11" xr:uid="{6DB738E4-73D7-4F1D-B126-8265AEC4887A}"/>
    <cellStyle name="Comma 10" xfId="12" xr:uid="{849DB0A4-FB61-40D5-B1F9-90434DE0CB24}"/>
    <cellStyle name="Comma 10 2" xfId="13" xr:uid="{F266A92E-7E9C-4DFD-8BAF-200555FE1CE8}"/>
    <cellStyle name="Comma 11" xfId="14" xr:uid="{651F604F-D4AD-4A05-A872-8CB2FC148744}"/>
    <cellStyle name="Comma 11 2" xfId="15" xr:uid="{921F46DD-20A0-42A9-8BDA-9E6EF41CB2BB}"/>
    <cellStyle name="Comma 12" xfId="16" xr:uid="{81280C12-B60C-4A1D-AC3A-0D4FD5C02102}"/>
    <cellStyle name="Comma 13" xfId="17" xr:uid="{1CDFC484-85A6-4D5D-B057-8E883E19C84A}"/>
    <cellStyle name="Comma 14" xfId="18" xr:uid="{95DE72DD-2FF4-4D13-B9DE-8F322B25BA85}"/>
    <cellStyle name="Comma 15" xfId="19" xr:uid="{D1FF7485-BA33-4C1A-B5CC-4807C8086309}"/>
    <cellStyle name="Comma 16" xfId="20" xr:uid="{B2A7D1BD-556F-45BA-BD1F-B8B056877AB2}"/>
    <cellStyle name="Comma 17" xfId="21" xr:uid="{ACBC0A5F-8B5E-4CDE-943F-16261A4C5F76}"/>
    <cellStyle name="Comma 18" xfId="22" xr:uid="{EFC76B6D-E338-440B-A476-4890FCD8D064}"/>
    <cellStyle name="Comma 19" xfId="23" xr:uid="{C28DBCD4-32C5-4573-986F-F1A7411BE02D}"/>
    <cellStyle name="Comma 2" xfId="24" xr:uid="{953FCA08-5CE4-4006-8B98-E9DF7DCD3781}"/>
    <cellStyle name="Comma 2 2" xfId="25" xr:uid="{0361B07F-9CAA-4B38-9CE3-591547FAF85D}"/>
    <cellStyle name="Comma 20" xfId="26" xr:uid="{DCAAA9F1-93C3-42E2-8E13-B87F87CBE5EC}"/>
    <cellStyle name="Comma 21" xfId="27" xr:uid="{A8000C83-9C71-409E-ABE5-4BD4913FFF76}"/>
    <cellStyle name="Comma 22" xfId="28" xr:uid="{BF3F7A34-820F-4181-A86C-EB16781E9AD3}"/>
    <cellStyle name="Comma 23" xfId="29" xr:uid="{9C5755C3-EAAA-417A-8F1F-4049462DBC67}"/>
    <cellStyle name="Comma 24" xfId="30" xr:uid="{136A15AC-52A0-47FB-A940-F876D6F139C9}"/>
    <cellStyle name="Comma 25" xfId="31" xr:uid="{9D743512-481C-4666-BF96-515AA0446FD9}"/>
    <cellStyle name="Comma 26" xfId="32" xr:uid="{A84B4969-452E-4284-84E2-0DFC50310F90}"/>
    <cellStyle name="Comma 27" xfId="33" xr:uid="{52A7CAFC-A832-4474-9883-3A7FC07E7EA1}"/>
    <cellStyle name="Comma 28" xfId="34" xr:uid="{DA3ECB57-DF50-4BF9-8CE6-90DA1223175A}"/>
    <cellStyle name="Comma 29" xfId="35" xr:uid="{2B2F8C93-B079-4A29-A918-72794CBF5690}"/>
    <cellStyle name="Comma 3" xfId="36" xr:uid="{9974A632-6D8E-4B96-949C-543B7F5E8EBB}"/>
    <cellStyle name="Comma 3 2" xfId="37" xr:uid="{2B2D684F-424C-4127-BC58-86DB5356E27C}"/>
    <cellStyle name="Comma 30" xfId="38" xr:uid="{C6CE9C08-964B-4CD1-9BD5-8553DC160868}"/>
    <cellStyle name="Comma 31" xfId="39" xr:uid="{390D7EBA-63F4-4220-9FFB-58A5E74980CF}"/>
    <cellStyle name="Comma 32" xfId="40" xr:uid="{0262FE02-664D-4F5A-A931-0A13B7E6C314}"/>
    <cellStyle name="Comma 33" xfId="41" xr:uid="{CE8D83EA-B102-424D-BC8F-C614E654517E}"/>
    <cellStyle name="Comma 34" xfId="42" xr:uid="{2CF44D07-4D81-4FEC-8BC6-562A070A8D01}"/>
    <cellStyle name="Comma 4" xfId="43" xr:uid="{2DCB1ED6-2D62-4ED1-B552-AC82D92F44C3}"/>
    <cellStyle name="Comma 4 2" xfId="44" xr:uid="{75BB2CD9-CD65-4288-9AC7-A05EF06FDFA2}"/>
    <cellStyle name="Comma 5" xfId="45" xr:uid="{8881E3A7-4962-4D9C-AD3B-2832588DBD97}"/>
    <cellStyle name="Comma 5 2" xfId="46" xr:uid="{F631028E-51A4-4040-B50D-B53D353912DD}"/>
    <cellStyle name="Comma 6" xfId="47" xr:uid="{E23B1C4F-58E2-4FEB-ADEC-42B2FC8F2FFD}"/>
    <cellStyle name="Comma 6 2" xfId="48" xr:uid="{BEE9F62A-462B-454A-8FDB-FFB5C993907C}"/>
    <cellStyle name="Comma 7" xfId="49" xr:uid="{A37AA121-3EE0-4D33-B8FC-D9BF20023B1C}"/>
    <cellStyle name="Comma 7 2" xfId="50" xr:uid="{50D27F7B-9D25-4801-B819-7E871C7ABC66}"/>
    <cellStyle name="Comma 8" xfId="51" xr:uid="{73A71576-8239-4895-AB86-AAA9FF084480}"/>
    <cellStyle name="Comma 8 2" xfId="52" xr:uid="{C91D348A-B71F-49EF-AB2A-4AB21EF7F798}"/>
    <cellStyle name="Comma 9" xfId="53" xr:uid="{882F4FC1-746A-48BC-83B5-262B66BD7F41}"/>
    <cellStyle name="Comma 9 2" xfId="54" xr:uid="{800F360C-255E-47A5-869A-1AFA9E79B5F1}"/>
    <cellStyle name="Currency" xfId="55" xr:uid="{F5916D6E-8435-4305-BBA0-64C72D06D7E3}"/>
    <cellStyle name="Currency [0]" xfId="56" xr:uid="{09FA5BBA-907C-43C2-97A5-6EF377E0EB3B}"/>
    <cellStyle name="Currency [0] 2" xfId="57" xr:uid="{49D6C881-7E36-44EC-A6DE-94BD46FD6B4B}"/>
    <cellStyle name="Currency [0] 2 2" xfId="58" xr:uid="{08A16558-112E-4CDA-9DDC-3B8A99214D3C}"/>
    <cellStyle name="Currency [0] 3" xfId="59" xr:uid="{C6C5FE24-0141-490D-A949-095246961C1F}"/>
    <cellStyle name="Currency [0] 3 2" xfId="60" xr:uid="{011B629D-ABA2-4FB4-A18D-0A0522958A02}"/>
    <cellStyle name="Currency [0] 4" xfId="61" xr:uid="{896407EE-8078-435D-AFAA-6EC2CCD4D8FC}"/>
    <cellStyle name="Currency 10" xfId="62" xr:uid="{C2CBEFD8-9662-4821-824E-626B43684137}"/>
    <cellStyle name="Currency 10 2" xfId="63" xr:uid="{24EA864B-3BB7-4097-98D7-DE138E645585}"/>
    <cellStyle name="Currency 11" xfId="64" xr:uid="{CFD4EC6B-EC05-425A-996A-ABFD865D8D98}"/>
    <cellStyle name="Currency 11 2" xfId="65" xr:uid="{E0633CFF-BB61-4807-81BF-41488D6DF84C}"/>
    <cellStyle name="Currency 12" xfId="66" xr:uid="{FDB5DD18-064E-4DFB-AC28-5468EE322060}"/>
    <cellStyle name="Currency 13" xfId="67" xr:uid="{E8580781-3D28-4051-ABEE-99E3B0910DC3}"/>
    <cellStyle name="Currency 14" xfId="68" xr:uid="{F1D9DF7E-F952-4D06-9F29-73D7CCC784E0}"/>
    <cellStyle name="Currency 15" xfId="69" xr:uid="{85905F25-07DB-40A7-82F1-1C51A809F0B5}"/>
    <cellStyle name="Currency 16" xfId="70" xr:uid="{A3BF38A2-98D3-4E78-95A3-A42BE9C20F4B}"/>
    <cellStyle name="Currency 17" xfId="71" xr:uid="{25372327-21E2-4B60-8629-280860A10FB6}"/>
    <cellStyle name="Currency 18" xfId="72" xr:uid="{01522ADC-587E-4183-AE66-D6499DCAD200}"/>
    <cellStyle name="Currency 19" xfId="73" xr:uid="{750B2421-0A6A-4EE5-8E1E-BB0FA1AF5255}"/>
    <cellStyle name="Currency 2" xfId="74" xr:uid="{3F084C31-517E-475A-80E9-4111088EE6FC}"/>
    <cellStyle name="Currency 2 2" xfId="75" xr:uid="{F7258739-5F2B-49A3-86F1-1E3568419CA5}"/>
    <cellStyle name="Currency 20" xfId="76" xr:uid="{D0784DB4-EEE9-4B11-9E76-5B5AF8309D00}"/>
    <cellStyle name="Currency 21" xfId="77" xr:uid="{B6742D9C-50C1-44A1-B2FC-83E5A0109FFC}"/>
    <cellStyle name="Currency 22" xfId="78" xr:uid="{7AE01DCD-DBAE-4D55-AE6C-6E53911D6371}"/>
    <cellStyle name="Currency 23" xfId="79" xr:uid="{BEAB0142-32F7-4D69-8ACC-A068AF8631EC}"/>
    <cellStyle name="Currency 24" xfId="80" xr:uid="{5A0F34ED-00B9-4A45-A7B0-C33D7EC6D55D}"/>
    <cellStyle name="Currency 25" xfId="81" xr:uid="{15265784-2F9E-4298-B3BF-FCEB3F6B5ED1}"/>
    <cellStyle name="Currency 26" xfId="82" xr:uid="{1B91DFEB-398A-4FAA-9028-AB7F3877128A}"/>
    <cellStyle name="Currency 27" xfId="83" xr:uid="{003302DB-E4A1-499A-B5CD-72FF81ACE479}"/>
    <cellStyle name="Currency 28" xfId="84" xr:uid="{1B43620D-6267-46BD-A8F4-B7A4AC8826ED}"/>
    <cellStyle name="Currency 29" xfId="85" xr:uid="{BF419027-5009-4593-B2A7-E885594B29A3}"/>
    <cellStyle name="Currency 3" xfId="86" xr:uid="{D8256CC8-1B99-43B9-933B-F77546161194}"/>
    <cellStyle name="Currency 3 2" xfId="87" xr:uid="{2E6DCB68-65B4-4D3D-AD3D-EA83ADD2E81F}"/>
    <cellStyle name="Currency 30" xfId="88" xr:uid="{B16C255E-F34D-4775-A458-8528F2E6A1AB}"/>
    <cellStyle name="Currency 31" xfId="89" xr:uid="{BF58D8AC-E637-425A-AF7D-C3C037F2D570}"/>
    <cellStyle name="Currency 32" xfId="90" xr:uid="{48A719FE-13FC-483F-BC26-D9F58D8FD130}"/>
    <cellStyle name="Currency 33" xfId="91" xr:uid="{0D6B6491-61B5-4724-B9FD-7723B1BDC751}"/>
    <cellStyle name="Currency 34" xfId="92" xr:uid="{91EA284E-0260-4F0B-A32C-E3986396C501}"/>
    <cellStyle name="Currency 4" xfId="93" xr:uid="{1AF0E829-98BD-4F4B-8FBC-71900B7570B0}"/>
    <cellStyle name="Currency 4 2" xfId="94" xr:uid="{29C60E93-4CF7-405D-8FAB-30884D705BC3}"/>
    <cellStyle name="Currency 5" xfId="95" xr:uid="{F3BB0A5C-1D39-4376-B3AF-0A96EE5B66B2}"/>
    <cellStyle name="Currency 5 2" xfId="96" xr:uid="{48B8B6EE-2B91-47BD-8D42-709BD7EEEFD8}"/>
    <cellStyle name="Currency 6" xfId="97" xr:uid="{08779206-291C-44FC-A4EA-3D3D8478140E}"/>
    <cellStyle name="Currency 6 2" xfId="98" xr:uid="{D04076DF-7BBA-4FD0-8A1E-B2DE20D3B233}"/>
    <cellStyle name="Currency 7" xfId="99" xr:uid="{3B0862C4-D5EE-45A1-8DCC-99FAF3971374}"/>
    <cellStyle name="Currency 7 2" xfId="100" xr:uid="{5D3012FF-C7C6-4C7B-95CD-A03D27C154E5}"/>
    <cellStyle name="Currency 8" xfId="101" xr:uid="{7358B304-6B9E-4642-B2E9-F08D4D1A819F}"/>
    <cellStyle name="Currency 8 2" xfId="102" xr:uid="{EBDEDB24-2E3C-4E21-B15A-415062E746A0}"/>
    <cellStyle name="Currency 9" xfId="103" xr:uid="{2777D445-FDC2-4900-B4EB-5E1C0BCA8795}"/>
    <cellStyle name="Currency 9 2" xfId="104" xr:uid="{843A60F1-918D-4D39-B877-DBB5B7FEA044}"/>
    <cellStyle name="Čárka" xfId="3" builtinId="3"/>
    <cellStyle name="Excel Built-in Normal" xfId="105" xr:uid="{20B3781F-4AFF-43E9-B967-8632DB377BE8}"/>
    <cellStyle name="Hypertextový odkaz 2" xfId="2" xr:uid="{9C85DE93-9B28-4699-8B57-65C8224BB719}"/>
    <cellStyle name="Normal" xfId="106" xr:uid="{15F4C3F7-4CCB-4467-8DB7-47ECA8F19146}"/>
    <cellStyle name="Normální" xfId="0" builtinId="0"/>
    <cellStyle name="Normální 10" xfId="107" xr:uid="{8A8024AE-BE2E-4AE6-886D-FC264C7CE1A8}"/>
    <cellStyle name="Normální 10 2" xfId="108" xr:uid="{97AE50E3-3841-41C4-8146-EB450D2FBD45}"/>
    <cellStyle name="Normální 11" xfId="109" xr:uid="{D109F0AD-8232-4F78-BE73-E37879CA6DFB}"/>
    <cellStyle name="Normální 11 2" xfId="110" xr:uid="{75CB7E9E-2DCA-4B8F-85D9-A8EA3D779B45}"/>
    <cellStyle name="Normální 12" xfId="111" xr:uid="{6BA00B64-C5AD-4EA1-89F4-B9FC7A5E627D}"/>
    <cellStyle name="Normální 13" xfId="112" xr:uid="{B7C608EF-0DB3-4172-8916-0CADCAC3285A}"/>
    <cellStyle name="Normální 14" xfId="4" xr:uid="{0C09C0B6-3BD7-4C4C-95FE-35A4EFF68B0F}"/>
    <cellStyle name="Normální 2" xfId="1" xr:uid="{4F6B89DC-8399-48FE-B9E3-ED2C6282EECB}"/>
    <cellStyle name="normální 2 2" xfId="113" xr:uid="{A5021CFE-E79A-40DD-84D7-BEDEB36E4621}"/>
    <cellStyle name="Normální 3" xfId="114" xr:uid="{3F8891AB-082C-4FA6-821B-2FCDC19CA6E3}"/>
    <cellStyle name="Normální 4" xfId="115" xr:uid="{63677330-1786-46DD-9A59-E3C16483E16A}"/>
    <cellStyle name="Normální 5" xfId="116" xr:uid="{B22849F8-6521-49D2-A8BD-A8237E15C5DB}"/>
    <cellStyle name="Normální 6" xfId="117" xr:uid="{AE0A9B49-A75A-401B-AC7B-64797054CB94}"/>
    <cellStyle name="Normální 7" xfId="118" xr:uid="{09421B6B-FAE1-449F-9585-3A50FFCE09B5}"/>
    <cellStyle name="Normální 8" xfId="119" xr:uid="{537FD27E-3E03-4572-8E01-72E73499DD82}"/>
    <cellStyle name="Normální 9" xfId="120" xr:uid="{62F041D8-743E-4FC2-8030-073DCB577327}"/>
    <cellStyle name="Normální 9 2" xfId="121" xr:uid="{4DCC5F2C-2F72-449E-AB62-2CB4B03389D5}"/>
    <cellStyle name="Percent" xfId="122" xr:uid="{15A804CF-A8A3-41BD-808A-5ED4D62B4A0F}"/>
    <cellStyle name="Procenta 2" xfId="123" xr:uid="{B1988BB2-FD0B-4830-AFA0-CC55161EF93E}"/>
  </cellStyles>
  <dxfs count="0"/>
  <tableStyles count="0" defaultTableStyle="TableStyleMedium2" defaultPivotStyle="PivotStyleLight16"/>
  <colors>
    <mruColors>
      <color rgb="FF9148C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7DBC-E0AE-4C8B-BAD2-10A1BBE1C4EF}">
  <dimension ref="A1:K33"/>
  <sheetViews>
    <sheetView workbookViewId="0">
      <selection activeCell="C2" sqref="C2:D3"/>
    </sheetView>
  </sheetViews>
  <sheetFormatPr defaultRowHeight="12.75" x14ac:dyDescent="0.2"/>
  <cols>
    <col min="1" max="1" width="15" customWidth="1"/>
    <col min="2" max="2" width="10.5703125" customWidth="1"/>
    <col min="3" max="3" width="24.7109375" customWidth="1"/>
    <col min="4" max="4" width="16.140625" customWidth="1"/>
    <col min="5" max="5" width="28.140625" customWidth="1"/>
    <col min="6" max="6" width="18.140625" customWidth="1"/>
    <col min="7" max="7" width="21.85546875" customWidth="1"/>
    <col min="8" max="8" width="18.140625" customWidth="1"/>
    <col min="9" max="9" width="20.7109375" customWidth="1"/>
  </cols>
  <sheetData>
    <row r="1" spans="1:11" ht="30.75" thickBot="1" x14ac:dyDescent="0.25">
      <c r="A1" s="389" t="s">
        <v>758</v>
      </c>
      <c r="B1" s="390"/>
      <c r="C1" s="390"/>
      <c r="D1" s="390"/>
      <c r="E1" s="390"/>
      <c r="F1" s="390"/>
      <c r="G1" s="390"/>
      <c r="H1" s="390"/>
      <c r="I1" s="390"/>
      <c r="J1" s="286"/>
      <c r="K1" s="286"/>
    </row>
    <row r="2" spans="1:11" x14ac:dyDescent="0.2">
      <c r="A2" s="391" t="s">
        <v>759</v>
      </c>
      <c r="B2" s="392"/>
      <c r="C2" s="393" t="s">
        <v>793</v>
      </c>
      <c r="D2" s="393"/>
      <c r="E2" s="395" t="s">
        <v>760</v>
      </c>
      <c r="F2" s="396" t="s">
        <v>761</v>
      </c>
      <c r="G2" s="397"/>
      <c r="H2" s="395" t="s">
        <v>762</v>
      </c>
      <c r="I2" s="400" t="s">
        <v>763</v>
      </c>
      <c r="J2" s="287"/>
      <c r="K2" s="286"/>
    </row>
    <row r="3" spans="1:11" x14ac:dyDescent="0.2">
      <c r="A3" s="377"/>
      <c r="B3" s="376"/>
      <c r="C3" s="394"/>
      <c r="D3" s="394"/>
      <c r="E3" s="376"/>
      <c r="F3" s="398"/>
      <c r="G3" s="399"/>
      <c r="H3" s="376"/>
      <c r="I3" s="374"/>
      <c r="J3" s="287"/>
      <c r="K3" s="286"/>
    </row>
    <row r="4" spans="1:11" x14ac:dyDescent="0.2">
      <c r="A4" s="375" t="s">
        <v>764</v>
      </c>
      <c r="B4" s="376"/>
      <c r="C4" s="381" t="s">
        <v>792</v>
      </c>
      <c r="D4" s="382"/>
      <c r="E4" s="379" t="s">
        <v>765</v>
      </c>
      <c r="F4" s="379"/>
      <c r="G4" s="376"/>
      <c r="H4" s="379" t="s">
        <v>762</v>
      </c>
      <c r="I4" s="380"/>
      <c r="J4" s="287"/>
      <c r="K4" s="286"/>
    </row>
    <row r="5" spans="1:11" x14ac:dyDescent="0.2">
      <c r="A5" s="377"/>
      <c r="B5" s="376"/>
      <c r="C5" s="383"/>
      <c r="D5" s="384"/>
      <c r="E5" s="376"/>
      <c r="F5" s="376"/>
      <c r="G5" s="376"/>
      <c r="H5" s="376"/>
      <c r="I5" s="374"/>
      <c r="J5" s="287"/>
      <c r="K5" s="286"/>
    </row>
    <row r="6" spans="1:11" x14ac:dyDescent="0.2">
      <c r="A6" s="375" t="s">
        <v>766</v>
      </c>
      <c r="B6" s="376"/>
      <c r="C6" s="385"/>
      <c r="D6" s="386"/>
      <c r="E6" s="379" t="s">
        <v>767</v>
      </c>
      <c r="F6" s="379"/>
      <c r="G6" s="376"/>
      <c r="H6" s="379" t="s">
        <v>762</v>
      </c>
      <c r="I6" s="380"/>
      <c r="J6" s="287"/>
      <c r="K6" s="286"/>
    </row>
    <row r="7" spans="1:11" x14ac:dyDescent="0.2">
      <c r="A7" s="377"/>
      <c r="B7" s="376"/>
      <c r="C7" s="387"/>
      <c r="D7" s="388"/>
      <c r="E7" s="376"/>
      <c r="F7" s="376"/>
      <c r="G7" s="376"/>
      <c r="H7" s="376"/>
      <c r="I7" s="374"/>
      <c r="J7" s="287"/>
      <c r="K7" s="286"/>
    </row>
    <row r="8" spans="1:11" x14ac:dyDescent="0.2">
      <c r="A8" s="375" t="s">
        <v>768</v>
      </c>
      <c r="B8" s="376"/>
      <c r="C8" s="378" t="s">
        <v>769</v>
      </c>
      <c r="D8" s="376"/>
      <c r="E8" s="379" t="s">
        <v>770</v>
      </c>
      <c r="F8" s="376" t="s">
        <v>790</v>
      </c>
      <c r="G8" s="376"/>
      <c r="H8" s="379" t="s">
        <v>771</v>
      </c>
      <c r="I8" s="380"/>
      <c r="J8" s="287"/>
      <c r="K8" s="286"/>
    </row>
    <row r="9" spans="1:11" x14ac:dyDescent="0.2">
      <c r="A9" s="377"/>
      <c r="B9" s="376"/>
      <c r="C9" s="376"/>
      <c r="D9" s="376"/>
      <c r="E9" s="376"/>
      <c r="F9" s="376"/>
      <c r="G9" s="376"/>
      <c r="H9" s="376"/>
      <c r="I9" s="374"/>
      <c r="J9" s="287"/>
      <c r="K9" s="286"/>
    </row>
    <row r="10" spans="1:11" x14ac:dyDescent="0.2">
      <c r="A10" s="375" t="s">
        <v>772</v>
      </c>
      <c r="B10" s="376"/>
      <c r="C10" s="379" t="s">
        <v>773</v>
      </c>
      <c r="D10" s="376"/>
      <c r="E10" s="379" t="s">
        <v>774</v>
      </c>
      <c r="F10" s="379" t="s">
        <v>791</v>
      </c>
      <c r="G10" s="376"/>
      <c r="H10" s="379" t="s">
        <v>775</v>
      </c>
      <c r="I10" s="373">
        <v>45797</v>
      </c>
      <c r="J10" s="287"/>
      <c r="K10" s="286"/>
    </row>
    <row r="11" spans="1:11" x14ac:dyDescent="0.2">
      <c r="A11" s="377"/>
      <c r="B11" s="376"/>
      <c r="C11" s="376"/>
      <c r="D11" s="376"/>
      <c r="E11" s="376"/>
      <c r="F11" s="376"/>
      <c r="G11" s="376"/>
      <c r="H11" s="376"/>
      <c r="I11" s="374"/>
      <c r="J11" s="287"/>
      <c r="K11" s="286"/>
    </row>
    <row r="12" spans="1:11" ht="24" thickBot="1" x14ac:dyDescent="0.25">
      <c r="A12" s="367" t="s">
        <v>776</v>
      </c>
      <c r="B12" s="368"/>
      <c r="C12" s="368"/>
      <c r="D12" s="368"/>
      <c r="E12" s="368"/>
      <c r="F12" s="368"/>
      <c r="G12" s="368"/>
      <c r="H12" s="368"/>
      <c r="I12" s="369"/>
      <c r="J12" s="286"/>
      <c r="K12" s="286"/>
    </row>
    <row r="13" spans="1:11" ht="26.25" x14ac:dyDescent="0.2">
      <c r="A13" s="288" t="s">
        <v>777</v>
      </c>
      <c r="B13" s="370" t="s">
        <v>778</v>
      </c>
      <c r="C13" s="371"/>
      <c r="D13" s="289" t="s">
        <v>779</v>
      </c>
      <c r="E13" s="370" t="s">
        <v>780</v>
      </c>
      <c r="F13" s="371"/>
      <c r="G13" s="289" t="s">
        <v>781</v>
      </c>
      <c r="H13" s="370" t="s">
        <v>782</v>
      </c>
      <c r="I13" s="372"/>
      <c r="J13" s="287"/>
      <c r="K13" s="286"/>
    </row>
    <row r="14" spans="1:11" ht="15.75" x14ac:dyDescent="0.2">
      <c r="A14" s="284" t="s">
        <v>783</v>
      </c>
      <c r="B14" s="285" t="s">
        <v>784</v>
      </c>
      <c r="C14" s="290">
        <f>Zakázka!J7+'II-125H'!F23+'III-12550'!F24+'III-33345h'!F23</f>
        <v>0</v>
      </c>
      <c r="D14" s="365"/>
      <c r="E14" s="366"/>
      <c r="F14" s="290"/>
      <c r="G14" s="365"/>
      <c r="H14" s="366"/>
      <c r="I14" s="291"/>
      <c r="J14" s="287"/>
      <c r="K14" s="286"/>
    </row>
    <row r="15" spans="1:11" ht="15.75" x14ac:dyDescent="0.2">
      <c r="A15" s="284"/>
      <c r="B15" s="285"/>
      <c r="C15" s="290"/>
      <c r="D15" s="365"/>
      <c r="E15" s="366"/>
      <c r="F15" s="290"/>
      <c r="G15" s="365"/>
      <c r="H15" s="366"/>
      <c r="I15" s="291"/>
      <c r="J15" s="287"/>
      <c r="K15" s="292"/>
    </row>
    <row r="16" spans="1:11" ht="15.75" x14ac:dyDescent="0.2">
      <c r="A16" s="284"/>
      <c r="B16" s="285"/>
      <c r="C16" s="290"/>
      <c r="D16" s="365"/>
      <c r="E16" s="366"/>
      <c r="F16" s="290"/>
      <c r="G16" s="365"/>
      <c r="H16" s="366"/>
      <c r="I16" s="291"/>
      <c r="J16" s="287"/>
      <c r="K16" s="286"/>
    </row>
    <row r="17" spans="1:10" ht="15.75" x14ac:dyDescent="0.2">
      <c r="A17" s="284"/>
      <c r="B17" s="285"/>
      <c r="C17" s="290"/>
      <c r="D17" s="365"/>
      <c r="E17" s="366"/>
      <c r="F17" s="293"/>
      <c r="G17" s="365"/>
      <c r="H17" s="366"/>
      <c r="I17" s="291"/>
      <c r="J17" s="287"/>
    </row>
    <row r="18" spans="1:10" ht="15.75" x14ac:dyDescent="0.2">
      <c r="A18" s="284"/>
      <c r="B18" s="285"/>
      <c r="C18" s="290"/>
      <c r="D18" s="365"/>
      <c r="E18" s="366"/>
      <c r="F18" s="293"/>
      <c r="G18" s="365"/>
      <c r="H18" s="366"/>
      <c r="I18" s="291"/>
      <c r="J18" s="287"/>
    </row>
    <row r="19" spans="1:10" ht="15.75" x14ac:dyDescent="0.2">
      <c r="A19" s="284"/>
      <c r="B19" s="285"/>
      <c r="C19" s="290"/>
      <c r="D19" s="365"/>
      <c r="E19" s="366"/>
      <c r="F19" s="293"/>
      <c r="G19" s="365"/>
      <c r="H19" s="366"/>
      <c r="I19" s="291"/>
      <c r="J19" s="287"/>
    </row>
    <row r="20" spans="1:10" ht="15.75" x14ac:dyDescent="0.2">
      <c r="A20" s="359"/>
      <c r="B20" s="360"/>
      <c r="C20" s="290"/>
      <c r="D20" s="365"/>
      <c r="E20" s="366"/>
      <c r="F20" s="293"/>
      <c r="G20" s="365"/>
      <c r="H20" s="366"/>
      <c r="I20" s="294"/>
      <c r="J20" s="287"/>
    </row>
    <row r="21" spans="1:10" ht="15.75" x14ac:dyDescent="0.2">
      <c r="A21" s="359"/>
      <c r="B21" s="360"/>
      <c r="C21" s="290"/>
      <c r="D21" s="365"/>
      <c r="E21" s="366"/>
      <c r="F21" s="293"/>
      <c r="G21" s="365"/>
      <c r="H21" s="366"/>
      <c r="I21" s="294"/>
      <c r="J21" s="287"/>
    </row>
    <row r="22" spans="1:10" ht="15.75" x14ac:dyDescent="0.2">
      <c r="A22" s="359" t="s">
        <v>785</v>
      </c>
      <c r="B22" s="360"/>
      <c r="C22" s="290">
        <f>SUM(C14:C21)</f>
        <v>0</v>
      </c>
      <c r="D22" s="361"/>
      <c r="E22" s="360"/>
      <c r="F22" s="290"/>
      <c r="G22" s="361"/>
      <c r="H22" s="360"/>
      <c r="I22" s="291"/>
      <c r="J22" s="287"/>
    </row>
    <row r="23" spans="1:10" x14ac:dyDescent="0.2">
      <c r="A23" s="295"/>
      <c r="B23" s="296"/>
      <c r="C23" s="296"/>
      <c r="D23" s="296"/>
      <c r="E23" s="296"/>
      <c r="F23" s="296"/>
      <c r="G23" s="296"/>
      <c r="H23" s="296"/>
      <c r="I23" s="297"/>
      <c r="J23" s="286"/>
    </row>
    <row r="24" spans="1:10" ht="15.75" x14ac:dyDescent="0.2">
      <c r="A24" s="359"/>
      <c r="B24" s="360"/>
      <c r="C24" s="302"/>
      <c r="D24" s="287"/>
      <c r="E24" s="287"/>
      <c r="F24" s="287"/>
      <c r="G24" s="287"/>
      <c r="H24" s="287"/>
      <c r="I24" s="299"/>
      <c r="J24" s="286"/>
    </row>
    <row r="25" spans="1:10" ht="15.75" x14ac:dyDescent="0.2">
      <c r="A25" s="359"/>
      <c r="B25" s="360"/>
      <c r="C25" s="302"/>
      <c r="D25" s="361"/>
      <c r="E25" s="360"/>
      <c r="F25" s="302"/>
      <c r="G25" s="362" t="s">
        <v>734</v>
      </c>
      <c r="H25" s="363"/>
      <c r="I25" s="300">
        <f>SUM(C24:C26)</f>
        <v>0</v>
      </c>
      <c r="J25" s="287"/>
    </row>
    <row r="26" spans="1:10" ht="15.75" x14ac:dyDescent="0.2">
      <c r="A26" s="364" t="s">
        <v>786</v>
      </c>
      <c r="B26" s="363"/>
      <c r="C26" s="298">
        <f>C22+F22+I22</f>
        <v>0</v>
      </c>
      <c r="D26" s="362" t="s">
        <v>735</v>
      </c>
      <c r="E26" s="363"/>
      <c r="F26" s="298">
        <f>ROUND(C26*(21/100),2)</f>
        <v>0</v>
      </c>
      <c r="G26" s="362" t="s">
        <v>787</v>
      </c>
      <c r="H26" s="363"/>
      <c r="I26" s="300">
        <f>SUM(F25:F26)+I25</f>
        <v>0</v>
      </c>
      <c r="J26" s="287"/>
    </row>
    <row r="27" spans="1:10" x14ac:dyDescent="0.2">
      <c r="A27" s="301"/>
      <c r="B27" s="287"/>
      <c r="C27" s="287"/>
      <c r="D27" s="287"/>
      <c r="E27" s="287"/>
      <c r="F27" s="287"/>
      <c r="G27" s="287"/>
      <c r="H27" s="287"/>
      <c r="I27" s="299"/>
      <c r="J27" s="286"/>
    </row>
    <row r="28" spans="1:10" ht="15.75" x14ac:dyDescent="0.2">
      <c r="A28" s="338"/>
      <c r="B28" s="339"/>
      <c r="C28" s="340"/>
      <c r="D28" s="347" t="s">
        <v>788</v>
      </c>
      <c r="E28" s="348"/>
      <c r="F28" s="349"/>
      <c r="G28" s="347" t="s">
        <v>789</v>
      </c>
      <c r="H28" s="348"/>
      <c r="I28" s="350"/>
      <c r="J28" s="287"/>
    </row>
    <row r="29" spans="1:10" ht="15.75" x14ac:dyDescent="0.2">
      <c r="A29" s="341"/>
      <c r="B29" s="342"/>
      <c r="C29" s="343"/>
      <c r="D29" s="351"/>
      <c r="E29" s="352"/>
      <c r="F29" s="353"/>
      <c r="G29" s="351"/>
      <c r="H29" s="352"/>
      <c r="I29" s="354"/>
      <c r="J29" s="287"/>
    </row>
    <row r="30" spans="1:10" ht="15.75" x14ac:dyDescent="0.2">
      <c r="A30" s="341"/>
      <c r="B30" s="342"/>
      <c r="C30" s="343"/>
      <c r="D30" s="351"/>
      <c r="E30" s="352"/>
      <c r="F30" s="353"/>
      <c r="G30" s="351"/>
      <c r="H30" s="352"/>
      <c r="I30" s="354"/>
      <c r="J30" s="287"/>
    </row>
    <row r="31" spans="1:10" ht="15.75" x14ac:dyDescent="0.2">
      <c r="A31" s="341"/>
      <c r="B31" s="342"/>
      <c r="C31" s="343"/>
      <c r="D31" s="351"/>
      <c r="E31" s="352"/>
      <c r="F31" s="353"/>
      <c r="G31" s="351"/>
      <c r="H31" s="352"/>
      <c r="I31" s="354"/>
      <c r="J31" s="287"/>
    </row>
    <row r="32" spans="1:10" ht="16.5" thickBot="1" x14ac:dyDescent="0.25">
      <c r="A32" s="344"/>
      <c r="B32" s="345"/>
      <c r="C32" s="346"/>
      <c r="D32" s="355"/>
      <c r="E32" s="356"/>
      <c r="F32" s="357"/>
      <c r="G32" s="355"/>
      <c r="H32" s="356"/>
      <c r="I32" s="358"/>
      <c r="J32" s="287"/>
    </row>
    <row r="33" spans="1:9" x14ac:dyDescent="0.2">
      <c r="A33" s="287"/>
      <c r="B33" s="287"/>
      <c r="C33" s="287"/>
      <c r="D33" s="287"/>
      <c r="E33" s="287"/>
      <c r="F33" s="287"/>
      <c r="G33" s="287"/>
      <c r="H33" s="287"/>
      <c r="I33" s="287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O704"/>
  <sheetViews>
    <sheetView topLeftCell="C35" zoomScaleNormal="100" workbookViewId="0">
      <selection activeCell="T67" sqref="T67"/>
    </sheetView>
  </sheetViews>
  <sheetFormatPr defaultColWidth="9.140625" defaultRowHeight="15.75" outlineLevelRow="4" x14ac:dyDescent="0.2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6.5703125" style="1" bestFit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0.7109375" style="1" hidden="1" customWidth="1"/>
    <col min="18" max="18" width="15.85546875" style="196" customWidth="1"/>
    <col min="19" max="19" width="19.85546875" style="193" customWidth="1"/>
    <col min="20" max="20" width="19.28515625" style="124" customWidth="1"/>
    <col min="21" max="21" width="9.140625" style="124"/>
    <col min="22" max="22" width="9.140625" style="124" customWidth="1"/>
    <col min="23" max="23" width="5.5703125" style="124" customWidth="1"/>
    <col min="24" max="197" width="9.140625" style="124"/>
    <col min="198" max="16384" width="9.140625" style="1"/>
  </cols>
  <sheetData>
    <row r="1" spans="1:197" x14ac:dyDescent="0.25">
      <c r="F1" s="4"/>
    </row>
    <row r="2" spans="1:197" ht="31.5" x14ac:dyDescent="0.25">
      <c r="F2" s="71" t="s">
        <v>701</v>
      </c>
    </row>
    <row r="3" spans="1:197" x14ac:dyDescent="0.25">
      <c r="B3" s="20"/>
      <c r="C3" s="20"/>
      <c r="D3" s="5"/>
      <c r="E3" s="5"/>
      <c r="F3" s="4" t="s">
        <v>46</v>
      </c>
      <c r="G3" s="5"/>
      <c r="H3" s="7"/>
      <c r="I3" s="23"/>
      <c r="J3" s="6"/>
      <c r="K3" s="7"/>
      <c r="L3" s="7"/>
      <c r="M3" s="7"/>
      <c r="N3" s="7"/>
      <c r="O3" s="6"/>
      <c r="P3" s="6"/>
      <c r="Q3" s="6"/>
      <c r="V3" s="125"/>
    </row>
    <row r="4" spans="1:197" ht="7.5" customHeight="1" x14ac:dyDescent="0.25">
      <c r="A4" s="3"/>
      <c r="B4" s="21"/>
      <c r="C4" s="20"/>
      <c r="D4" s="22"/>
      <c r="E4" s="5"/>
      <c r="F4" s="5"/>
      <c r="G4" s="5"/>
      <c r="H4" s="7"/>
      <c r="I4" s="23"/>
      <c r="J4" s="6"/>
      <c r="K4" s="8"/>
      <c r="L4" s="8"/>
      <c r="M4" s="8"/>
      <c r="N4" s="8"/>
      <c r="O4" s="9"/>
      <c r="P4" s="9"/>
      <c r="Q4" s="9"/>
    </row>
    <row r="5" spans="1:197" x14ac:dyDescent="0.25">
      <c r="A5" s="2"/>
      <c r="B5" s="24"/>
      <c r="C5" s="24" t="s">
        <v>2</v>
      </c>
      <c r="D5" s="10" t="s">
        <v>3</v>
      </c>
      <c r="E5" s="10" t="s">
        <v>4</v>
      </c>
      <c r="F5" s="10" t="s">
        <v>1</v>
      </c>
      <c r="G5" s="10" t="s">
        <v>5</v>
      </c>
      <c r="H5" s="12" t="s">
        <v>6</v>
      </c>
      <c r="I5" s="25" t="s">
        <v>15</v>
      </c>
      <c r="J5" s="11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1" t="s">
        <v>12</v>
      </c>
      <c r="P5" s="11" t="s">
        <v>0</v>
      </c>
      <c r="Q5" s="11" t="s">
        <v>13</v>
      </c>
      <c r="R5" s="197" t="s">
        <v>703</v>
      </c>
      <c r="S5" s="194" t="s">
        <v>705</v>
      </c>
      <c r="T5" s="181" t="s">
        <v>706</v>
      </c>
    </row>
    <row r="6" spans="1:197" ht="7.5" customHeight="1" x14ac:dyDescent="0.25">
      <c r="B6" s="20"/>
      <c r="C6" s="20"/>
      <c r="D6" s="5"/>
      <c r="E6" s="5"/>
      <c r="F6" s="5"/>
      <c r="G6" s="5"/>
      <c r="H6" s="7"/>
      <c r="I6" s="23"/>
      <c r="J6" s="6"/>
      <c r="K6" s="7"/>
      <c r="L6" s="7"/>
      <c r="M6" s="7"/>
      <c r="N6" s="7"/>
      <c r="O6" s="6"/>
      <c r="P6" s="6"/>
      <c r="Q6" s="6"/>
    </row>
    <row r="7" spans="1:197" x14ac:dyDescent="0.25">
      <c r="A7" s="13" t="s">
        <v>16</v>
      </c>
      <c r="B7" s="26">
        <v>1</v>
      </c>
      <c r="C7" s="73"/>
      <c r="D7" s="74" t="s">
        <v>47</v>
      </c>
      <c r="E7" s="74"/>
      <c r="F7" s="75" t="s">
        <v>696</v>
      </c>
      <c r="G7" s="76"/>
      <c r="H7" s="77"/>
      <c r="I7" s="78"/>
      <c r="J7" s="79">
        <f>SUBTOTAL(9,J8:J704)</f>
        <v>0</v>
      </c>
      <c r="K7" s="29"/>
      <c r="L7" s="16">
        <f>SUBTOTAL(9,L8:L704)</f>
        <v>872.55493659500007</v>
      </c>
      <c r="M7" s="29"/>
      <c r="N7" s="16">
        <f>SUBTOTAL(9,N8:N704)</f>
        <v>2801.85475</v>
      </c>
      <c r="O7" s="31"/>
      <c r="P7" s="15">
        <f>SUBTOTAL(9,P8:P704)</f>
        <v>0</v>
      </c>
      <c r="Q7" s="15">
        <f>SUBTOTAL(9,Q8:Q704)</f>
        <v>0</v>
      </c>
      <c r="R7" s="197">
        <f>SUM(R8:R726)</f>
        <v>0</v>
      </c>
      <c r="S7" s="194">
        <f>SUM(S38+S277+S294+S321+S344+S361+S391+S414+S633+S682+S688+S691+S694)</f>
        <v>0</v>
      </c>
      <c r="T7" s="147"/>
    </row>
    <row r="8" spans="1:197" outlineLevel="1" x14ac:dyDescent="0.25">
      <c r="A8" s="17" t="s">
        <v>17</v>
      </c>
      <c r="B8" s="32">
        <v>2</v>
      </c>
      <c r="C8" s="80"/>
      <c r="D8" s="81" t="s">
        <v>48</v>
      </c>
      <c r="E8" s="81"/>
      <c r="F8" s="82" t="s">
        <v>697</v>
      </c>
      <c r="G8" s="83"/>
      <c r="H8" s="84"/>
      <c r="I8" s="85"/>
      <c r="J8" s="86">
        <f>SUBTOTAL(9,J10:J36)</f>
        <v>0</v>
      </c>
      <c r="K8" s="33"/>
      <c r="L8" s="19">
        <f>SUBTOTAL(9,L10:L36)</f>
        <v>105.54337499999998</v>
      </c>
      <c r="M8" s="33"/>
      <c r="N8" s="19">
        <f>SUBTOTAL(9,N10:N36)</f>
        <v>0</v>
      </c>
      <c r="O8" s="34"/>
      <c r="P8" s="18">
        <f>SUBTOTAL(9,P10:P36)</f>
        <v>0</v>
      </c>
      <c r="Q8" s="18">
        <f>SUBTOTAL(9,Q10:Q36)</f>
        <v>0</v>
      </c>
      <c r="R8" s="197">
        <f>SUM(J10+J20+J34)</f>
        <v>0</v>
      </c>
      <c r="S8" s="194"/>
      <c r="T8" s="126"/>
    </row>
    <row r="9" spans="1:197" s="124" customFormat="1" outlineLevel="1" x14ac:dyDescent="0.25">
      <c r="A9" s="175"/>
      <c r="B9" s="176"/>
      <c r="C9" s="177"/>
      <c r="D9" s="178"/>
      <c r="E9" s="178"/>
      <c r="F9" s="87"/>
      <c r="G9" s="81"/>
      <c r="H9" s="88"/>
      <c r="I9" s="89"/>
      <c r="J9" s="90"/>
      <c r="K9" s="88"/>
      <c r="L9" s="179"/>
      <c r="M9" s="88"/>
      <c r="N9" s="179"/>
      <c r="O9" s="180"/>
      <c r="P9" s="90"/>
      <c r="Q9" s="90"/>
      <c r="R9" s="197"/>
      <c r="S9" s="194"/>
      <c r="T9" s="126"/>
    </row>
    <row r="10" spans="1:197" s="37" customFormat="1" outlineLevel="2" x14ac:dyDescent="0.25">
      <c r="A10" s="13" t="s">
        <v>18</v>
      </c>
      <c r="B10" s="26">
        <v>3</v>
      </c>
      <c r="C10" s="73"/>
      <c r="D10" s="74" t="s">
        <v>49</v>
      </c>
      <c r="E10" s="74"/>
      <c r="F10" s="91" t="s">
        <v>19</v>
      </c>
      <c r="G10" s="74"/>
      <c r="H10" s="92"/>
      <c r="I10" s="93"/>
      <c r="J10" s="94">
        <f>SUBTOTAL(9,J11:J19)</f>
        <v>0</v>
      </c>
      <c r="K10" s="29"/>
      <c r="L10" s="16">
        <f>SUBTOTAL(9,L11:L19)</f>
        <v>0</v>
      </c>
      <c r="M10" s="29"/>
      <c r="N10" s="16">
        <f>SUBTOTAL(9,N11:N19)</f>
        <v>0</v>
      </c>
      <c r="O10" s="31"/>
      <c r="P10" s="15">
        <f>SUBTOTAL(9,P11:P19)</f>
        <v>0</v>
      </c>
      <c r="Q10" s="15">
        <f>SUBTOTAL(9,Q11:Q19)</f>
        <v>0</v>
      </c>
      <c r="R10" s="197"/>
      <c r="S10" s="194"/>
      <c r="T10" s="127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</row>
    <row r="11" spans="1:197" s="37" customFormat="1" outlineLevel="3" collapsed="1" x14ac:dyDescent="0.25">
      <c r="A11" s="38"/>
      <c r="B11" s="39"/>
      <c r="C11" s="303">
        <v>1</v>
      </c>
      <c r="D11" s="304" t="s">
        <v>50</v>
      </c>
      <c r="E11" s="305" t="s">
        <v>51</v>
      </c>
      <c r="F11" s="306" t="s">
        <v>52</v>
      </c>
      <c r="G11" s="304" t="s">
        <v>53</v>
      </c>
      <c r="H11" s="307">
        <v>4020.7</v>
      </c>
      <c r="I11" s="324"/>
      <c r="J11" s="309">
        <f>H11*I11</f>
        <v>0</v>
      </c>
      <c r="K11" s="42"/>
      <c r="L11" s="42">
        <f>H11*K11</f>
        <v>0</v>
      </c>
      <c r="M11" s="42"/>
      <c r="N11" s="42">
        <f>H11*M11</f>
        <v>0</v>
      </c>
      <c r="O11" s="44">
        <v>21</v>
      </c>
      <c r="P11" s="44">
        <f>J11*(O11/100)</f>
        <v>0</v>
      </c>
      <c r="Q11" s="44">
        <f>J11+P11</f>
        <v>0</v>
      </c>
      <c r="R11" s="197"/>
      <c r="S11" s="194"/>
      <c r="T11" s="127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</row>
    <row r="12" spans="1:197" s="37" customFormat="1" hidden="1" outlineLevel="4" x14ac:dyDescent="0.25">
      <c r="A12" s="45"/>
      <c r="B12" s="46"/>
      <c r="C12" s="97"/>
      <c r="D12" s="98"/>
      <c r="E12" s="99" t="s">
        <v>14</v>
      </c>
      <c r="F12" s="100" t="s">
        <v>54</v>
      </c>
      <c r="G12" s="98"/>
      <c r="H12" s="101">
        <v>0</v>
      </c>
      <c r="I12" s="102"/>
      <c r="J12" s="103"/>
      <c r="K12" s="50"/>
      <c r="L12" s="50"/>
      <c r="M12" s="50"/>
      <c r="N12" s="50"/>
      <c r="O12" s="52"/>
      <c r="P12" s="52"/>
      <c r="Q12" s="52"/>
      <c r="R12" s="197"/>
      <c r="S12" s="194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</row>
    <row r="13" spans="1:197" s="37" customFormat="1" hidden="1" outlineLevel="4" x14ac:dyDescent="0.25">
      <c r="A13" s="45"/>
      <c r="B13" s="46"/>
      <c r="C13" s="97"/>
      <c r="D13" s="98"/>
      <c r="E13" s="99"/>
      <c r="F13" s="100" t="s">
        <v>55</v>
      </c>
      <c r="G13" s="98"/>
      <c r="H13" s="101">
        <v>2970</v>
      </c>
      <c r="I13" s="102"/>
      <c r="J13" s="103"/>
      <c r="K13" s="50"/>
      <c r="L13" s="50"/>
      <c r="M13" s="50"/>
      <c r="N13" s="50"/>
      <c r="O13" s="52"/>
      <c r="P13" s="52"/>
      <c r="Q13" s="52"/>
      <c r="R13" s="197"/>
      <c r="S13" s="194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</row>
    <row r="14" spans="1:197" s="37" customFormat="1" hidden="1" outlineLevel="4" x14ac:dyDescent="0.25">
      <c r="A14" s="45"/>
      <c r="B14" s="46"/>
      <c r="C14" s="97"/>
      <c r="D14" s="98"/>
      <c r="E14" s="99"/>
      <c r="F14" s="100" t="s">
        <v>56</v>
      </c>
      <c r="G14" s="98"/>
      <c r="H14" s="101">
        <v>752</v>
      </c>
      <c r="I14" s="102"/>
      <c r="J14" s="103"/>
      <c r="K14" s="50"/>
      <c r="L14" s="50"/>
      <c r="M14" s="50"/>
      <c r="N14" s="50"/>
      <c r="O14" s="52"/>
      <c r="P14" s="52"/>
      <c r="Q14" s="52"/>
      <c r="R14" s="197"/>
      <c r="S14" s="194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</row>
    <row r="15" spans="1:197" s="37" customFormat="1" hidden="1" outlineLevel="4" x14ac:dyDescent="0.25">
      <c r="A15" s="45"/>
      <c r="B15" s="46"/>
      <c r="C15" s="97"/>
      <c r="D15" s="98"/>
      <c r="E15" s="99"/>
      <c r="F15" s="100" t="s">
        <v>57</v>
      </c>
      <c r="G15" s="98"/>
      <c r="H15" s="101">
        <v>92.7</v>
      </c>
      <c r="I15" s="102"/>
      <c r="J15" s="103"/>
      <c r="K15" s="50"/>
      <c r="L15" s="50"/>
      <c r="M15" s="50"/>
      <c r="N15" s="50"/>
      <c r="O15" s="52"/>
      <c r="P15" s="52"/>
      <c r="Q15" s="52"/>
      <c r="R15" s="197"/>
      <c r="S15" s="194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</row>
    <row r="16" spans="1:197" s="37" customFormat="1" hidden="1" outlineLevel="4" x14ac:dyDescent="0.25">
      <c r="A16" s="45"/>
      <c r="B16" s="46"/>
      <c r="C16" s="97"/>
      <c r="D16" s="98"/>
      <c r="E16" s="99"/>
      <c r="F16" s="100" t="s">
        <v>58</v>
      </c>
      <c r="G16" s="98"/>
      <c r="H16" s="101">
        <v>124.7</v>
      </c>
      <c r="I16" s="102"/>
      <c r="J16" s="103"/>
      <c r="K16" s="50"/>
      <c r="L16" s="50"/>
      <c r="M16" s="50"/>
      <c r="N16" s="50"/>
      <c r="O16" s="52"/>
      <c r="P16" s="52"/>
      <c r="Q16" s="52"/>
      <c r="R16" s="197"/>
      <c r="S16" s="194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</row>
    <row r="17" spans="1:197" s="37" customFormat="1" hidden="1" outlineLevel="4" x14ac:dyDescent="0.25">
      <c r="A17" s="45"/>
      <c r="B17" s="46"/>
      <c r="C17" s="97"/>
      <c r="D17" s="98"/>
      <c r="E17" s="99"/>
      <c r="F17" s="100" t="s">
        <v>59</v>
      </c>
      <c r="G17" s="98"/>
      <c r="H17" s="101">
        <v>81.3</v>
      </c>
      <c r="I17" s="102"/>
      <c r="J17" s="103"/>
      <c r="K17" s="50"/>
      <c r="L17" s="50"/>
      <c r="M17" s="50"/>
      <c r="N17" s="50"/>
      <c r="O17" s="52"/>
      <c r="P17" s="52"/>
      <c r="Q17" s="52"/>
      <c r="R17" s="197"/>
      <c r="S17" s="194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</row>
    <row r="18" spans="1:197" s="37" customFormat="1" ht="7.5" hidden="1" customHeight="1" outlineLevel="4" x14ac:dyDescent="0.25">
      <c r="A18" s="36"/>
      <c r="B18" s="53"/>
      <c r="C18" s="104"/>
      <c r="D18" s="105"/>
      <c r="E18" s="106"/>
      <c r="F18" s="107"/>
      <c r="G18" s="105"/>
      <c r="H18" s="108"/>
      <c r="I18" s="109"/>
      <c r="J18" s="110"/>
      <c r="K18" s="61"/>
      <c r="L18" s="61"/>
      <c r="M18" s="61"/>
      <c r="N18" s="61"/>
      <c r="O18" s="60"/>
      <c r="P18" s="60"/>
      <c r="Q18" s="60"/>
      <c r="R18" s="197"/>
      <c r="S18" s="194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</row>
    <row r="19" spans="1:197" s="37" customFormat="1" outlineLevel="3" x14ac:dyDescent="0.25">
      <c r="B19" s="35"/>
      <c r="C19" s="111"/>
      <c r="D19" s="111"/>
      <c r="E19" s="111"/>
      <c r="F19" s="111"/>
      <c r="G19" s="111"/>
      <c r="H19" s="111"/>
      <c r="I19" s="112"/>
      <c r="J19" s="112"/>
      <c r="K19" s="35"/>
      <c r="L19" s="35"/>
      <c r="M19" s="35"/>
      <c r="N19" s="35"/>
      <c r="O19" s="35"/>
      <c r="P19" s="36"/>
      <c r="Q19" s="36"/>
      <c r="R19" s="197"/>
      <c r="S19" s="194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</row>
    <row r="20" spans="1:197" s="37" customFormat="1" outlineLevel="2" x14ac:dyDescent="0.25">
      <c r="A20" s="13" t="s">
        <v>20</v>
      </c>
      <c r="B20" s="26">
        <v>3</v>
      </c>
      <c r="C20" s="73"/>
      <c r="D20" s="74" t="s">
        <v>49</v>
      </c>
      <c r="E20" s="74"/>
      <c r="F20" s="91" t="s">
        <v>21</v>
      </c>
      <c r="G20" s="74"/>
      <c r="H20" s="92"/>
      <c r="I20" s="93"/>
      <c r="J20" s="94">
        <f>SUBTOTAL(9,J21:J33)</f>
        <v>0</v>
      </c>
      <c r="K20" s="29"/>
      <c r="L20" s="16">
        <f>SUBTOTAL(9,L21:L33)</f>
        <v>105.54337499999998</v>
      </c>
      <c r="M20" s="29"/>
      <c r="N20" s="16">
        <f>SUBTOTAL(9,N21:N33)</f>
        <v>0</v>
      </c>
      <c r="O20" s="31"/>
      <c r="P20" s="15">
        <f>SUBTOTAL(9,P21:P33)</f>
        <v>0</v>
      </c>
      <c r="Q20" s="15">
        <f>SUBTOTAL(9,Q21:Q33)</f>
        <v>0</v>
      </c>
      <c r="R20" s="197"/>
      <c r="S20" s="194"/>
      <c r="T20" s="127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</row>
    <row r="21" spans="1:197" s="37" customFormat="1" ht="24" outlineLevel="3" collapsed="1" x14ac:dyDescent="0.25">
      <c r="A21" s="38"/>
      <c r="B21" s="39"/>
      <c r="C21" s="303">
        <v>1</v>
      </c>
      <c r="D21" s="304" t="s">
        <v>50</v>
      </c>
      <c r="E21" s="305" t="s">
        <v>63</v>
      </c>
      <c r="F21" s="306" t="s">
        <v>64</v>
      </c>
      <c r="G21" s="304" t="s">
        <v>53</v>
      </c>
      <c r="H21" s="307">
        <v>4020.7</v>
      </c>
      <c r="I21" s="324"/>
      <c r="J21" s="309">
        <f>H21*I21</f>
        <v>0</v>
      </c>
      <c r="K21" s="42"/>
      <c r="L21" s="42">
        <f>H21*K21</f>
        <v>0</v>
      </c>
      <c r="M21" s="42"/>
      <c r="N21" s="42">
        <f>H21*M21</f>
        <v>0</v>
      </c>
      <c r="O21" s="44">
        <v>21</v>
      </c>
      <c r="P21" s="44">
        <f>J21*(O21/100)</f>
        <v>0</v>
      </c>
      <c r="Q21" s="44">
        <f>J21+P21</f>
        <v>0</v>
      </c>
      <c r="R21" s="197"/>
      <c r="S21" s="194"/>
      <c r="T21" s="127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</row>
    <row r="22" spans="1:197" s="37" customFormat="1" hidden="1" outlineLevel="4" x14ac:dyDescent="0.25">
      <c r="A22" s="45"/>
      <c r="B22" s="46"/>
      <c r="C22" s="310"/>
      <c r="D22" s="311"/>
      <c r="E22" s="312" t="s">
        <v>14</v>
      </c>
      <c r="F22" s="313" t="s">
        <v>54</v>
      </c>
      <c r="G22" s="311"/>
      <c r="H22" s="314">
        <v>0</v>
      </c>
      <c r="I22" s="315"/>
      <c r="J22" s="316"/>
      <c r="K22" s="50"/>
      <c r="L22" s="50"/>
      <c r="M22" s="50"/>
      <c r="N22" s="50"/>
      <c r="O22" s="52"/>
      <c r="P22" s="52"/>
      <c r="Q22" s="52"/>
      <c r="R22" s="197"/>
      <c r="S22" s="194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</row>
    <row r="23" spans="1:197" s="37" customFormat="1" hidden="1" outlineLevel="4" x14ac:dyDescent="0.25">
      <c r="A23" s="45"/>
      <c r="B23" s="46"/>
      <c r="C23" s="310"/>
      <c r="D23" s="311"/>
      <c r="E23" s="312"/>
      <c r="F23" s="313" t="s">
        <v>55</v>
      </c>
      <c r="G23" s="311"/>
      <c r="H23" s="314">
        <v>2970</v>
      </c>
      <c r="I23" s="315"/>
      <c r="J23" s="316"/>
      <c r="K23" s="50"/>
      <c r="L23" s="50"/>
      <c r="M23" s="50"/>
      <c r="N23" s="50"/>
      <c r="O23" s="52"/>
      <c r="P23" s="52"/>
      <c r="Q23" s="52"/>
      <c r="R23" s="197"/>
      <c r="S23" s="194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</row>
    <row r="24" spans="1:197" s="37" customFormat="1" hidden="1" outlineLevel="4" x14ac:dyDescent="0.25">
      <c r="A24" s="45"/>
      <c r="B24" s="46"/>
      <c r="C24" s="310"/>
      <c r="D24" s="311"/>
      <c r="E24" s="312"/>
      <c r="F24" s="313" t="s">
        <v>56</v>
      </c>
      <c r="G24" s="311"/>
      <c r="H24" s="314">
        <v>752</v>
      </c>
      <c r="I24" s="315"/>
      <c r="J24" s="316"/>
      <c r="K24" s="50"/>
      <c r="L24" s="50"/>
      <c r="M24" s="50"/>
      <c r="N24" s="50"/>
      <c r="O24" s="52"/>
      <c r="P24" s="52"/>
      <c r="Q24" s="52"/>
      <c r="R24" s="197"/>
      <c r="S24" s="194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</row>
    <row r="25" spans="1:197" s="37" customFormat="1" hidden="1" outlineLevel="4" x14ac:dyDescent="0.25">
      <c r="A25" s="45"/>
      <c r="B25" s="46"/>
      <c r="C25" s="310"/>
      <c r="D25" s="311"/>
      <c r="E25" s="312"/>
      <c r="F25" s="313" t="s">
        <v>57</v>
      </c>
      <c r="G25" s="311"/>
      <c r="H25" s="314">
        <v>92.7</v>
      </c>
      <c r="I25" s="315"/>
      <c r="J25" s="316"/>
      <c r="K25" s="50"/>
      <c r="L25" s="50"/>
      <c r="M25" s="50"/>
      <c r="N25" s="50"/>
      <c r="O25" s="52"/>
      <c r="P25" s="52"/>
      <c r="Q25" s="52"/>
      <c r="R25" s="197"/>
      <c r="S25" s="194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</row>
    <row r="26" spans="1:197" s="37" customFormat="1" hidden="1" outlineLevel="4" x14ac:dyDescent="0.25">
      <c r="A26" s="45"/>
      <c r="B26" s="46"/>
      <c r="C26" s="310"/>
      <c r="D26" s="311"/>
      <c r="E26" s="312"/>
      <c r="F26" s="313" t="s">
        <v>58</v>
      </c>
      <c r="G26" s="311"/>
      <c r="H26" s="314">
        <v>124.7</v>
      </c>
      <c r="I26" s="315"/>
      <c r="J26" s="316"/>
      <c r="K26" s="50"/>
      <c r="L26" s="50"/>
      <c r="M26" s="50"/>
      <c r="N26" s="50"/>
      <c r="O26" s="52"/>
      <c r="P26" s="52"/>
      <c r="Q26" s="52"/>
      <c r="R26" s="197"/>
      <c r="S26" s="194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</row>
    <row r="27" spans="1:197" s="37" customFormat="1" hidden="1" outlineLevel="4" x14ac:dyDescent="0.25">
      <c r="A27" s="45"/>
      <c r="B27" s="46"/>
      <c r="C27" s="310"/>
      <c r="D27" s="311"/>
      <c r="E27" s="312"/>
      <c r="F27" s="313" t="s">
        <v>59</v>
      </c>
      <c r="G27" s="311"/>
      <c r="H27" s="314">
        <v>81.3</v>
      </c>
      <c r="I27" s="315"/>
      <c r="J27" s="316"/>
      <c r="K27" s="50"/>
      <c r="L27" s="50"/>
      <c r="M27" s="50"/>
      <c r="N27" s="50"/>
      <c r="O27" s="52"/>
      <c r="P27" s="52"/>
      <c r="Q27" s="52"/>
      <c r="R27" s="197"/>
      <c r="S27" s="194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</row>
    <row r="28" spans="1:197" s="37" customFormat="1" ht="7.5" hidden="1" customHeight="1" outlineLevel="4" x14ac:dyDescent="0.25">
      <c r="A28" s="36"/>
      <c r="B28" s="53"/>
      <c r="C28" s="317"/>
      <c r="D28" s="318"/>
      <c r="E28" s="319"/>
      <c r="F28" s="320"/>
      <c r="G28" s="318"/>
      <c r="H28" s="321"/>
      <c r="I28" s="322"/>
      <c r="J28" s="323"/>
      <c r="K28" s="61"/>
      <c r="L28" s="61"/>
      <c r="M28" s="61"/>
      <c r="N28" s="61"/>
      <c r="O28" s="60"/>
      <c r="P28" s="60"/>
      <c r="Q28" s="60"/>
      <c r="R28" s="197"/>
      <c r="S28" s="194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</row>
    <row r="29" spans="1:197" s="37" customFormat="1" outlineLevel="3" collapsed="1" x14ac:dyDescent="0.25">
      <c r="A29" s="38"/>
      <c r="B29" s="39"/>
      <c r="C29" s="303">
        <v>2</v>
      </c>
      <c r="D29" s="304" t="s">
        <v>65</v>
      </c>
      <c r="E29" s="305" t="s">
        <v>66</v>
      </c>
      <c r="F29" s="306" t="s">
        <v>67</v>
      </c>
      <c r="G29" s="304" t="s">
        <v>68</v>
      </c>
      <c r="H29" s="307">
        <v>105.54337499999998</v>
      </c>
      <c r="I29" s="324"/>
      <c r="J29" s="309">
        <f>H29*I29</f>
        <v>0</v>
      </c>
      <c r="K29" s="42">
        <v>1</v>
      </c>
      <c r="L29" s="42">
        <f>H29*K29</f>
        <v>105.54337499999998</v>
      </c>
      <c r="M29" s="42"/>
      <c r="N29" s="42">
        <f>H29*M29</f>
        <v>0</v>
      </c>
      <c r="O29" s="44">
        <v>21</v>
      </c>
      <c r="P29" s="44">
        <f>J29*(O29/100)</f>
        <v>0</v>
      </c>
      <c r="Q29" s="44">
        <f>J29+P29</f>
        <v>0</v>
      </c>
      <c r="R29" s="197"/>
      <c r="S29" s="194"/>
      <c r="T29" s="127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</row>
    <row r="30" spans="1:197" s="37" customFormat="1" hidden="1" outlineLevel="4" x14ac:dyDescent="0.25">
      <c r="A30" s="45"/>
      <c r="B30" s="46"/>
      <c r="C30" s="97"/>
      <c r="D30" s="98"/>
      <c r="E30" s="99" t="s">
        <v>14</v>
      </c>
      <c r="F30" s="100" t="s">
        <v>69</v>
      </c>
      <c r="G30" s="98"/>
      <c r="H30" s="101">
        <v>0</v>
      </c>
      <c r="I30" s="102"/>
      <c r="J30" s="103"/>
      <c r="K30" s="50"/>
      <c r="L30" s="50"/>
      <c r="M30" s="50"/>
      <c r="N30" s="50"/>
      <c r="O30" s="52"/>
      <c r="P30" s="52"/>
      <c r="Q30" s="52"/>
      <c r="R30" s="197"/>
      <c r="S30" s="194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</row>
    <row r="31" spans="1:197" s="37" customFormat="1" hidden="1" outlineLevel="4" x14ac:dyDescent="0.25">
      <c r="A31" s="45"/>
      <c r="B31" s="46"/>
      <c r="C31" s="97"/>
      <c r="D31" s="98"/>
      <c r="E31" s="99"/>
      <c r="F31" s="100" t="s">
        <v>70</v>
      </c>
      <c r="G31" s="98"/>
      <c r="H31" s="101">
        <v>105.54337499999998</v>
      </c>
      <c r="I31" s="102"/>
      <c r="J31" s="103"/>
      <c r="K31" s="50"/>
      <c r="L31" s="50"/>
      <c r="M31" s="50"/>
      <c r="N31" s="50"/>
      <c r="O31" s="52"/>
      <c r="P31" s="52"/>
      <c r="Q31" s="52"/>
      <c r="R31" s="197"/>
      <c r="S31" s="194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</row>
    <row r="32" spans="1:197" s="37" customFormat="1" ht="7.5" hidden="1" customHeight="1" outlineLevel="4" x14ac:dyDescent="0.25">
      <c r="A32" s="36"/>
      <c r="B32" s="53"/>
      <c r="C32" s="104"/>
      <c r="D32" s="105"/>
      <c r="E32" s="106"/>
      <c r="F32" s="107"/>
      <c r="G32" s="105"/>
      <c r="H32" s="108"/>
      <c r="I32" s="109"/>
      <c r="J32" s="110"/>
      <c r="K32" s="61"/>
      <c r="L32" s="61"/>
      <c r="M32" s="61"/>
      <c r="N32" s="61"/>
      <c r="O32" s="60"/>
      <c r="P32" s="60"/>
      <c r="Q32" s="60"/>
      <c r="R32" s="197"/>
      <c r="S32" s="194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</row>
    <row r="33" spans="1:197" s="37" customFormat="1" outlineLevel="3" x14ac:dyDescent="0.25">
      <c r="B33" s="35"/>
      <c r="C33" s="111"/>
      <c r="D33" s="111"/>
      <c r="E33" s="111"/>
      <c r="F33" s="111"/>
      <c r="G33" s="111"/>
      <c r="H33" s="111"/>
      <c r="I33" s="112"/>
      <c r="J33" s="112"/>
      <c r="K33" s="35"/>
      <c r="L33" s="35"/>
      <c r="M33" s="35"/>
      <c r="N33" s="35"/>
      <c r="O33" s="35"/>
      <c r="P33" s="36"/>
      <c r="Q33" s="36"/>
      <c r="R33" s="197"/>
      <c r="S33" s="194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</row>
    <row r="34" spans="1:197" s="37" customFormat="1" outlineLevel="2" x14ac:dyDescent="0.25">
      <c r="A34" s="13" t="s">
        <v>22</v>
      </c>
      <c r="B34" s="26">
        <v>3</v>
      </c>
      <c r="C34" s="73"/>
      <c r="D34" s="74" t="s">
        <v>49</v>
      </c>
      <c r="E34" s="74"/>
      <c r="F34" s="91" t="s">
        <v>23</v>
      </c>
      <c r="G34" s="74"/>
      <c r="H34" s="92"/>
      <c r="I34" s="93"/>
      <c r="J34" s="94">
        <f>SUBTOTAL(9,J35:J36)</f>
        <v>0</v>
      </c>
      <c r="K34" s="29"/>
      <c r="L34" s="16">
        <f>SUBTOTAL(9,L35:L36)</f>
        <v>0</v>
      </c>
      <c r="M34" s="29"/>
      <c r="N34" s="16">
        <f>SUBTOTAL(9,N35:N36)</f>
        <v>0</v>
      </c>
      <c r="O34" s="31"/>
      <c r="P34" s="15">
        <f>SUBTOTAL(9,P35:P36)</f>
        <v>0</v>
      </c>
      <c r="Q34" s="15">
        <f>SUBTOTAL(9,Q35:Q36)</f>
        <v>0</v>
      </c>
      <c r="R34" s="197"/>
      <c r="S34" s="194"/>
      <c r="T34" s="127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</row>
    <row r="35" spans="1:197" s="37" customFormat="1" ht="24" outlineLevel="3" x14ac:dyDescent="0.25">
      <c r="A35" s="38"/>
      <c r="B35" s="39"/>
      <c r="C35" s="303">
        <v>1</v>
      </c>
      <c r="D35" s="304" t="s">
        <v>50</v>
      </c>
      <c r="E35" s="305" t="s">
        <v>71</v>
      </c>
      <c r="F35" s="306" t="s">
        <v>72</v>
      </c>
      <c r="G35" s="304" t="s">
        <v>68</v>
      </c>
      <c r="H35" s="307">
        <v>105.54337499999998</v>
      </c>
      <c r="I35" s="324"/>
      <c r="J35" s="309">
        <f>H35*I35</f>
        <v>0</v>
      </c>
      <c r="K35" s="42"/>
      <c r="L35" s="42">
        <f>H35*K35</f>
        <v>0</v>
      </c>
      <c r="M35" s="42"/>
      <c r="N35" s="42">
        <f>H35*M35</f>
        <v>0</v>
      </c>
      <c r="O35" s="44">
        <v>21</v>
      </c>
      <c r="P35" s="44">
        <f>J35*(O35/100)</f>
        <v>0</v>
      </c>
      <c r="Q35" s="44">
        <f>J35+P35</f>
        <v>0</v>
      </c>
      <c r="R35" s="197"/>
      <c r="S35" s="194"/>
      <c r="T35" s="127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</row>
    <row r="36" spans="1:197" s="37" customFormat="1" outlineLevel="3" x14ac:dyDescent="0.25">
      <c r="B36" s="35"/>
      <c r="C36" s="111"/>
      <c r="D36" s="111"/>
      <c r="E36" s="111"/>
      <c r="F36" s="111"/>
      <c r="G36" s="111"/>
      <c r="H36" s="111"/>
      <c r="I36" s="112"/>
      <c r="J36" s="112"/>
      <c r="K36" s="35"/>
      <c r="L36" s="35"/>
      <c r="M36" s="35"/>
      <c r="N36" s="35"/>
      <c r="O36" s="35"/>
      <c r="P36" s="36"/>
      <c r="Q36" s="36"/>
      <c r="R36" s="197"/>
      <c r="S36" s="194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</row>
    <row r="37" spans="1:197" outlineLevel="1" x14ac:dyDescent="0.25">
      <c r="A37" s="17" t="s">
        <v>24</v>
      </c>
      <c r="B37" s="32">
        <v>2</v>
      </c>
      <c r="C37" s="113"/>
      <c r="D37" s="83" t="s">
        <v>48</v>
      </c>
      <c r="E37" s="83"/>
      <c r="F37" s="82" t="s">
        <v>698</v>
      </c>
      <c r="G37" s="83"/>
      <c r="H37" s="84"/>
      <c r="I37" s="85"/>
      <c r="J37" s="86">
        <f>SUBTOTAL(9,J38:J642)</f>
        <v>0</v>
      </c>
      <c r="K37" s="33"/>
      <c r="L37" s="19">
        <f>SUBTOTAL(9,L38:L642)</f>
        <v>766.97164475499994</v>
      </c>
      <c r="M37" s="33"/>
      <c r="N37" s="19">
        <f>SUBTOTAL(9,N38:N642)</f>
        <v>2801.85475</v>
      </c>
      <c r="O37" s="34"/>
      <c r="P37" s="18">
        <f>SUBTOTAL(9,P38:P642)</f>
        <v>0</v>
      </c>
      <c r="Q37" s="18">
        <f>SUBTOTAL(9,Q38:Q642)</f>
        <v>0</v>
      </c>
      <c r="R37" s="197"/>
      <c r="S37" s="194"/>
      <c r="T37" s="126"/>
    </row>
    <row r="38" spans="1:197" s="37" customFormat="1" outlineLevel="2" x14ac:dyDescent="0.25">
      <c r="A38" s="13" t="s">
        <v>25</v>
      </c>
      <c r="B38" s="26">
        <v>3</v>
      </c>
      <c r="C38" s="73"/>
      <c r="D38" s="74" t="s">
        <v>49</v>
      </c>
      <c r="E38" s="74"/>
      <c r="F38" s="91" t="s">
        <v>19</v>
      </c>
      <c r="G38" s="74"/>
      <c r="H38" s="92"/>
      <c r="I38" s="93"/>
      <c r="J38" s="94">
        <f>SUBTOTAL(9,J39:J256)</f>
        <v>0</v>
      </c>
      <c r="K38" s="29"/>
      <c r="L38" s="16">
        <f>SUBTOTAL(9,L39:L256)</f>
        <v>20.633717499999996</v>
      </c>
      <c r="M38" s="29"/>
      <c r="N38" s="16">
        <f>SUBTOTAL(9,N39:N256)</f>
        <v>2668.0417500000003</v>
      </c>
      <c r="O38" s="31"/>
      <c r="P38" s="15">
        <f>SUBTOTAL(9,P39:P256)</f>
        <v>0</v>
      </c>
      <c r="Q38" s="15">
        <f>SUBTOTAL(9,Q39:Q256)</f>
        <v>0</v>
      </c>
      <c r="R38" s="197">
        <f>SUM(J39+J42+J45+J46+J67+J71+J75+J81+J89+J152+J153+J157+J158+J239+J243+J247)</f>
        <v>0</v>
      </c>
      <c r="S38" s="194">
        <f>SUM(J47:J65)</f>
        <v>0</v>
      </c>
      <c r="T38" s="127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</row>
    <row r="39" spans="1:197" s="37" customFormat="1" outlineLevel="3" collapsed="1" x14ac:dyDescent="0.25">
      <c r="A39" s="38"/>
      <c r="B39" s="39"/>
      <c r="C39" s="303">
        <v>1</v>
      </c>
      <c r="D39" s="304" t="s">
        <v>50</v>
      </c>
      <c r="E39" s="305" t="s">
        <v>73</v>
      </c>
      <c r="F39" s="306" t="s">
        <v>74</v>
      </c>
      <c r="G39" s="304" t="s">
        <v>53</v>
      </c>
      <c r="H39" s="307">
        <v>3280</v>
      </c>
      <c r="I39" s="324"/>
      <c r="J39" s="309">
        <f>H39*I39</f>
        <v>0</v>
      </c>
      <c r="K39" s="42"/>
      <c r="L39" s="42">
        <f>H39*K39</f>
        <v>0</v>
      </c>
      <c r="M39" s="42"/>
      <c r="N39" s="42">
        <f>H39*M39</f>
        <v>0</v>
      </c>
      <c r="O39" s="44">
        <v>21</v>
      </c>
      <c r="P39" s="44">
        <f>J39*(O39/100)</f>
        <v>0</v>
      </c>
      <c r="Q39" s="44">
        <f>J39+P39</f>
        <v>0</v>
      </c>
      <c r="R39" s="197"/>
      <c r="S39" s="194"/>
      <c r="T39" s="127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</row>
    <row r="40" spans="1:197" s="37" customFormat="1" hidden="1" outlineLevel="4" x14ac:dyDescent="0.25">
      <c r="A40" s="45"/>
      <c r="B40" s="46"/>
      <c r="C40" s="310"/>
      <c r="D40" s="311"/>
      <c r="E40" s="312" t="s">
        <v>14</v>
      </c>
      <c r="F40" s="313" t="s">
        <v>75</v>
      </c>
      <c r="G40" s="311"/>
      <c r="H40" s="314">
        <v>3280</v>
      </c>
      <c r="I40" s="315"/>
      <c r="J40" s="316"/>
      <c r="K40" s="50"/>
      <c r="L40" s="50"/>
      <c r="M40" s="50"/>
      <c r="N40" s="50"/>
      <c r="O40" s="52"/>
      <c r="P40" s="52"/>
      <c r="Q40" s="52"/>
      <c r="R40" s="197"/>
      <c r="S40" s="194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</row>
    <row r="41" spans="1:197" s="37" customFormat="1" ht="7.5" hidden="1" customHeight="1" outlineLevel="4" x14ac:dyDescent="0.25">
      <c r="A41" s="36"/>
      <c r="B41" s="53"/>
      <c r="C41" s="317"/>
      <c r="D41" s="318"/>
      <c r="E41" s="319"/>
      <c r="F41" s="320"/>
      <c r="G41" s="318"/>
      <c r="H41" s="321"/>
      <c r="I41" s="322"/>
      <c r="J41" s="323"/>
      <c r="K41" s="61"/>
      <c r="L41" s="61"/>
      <c r="M41" s="61"/>
      <c r="N41" s="61"/>
      <c r="O41" s="60"/>
      <c r="P41" s="60"/>
      <c r="Q41" s="60"/>
      <c r="R41" s="197"/>
      <c r="S41" s="194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</row>
    <row r="42" spans="1:197" s="37" customFormat="1" outlineLevel="3" collapsed="1" x14ac:dyDescent="0.25">
      <c r="A42" s="38"/>
      <c r="B42" s="39"/>
      <c r="C42" s="303">
        <v>2</v>
      </c>
      <c r="D42" s="304" t="s">
        <v>50</v>
      </c>
      <c r="E42" s="305" t="s">
        <v>76</v>
      </c>
      <c r="F42" s="306" t="s">
        <v>77</v>
      </c>
      <c r="G42" s="304" t="s">
        <v>62</v>
      </c>
      <c r="H42" s="307">
        <v>656</v>
      </c>
      <c r="I42" s="324"/>
      <c r="J42" s="309">
        <f>H42*I42</f>
        <v>0</v>
      </c>
      <c r="K42" s="42"/>
      <c r="L42" s="42">
        <f>H42*K42</f>
        <v>0</v>
      </c>
      <c r="M42" s="42"/>
      <c r="N42" s="42">
        <f>H42*M42</f>
        <v>0</v>
      </c>
      <c r="O42" s="44">
        <v>21</v>
      </c>
      <c r="P42" s="44">
        <f>J42*(O42/100)</f>
        <v>0</v>
      </c>
      <c r="Q42" s="44">
        <f>J42+P42</f>
        <v>0</v>
      </c>
      <c r="R42" s="197"/>
      <c r="S42" s="194"/>
      <c r="T42" s="127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</row>
    <row r="43" spans="1:197" s="37" customFormat="1" hidden="1" outlineLevel="4" x14ac:dyDescent="0.25">
      <c r="A43" s="45"/>
      <c r="B43" s="46"/>
      <c r="C43" s="310"/>
      <c r="D43" s="311"/>
      <c r="E43" s="312" t="s">
        <v>14</v>
      </c>
      <c r="F43" s="313" t="s">
        <v>78</v>
      </c>
      <c r="G43" s="311"/>
      <c r="H43" s="314">
        <v>656</v>
      </c>
      <c r="I43" s="315"/>
      <c r="J43" s="316"/>
      <c r="K43" s="50"/>
      <c r="L43" s="50"/>
      <c r="M43" s="50"/>
      <c r="N43" s="50"/>
      <c r="O43" s="52"/>
      <c r="P43" s="52"/>
      <c r="Q43" s="52"/>
      <c r="R43" s="197"/>
      <c r="S43" s="194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</row>
    <row r="44" spans="1:197" s="37" customFormat="1" ht="7.5" hidden="1" customHeight="1" outlineLevel="4" x14ac:dyDescent="0.25">
      <c r="A44" s="36"/>
      <c r="B44" s="53"/>
      <c r="C44" s="317"/>
      <c r="D44" s="318"/>
      <c r="E44" s="319"/>
      <c r="F44" s="320"/>
      <c r="G44" s="318"/>
      <c r="H44" s="321"/>
      <c r="I44" s="322"/>
      <c r="J44" s="323"/>
      <c r="K44" s="61"/>
      <c r="L44" s="61"/>
      <c r="M44" s="61"/>
      <c r="N44" s="61"/>
      <c r="O44" s="60"/>
      <c r="P44" s="60"/>
      <c r="Q44" s="60"/>
      <c r="R44" s="197"/>
      <c r="S44" s="194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</row>
    <row r="45" spans="1:197" s="37" customFormat="1" outlineLevel="3" x14ac:dyDescent="0.25">
      <c r="A45" s="38"/>
      <c r="B45" s="39"/>
      <c r="C45" s="303">
        <v>3</v>
      </c>
      <c r="D45" s="304" t="s">
        <v>50</v>
      </c>
      <c r="E45" s="305" t="s">
        <v>60</v>
      </c>
      <c r="F45" s="306" t="s">
        <v>61</v>
      </c>
      <c r="G45" s="304" t="s">
        <v>62</v>
      </c>
      <c r="H45" s="307">
        <v>656</v>
      </c>
      <c r="I45" s="324"/>
      <c r="J45" s="309">
        <f>H45*I45</f>
        <v>0</v>
      </c>
      <c r="K45" s="42"/>
      <c r="L45" s="42">
        <f>H45*K45</f>
        <v>0</v>
      </c>
      <c r="M45" s="42"/>
      <c r="N45" s="42">
        <f>H45*M45</f>
        <v>0</v>
      </c>
      <c r="O45" s="44">
        <v>21</v>
      </c>
      <c r="P45" s="44">
        <f>J45*(O45/100)</f>
        <v>0</v>
      </c>
      <c r="Q45" s="44">
        <f>J45+P45</f>
        <v>0</v>
      </c>
      <c r="R45" s="197"/>
      <c r="S45" s="194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</row>
    <row r="46" spans="1:197" s="37" customFormat="1" outlineLevel="3" x14ac:dyDescent="0.25">
      <c r="A46" s="38"/>
      <c r="B46" s="39"/>
      <c r="C46" s="303">
        <v>4</v>
      </c>
      <c r="D46" s="304" t="s">
        <v>50</v>
      </c>
      <c r="E46" s="305" t="s">
        <v>79</v>
      </c>
      <c r="F46" s="306" t="s">
        <v>80</v>
      </c>
      <c r="G46" s="304" t="s">
        <v>62</v>
      </c>
      <c r="H46" s="307">
        <v>656</v>
      </c>
      <c r="I46" s="324"/>
      <c r="J46" s="309">
        <f>H46*I46</f>
        <v>0</v>
      </c>
      <c r="K46" s="42"/>
      <c r="L46" s="42">
        <f>H46*K46</f>
        <v>0</v>
      </c>
      <c r="M46" s="42"/>
      <c r="N46" s="42">
        <f>H46*M46</f>
        <v>0</v>
      </c>
      <c r="O46" s="44">
        <v>21</v>
      </c>
      <c r="P46" s="44">
        <f>J46*(O46/100)</f>
        <v>0</v>
      </c>
      <c r="Q46" s="44">
        <f>J46+P46</f>
        <v>0</v>
      </c>
      <c r="R46" s="197"/>
      <c r="S46" s="194"/>
      <c r="T46" s="127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</row>
    <row r="47" spans="1:197" s="37" customFormat="1" outlineLevel="3" collapsed="1" x14ac:dyDescent="0.25">
      <c r="A47" s="38"/>
      <c r="B47" s="39"/>
      <c r="C47" s="129">
        <v>5</v>
      </c>
      <c r="D47" s="130" t="s">
        <v>50</v>
      </c>
      <c r="E47" s="131" t="s">
        <v>81</v>
      </c>
      <c r="F47" s="160" t="s">
        <v>82</v>
      </c>
      <c r="G47" s="161" t="s">
        <v>53</v>
      </c>
      <c r="H47" s="162">
        <v>4577</v>
      </c>
      <c r="I47" s="163"/>
      <c r="J47" s="164">
        <f>H47*I47</f>
        <v>0</v>
      </c>
      <c r="K47" s="42">
        <v>1.0000000000000001E-5</v>
      </c>
      <c r="L47" s="42">
        <f>H47*K47</f>
        <v>4.5770000000000005E-2</v>
      </c>
      <c r="M47" s="42">
        <v>9.1999999999999998E-2</v>
      </c>
      <c r="N47" s="42">
        <f>H47*M47</f>
        <v>421.084</v>
      </c>
      <c r="O47" s="44">
        <v>21</v>
      </c>
      <c r="P47" s="44">
        <f>J47*(O47/100)</f>
        <v>0</v>
      </c>
      <c r="Q47" s="44">
        <f>J47+P47</f>
        <v>0</v>
      </c>
      <c r="R47" s="197"/>
      <c r="S47" s="194"/>
      <c r="T47" s="127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</row>
    <row r="48" spans="1:197" s="37" customFormat="1" hidden="1" outlineLevel="4" x14ac:dyDescent="0.25">
      <c r="A48" s="45"/>
      <c r="B48" s="46"/>
      <c r="C48" s="132"/>
      <c r="D48" s="133"/>
      <c r="E48" s="134" t="s">
        <v>14</v>
      </c>
      <c r="F48" s="165" t="s">
        <v>83</v>
      </c>
      <c r="G48" s="166"/>
      <c r="H48" s="167">
        <v>0</v>
      </c>
      <c r="I48" s="168"/>
      <c r="J48" s="169"/>
      <c r="K48" s="50"/>
      <c r="L48" s="50"/>
      <c r="M48" s="50"/>
      <c r="N48" s="50"/>
      <c r="O48" s="52"/>
      <c r="P48" s="52"/>
      <c r="Q48" s="52"/>
      <c r="R48" s="197"/>
      <c r="S48" s="194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</row>
    <row r="49" spans="1:197" s="37" customFormat="1" hidden="1" outlineLevel="4" x14ac:dyDescent="0.25">
      <c r="A49" s="45"/>
      <c r="B49" s="46"/>
      <c r="C49" s="132"/>
      <c r="D49" s="133"/>
      <c r="E49" s="134"/>
      <c r="F49" s="165" t="s">
        <v>84</v>
      </c>
      <c r="G49" s="166"/>
      <c r="H49" s="167">
        <v>1117</v>
      </c>
      <c r="I49" s="168"/>
      <c r="J49" s="169"/>
      <c r="K49" s="50"/>
      <c r="L49" s="50"/>
      <c r="M49" s="50"/>
      <c r="N49" s="50"/>
      <c r="O49" s="52"/>
      <c r="P49" s="52"/>
      <c r="Q49" s="52"/>
      <c r="R49" s="197"/>
      <c r="S49" s="194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</row>
    <row r="50" spans="1:197" s="37" customFormat="1" hidden="1" outlineLevel="4" x14ac:dyDescent="0.25">
      <c r="A50" s="45"/>
      <c r="B50" s="46"/>
      <c r="C50" s="132"/>
      <c r="D50" s="133"/>
      <c r="E50" s="134"/>
      <c r="F50" s="165" t="s">
        <v>85</v>
      </c>
      <c r="G50" s="166"/>
      <c r="H50" s="167">
        <v>0</v>
      </c>
      <c r="I50" s="168"/>
      <c r="J50" s="169"/>
      <c r="K50" s="50"/>
      <c r="L50" s="50"/>
      <c r="M50" s="50"/>
      <c r="N50" s="50"/>
      <c r="O50" s="52"/>
      <c r="P50" s="52"/>
      <c r="Q50" s="52"/>
      <c r="R50" s="197"/>
      <c r="S50" s="194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</row>
    <row r="51" spans="1:197" s="37" customFormat="1" hidden="1" outlineLevel="4" x14ac:dyDescent="0.25">
      <c r="A51" s="45"/>
      <c r="B51" s="46"/>
      <c r="C51" s="132"/>
      <c r="D51" s="133"/>
      <c r="E51" s="134"/>
      <c r="F51" s="165" t="s">
        <v>86</v>
      </c>
      <c r="G51" s="166"/>
      <c r="H51" s="167">
        <v>1167</v>
      </c>
      <c r="I51" s="168"/>
      <c r="J51" s="169"/>
      <c r="K51" s="50"/>
      <c r="L51" s="50"/>
      <c r="M51" s="50"/>
      <c r="N51" s="50"/>
      <c r="O51" s="52"/>
      <c r="P51" s="52"/>
      <c r="Q51" s="52"/>
      <c r="R51" s="197"/>
      <c r="S51" s="194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</row>
    <row r="52" spans="1:197" s="37" customFormat="1" hidden="1" outlineLevel="4" x14ac:dyDescent="0.25">
      <c r="A52" s="45"/>
      <c r="B52" s="46"/>
      <c r="C52" s="132"/>
      <c r="D52" s="133"/>
      <c r="E52" s="134"/>
      <c r="F52" s="165" t="s">
        <v>87</v>
      </c>
      <c r="G52" s="166"/>
      <c r="H52" s="167">
        <v>0</v>
      </c>
      <c r="I52" s="168"/>
      <c r="J52" s="169"/>
      <c r="K52" s="50"/>
      <c r="L52" s="50"/>
      <c r="M52" s="50"/>
      <c r="N52" s="50"/>
      <c r="O52" s="52"/>
      <c r="P52" s="52"/>
      <c r="Q52" s="52"/>
      <c r="R52" s="197"/>
      <c r="S52" s="194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</row>
    <row r="53" spans="1:197" s="37" customFormat="1" hidden="1" outlineLevel="4" x14ac:dyDescent="0.25">
      <c r="A53" s="45"/>
      <c r="B53" s="46"/>
      <c r="C53" s="132"/>
      <c r="D53" s="133"/>
      <c r="E53" s="134"/>
      <c r="F53" s="165" t="s">
        <v>88</v>
      </c>
      <c r="G53" s="166"/>
      <c r="H53" s="167">
        <v>933</v>
      </c>
      <c r="I53" s="168"/>
      <c r="J53" s="169"/>
      <c r="K53" s="50"/>
      <c r="L53" s="50"/>
      <c r="M53" s="50"/>
      <c r="N53" s="50"/>
      <c r="O53" s="52"/>
      <c r="P53" s="52"/>
      <c r="Q53" s="52"/>
      <c r="R53" s="197"/>
      <c r="S53" s="194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</row>
    <row r="54" spans="1:197" s="37" customFormat="1" hidden="1" outlineLevel="4" x14ac:dyDescent="0.25">
      <c r="A54" s="45"/>
      <c r="B54" s="46"/>
      <c r="C54" s="132"/>
      <c r="D54" s="133"/>
      <c r="E54" s="134"/>
      <c r="F54" s="165" t="s">
        <v>89</v>
      </c>
      <c r="G54" s="166"/>
      <c r="H54" s="167">
        <v>0</v>
      </c>
      <c r="I54" s="168"/>
      <c r="J54" s="169"/>
      <c r="K54" s="50"/>
      <c r="L54" s="50"/>
      <c r="M54" s="50"/>
      <c r="N54" s="50"/>
      <c r="O54" s="52"/>
      <c r="P54" s="52"/>
      <c r="Q54" s="52"/>
      <c r="R54" s="197"/>
      <c r="S54" s="194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</row>
    <row r="55" spans="1:197" s="37" customFormat="1" hidden="1" outlineLevel="4" x14ac:dyDescent="0.25">
      <c r="A55" s="45"/>
      <c r="B55" s="46"/>
      <c r="C55" s="132"/>
      <c r="D55" s="133"/>
      <c r="E55" s="134"/>
      <c r="F55" s="165" t="s">
        <v>90</v>
      </c>
      <c r="G55" s="166"/>
      <c r="H55" s="167">
        <v>1360</v>
      </c>
      <c r="I55" s="168"/>
      <c r="J55" s="169"/>
      <c r="K55" s="50"/>
      <c r="L55" s="50"/>
      <c r="M55" s="50"/>
      <c r="N55" s="50"/>
      <c r="O55" s="52"/>
      <c r="P55" s="52"/>
      <c r="Q55" s="52"/>
      <c r="R55" s="197"/>
      <c r="S55" s="194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</row>
    <row r="56" spans="1:197" s="37" customFormat="1" ht="7.5" hidden="1" customHeight="1" outlineLevel="4" x14ac:dyDescent="0.25">
      <c r="A56" s="36"/>
      <c r="B56" s="53"/>
      <c r="C56" s="139"/>
      <c r="D56" s="140"/>
      <c r="E56" s="141"/>
      <c r="F56" s="170"/>
      <c r="G56" s="171"/>
      <c r="H56" s="172"/>
      <c r="I56" s="173"/>
      <c r="J56" s="174"/>
      <c r="K56" s="61"/>
      <c r="L56" s="61"/>
      <c r="M56" s="61"/>
      <c r="N56" s="61"/>
      <c r="O56" s="60"/>
      <c r="P56" s="60"/>
      <c r="Q56" s="60"/>
      <c r="R56" s="197"/>
      <c r="S56" s="194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</row>
    <row r="57" spans="1:197" s="37" customFormat="1" outlineLevel="3" collapsed="1" x14ac:dyDescent="0.25">
      <c r="A57" s="38"/>
      <c r="B57" s="39"/>
      <c r="C57" s="129">
        <v>6</v>
      </c>
      <c r="D57" s="130" t="s">
        <v>50</v>
      </c>
      <c r="E57" s="131" t="s">
        <v>91</v>
      </c>
      <c r="F57" s="160" t="s">
        <v>92</v>
      </c>
      <c r="G57" s="161" t="s">
        <v>53</v>
      </c>
      <c r="H57" s="162">
        <v>2515.75</v>
      </c>
      <c r="I57" s="163"/>
      <c r="J57" s="164">
        <f>H57*I57</f>
        <v>0</v>
      </c>
      <c r="K57" s="42">
        <v>2.0000000000000002E-5</v>
      </c>
      <c r="L57" s="42">
        <f>H57*K57</f>
        <v>5.0315000000000006E-2</v>
      </c>
      <c r="M57" s="42">
        <v>0.161</v>
      </c>
      <c r="N57" s="42">
        <f>H57*M57</f>
        <v>405.03575000000001</v>
      </c>
      <c r="O57" s="44">
        <v>21</v>
      </c>
      <c r="P57" s="44">
        <f>J57*(O57/100)</f>
        <v>0</v>
      </c>
      <c r="Q57" s="44">
        <f>J57+P57</f>
        <v>0</v>
      </c>
      <c r="R57" s="197"/>
      <c r="S57" s="194"/>
      <c r="T57" s="127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</row>
    <row r="58" spans="1:197" s="37" customFormat="1" hidden="1" outlineLevel="4" x14ac:dyDescent="0.25">
      <c r="A58" s="45"/>
      <c r="B58" s="46"/>
      <c r="C58" s="132"/>
      <c r="D58" s="133"/>
      <c r="E58" s="134" t="s">
        <v>14</v>
      </c>
      <c r="F58" s="135" t="s">
        <v>93</v>
      </c>
      <c r="G58" s="133"/>
      <c r="H58" s="136">
        <v>0</v>
      </c>
      <c r="I58" s="137"/>
      <c r="J58" s="138"/>
      <c r="K58" s="50"/>
      <c r="L58" s="50"/>
      <c r="M58" s="50"/>
      <c r="N58" s="50"/>
      <c r="O58" s="52"/>
      <c r="P58" s="52"/>
      <c r="Q58" s="52"/>
      <c r="R58" s="197"/>
      <c r="S58" s="194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</row>
    <row r="59" spans="1:197" s="37" customFormat="1" hidden="1" outlineLevel="4" x14ac:dyDescent="0.25">
      <c r="A59" s="45"/>
      <c r="B59" s="46"/>
      <c r="C59" s="132"/>
      <c r="D59" s="133"/>
      <c r="E59" s="134"/>
      <c r="F59" s="135" t="s">
        <v>94</v>
      </c>
      <c r="G59" s="133"/>
      <c r="H59" s="136">
        <v>95.75</v>
      </c>
      <c r="I59" s="137"/>
      <c r="J59" s="138"/>
      <c r="K59" s="50"/>
      <c r="L59" s="50"/>
      <c r="M59" s="50"/>
      <c r="N59" s="50"/>
      <c r="O59" s="52"/>
      <c r="P59" s="52"/>
      <c r="Q59" s="52"/>
      <c r="R59" s="197"/>
      <c r="S59" s="194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</row>
    <row r="60" spans="1:197" s="37" customFormat="1" hidden="1" outlineLevel="4" x14ac:dyDescent="0.25">
      <c r="A60" s="45"/>
      <c r="B60" s="46"/>
      <c r="C60" s="132"/>
      <c r="D60" s="133"/>
      <c r="E60" s="134"/>
      <c r="F60" s="135" t="s">
        <v>85</v>
      </c>
      <c r="G60" s="133"/>
      <c r="H60" s="136">
        <v>0</v>
      </c>
      <c r="I60" s="137"/>
      <c r="J60" s="138"/>
      <c r="K60" s="50"/>
      <c r="L60" s="50"/>
      <c r="M60" s="50"/>
      <c r="N60" s="50"/>
      <c r="O60" s="52"/>
      <c r="P60" s="52"/>
      <c r="Q60" s="52"/>
      <c r="R60" s="197"/>
      <c r="S60" s="194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</row>
    <row r="61" spans="1:197" s="37" customFormat="1" hidden="1" outlineLevel="4" x14ac:dyDescent="0.25">
      <c r="A61" s="45"/>
      <c r="B61" s="46"/>
      <c r="C61" s="132"/>
      <c r="D61" s="133"/>
      <c r="E61" s="134"/>
      <c r="F61" s="135" t="s">
        <v>95</v>
      </c>
      <c r="G61" s="133"/>
      <c r="H61" s="136">
        <v>127</v>
      </c>
      <c r="I61" s="137"/>
      <c r="J61" s="138"/>
      <c r="K61" s="50"/>
      <c r="L61" s="50"/>
      <c r="M61" s="50"/>
      <c r="N61" s="50"/>
      <c r="O61" s="52"/>
      <c r="P61" s="52"/>
      <c r="Q61" s="52"/>
      <c r="R61" s="197"/>
      <c r="S61" s="194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</row>
    <row r="62" spans="1:197" s="37" customFormat="1" hidden="1" outlineLevel="4" x14ac:dyDescent="0.25">
      <c r="A62" s="45"/>
      <c r="B62" s="46"/>
      <c r="C62" s="132"/>
      <c r="D62" s="133"/>
      <c r="E62" s="134"/>
      <c r="F62" s="135" t="s">
        <v>87</v>
      </c>
      <c r="G62" s="133"/>
      <c r="H62" s="136">
        <v>0</v>
      </c>
      <c r="I62" s="137"/>
      <c r="J62" s="138"/>
      <c r="K62" s="50"/>
      <c r="L62" s="50"/>
      <c r="M62" s="50"/>
      <c r="N62" s="50"/>
      <c r="O62" s="52"/>
      <c r="P62" s="52"/>
      <c r="Q62" s="52"/>
      <c r="R62" s="197"/>
      <c r="S62" s="194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</row>
    <row r="63" spans="1:197" s="37" customFormat="1" hidden="1" outlineLevel="4" x14ac:dyDescent="0.25">
      <c r="A63" s="45"/>
      <c r="B63" s="46"/>
      <c r="C63" s="132"/>
      <c r="D63" s="133"/>
      <c r="E63" s="134"/>
      <c r="F63" s="135" t="s">
        <v>88</v>
      </c>
      <c r="G63" s="133"/>
      <c r="H63" s="136">
        <v>933</v>
      </c>
      <c r="I63" s="137"/>
      <c r="J63" s="138"/>
      <c r="K63" s="50"/>
      <c r="L63" s="50"/>
      <c r="M63" s="50"/>
      <c r="N63" s="50"/>
      <c r="O63" s="52"/>
      <c r="P63" s="52"/>
      <c r="Q63" s="52"/>
      <c r="R63" s="197"/>
      <c r="S63" s="194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</row>
    <row r="64" spans="1:197" s="37" customFormat="1" hidden="1" outlineLevel="4" x14ac:dyDescent="0.25">
      <c r="A64" s="45"/>
      <c r="B64" s="46"/>
      <c r="C64" s="132"/>
      <c r="D64" s="133"/>
      <c r="E64" s="134"/>
      <c r="F64" s="135" t="s">
        <v>89</v>
      </c>
      <c r="G64" s="133"/>
      <c r="H64" s="136">
        <v>0</v>
      </c>
      <c r="I64" s="137"/>
      <c r="J64" s="138"/>
      <c r="K64" s="50"/>
      <c r="L64" s="50"/>
      <c r="M64" s="50"/>
      <c r="N64" s="50"/>
      <c r="O64" s="52"/>
      <c r="P64" s="52"/>
      <c r="Q64" s="52"/>
      <c r="R64" s="197"/>
      <c r="S64" s="194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</row>
    <row r="65" spans="1:197" s="37" customFormat="1" hidden="1" outlineLevel="4" x14ac:dyDescent="0.25">
      <c r="A65" s="45"/>
      <c r="B65" s="46"/>
      <c r="C65" s="132"/>
      <c r="D65" s="133"/>
      <c r="E65" s="134"/>
      <c r="F65" s="135" t="s">
        <v>90</v>
      </c>
      <c r="G65" s="133"/>
      <c r="H65" s="136">
        <v>1360</v>
      </c>
      <c r="I65" s="137"/>
      <c r="J65" s="138"/>
      <c r="K65" s="50"/>
      <c r="L65" s="50"/>
      <c r="M65" s="50"/>
      <c r="N65" s="50"/>
      <c r="O65" s="52"/>
      <c r="P65" s="52"/>
      <c r="Q65" s="52"/>
      <c r="R65" s="197"/>
      <c r="S65" s="194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</row>
    <row r="66" spans="1:197" s="37" customFormat="1" ht="7.5" hidden="1" customHeight="1" outlineLevel="4" x14ac:dyDescent="0.25">
      <c r="A66" s="36"/>
      <c r="B66" s="53"/>
      <c r="C66" s="139"/>
      <c r="D66" s="140"/>
      <c r="E66" s="141"/>
      <c r="F66" s="142"/>
      <c r="G66" s="140"/>
      <c r="H66" s="143"/>
      <c r="I66" s="144"/>
      <c r="J66" s="145"/>
      <c r="K66" s="61"/>
      <c r="L66" s="61"/>
      <c r="M66" s="61"/>
      <c r="N66" s="61"/>
      <c r="O66" s="60"/>
      <c r="P66" s="60"/>
      <c r="Q66" s="60"/>
      <c r="R66" s="197"/>
      <c r="S66" s="194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</row>
    <row r="67" spans="1:197" s="116" customFormat="1" outlineLevel="3" collapsed="1" x14ac:dyDescent="0.25">
      <c r="A67" s="114"/>
      <c r="B67" s="115"/>
      <c r="C67" s="303">
        <v>7</v>
      </c>
      <c r="D67" s="304" t="s">
        <v>50</v>
      </c>
      <c r="E67" s="305" t="s">
        <v>96</v>
      </c>
      <c r="F67" s="306" t="s">
        <v>97</v>
      </c>
      <c r="G67" s="304" t="s">
        <v>53</v>
      </c>
      <c r="H67" s="307">
        <v>63</v>
      </c>
      <c r="I67" s="324"/>
      <c r="J67" s="309">
        <f>H67*I67</f>
        <v>0</v>
      </c>
      <c r="K67" s="95"/>
      <c r="L67" s="95">
        <f>H67*K67</f>
        <v>0</v>
      </c>
      <c r="M67" s="95">
        <v>0.26</v>
      </c>
      <c r="N67" s="95">
        <f>H67*M67</f>
        <v>16.38</v>
      </c>
      <c r="O67" s="96">
        <v>21</v>
      </c>
      <c r="P67" s="96">
        <f>J67*(O67/100)</f>
        <v>0</v>
      </c>
      <c r="Q67" s="96">
        <f>J67+P67</f>
        <v>0</v>
      </c>
      <c r="R67" s="197"/>
      <c r="S67" s="194"/>
      <c r="T67" s="127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</row>
    <row r="68" spans="1:197" s="116" customFormat="1" hidden="1" outlineLevel="4" x14ac:dyDescent="0.25">
      <c r="A68" s="117"/>
      <c r="B68" s="97"/>
      <c r="C68" s="310"/>
      <c r="D68" s="311"/>
      <c r="E68" s="312" t="s">
        <v>14</v>
      </c>
      <c r="F68" s="313" t="s">
        <v>98</v>
      </c>
      <c r="G68" s="311"/>
      <c r="H68" s="314">
        <v>0</v>
      </c>
      <c r="I68" s="315"/>
      <c r="J68" s="316"/>
      <c r="K68" s="101"/>
      <c r="L68" s="101"/>
      <c r="M68" s="101"/>
      <c r="N68" s="101"/>
      <c r="O68" s="103"/>
      <c r="P68" s="103"/>
      <c r="Q68" s="103"/>
      <c r="R68" s="197"/>
      <c r="S68" s="194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</row>
    <row r="69" spans="1:197" s="116" customFormat="1" ht="6" hidden="1" customHeight="1" outlineLevel="4" x14ac:dyDescent="0.25">
      <c r="A69" s="117"/>
      <c r="B69" s="97"/>
      <c r="C69" s="310"/>
      <c r="D69" s="311"/>
      <c r="E69" s="312"/>
      <c r="F69" s="313" t="s">
        <v>99</v>
      </c>
      <c r="G69" s="311"/>
      <c r="H69" s="314">
        <v>63</v>
      </c>
      <c r="I69" s="315"/>
      <c r="J69" s="316"/>
      <c r="K69" s="101"/>
      <c r="L69" s="101"/>
      <c r="M69" s="101"/>
      <c r="N69" s="101"/>
      <c r="O69" s="103"/>
      <c r="P69" s="103"/>
      <c r="Q69" s="103"/>
      <c r="R69" s="197"/>
      <c r="S69" s="194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</row>
    <row r="70" spans="1:197" s="116" customFormat="1" ht="7.5" hidden="1" customHeight="1" outlineLevel="4" x14ac:dyDescent="0.25">
      <c r="A70" s="112"/>
      <c r="B70" s="118"/>
      <c r="C70" s="317"/>
      <c r="D70" s="318"/>
      <c r="E70" s="319"/>
      <c r="F70" s="320"/>
      <c r="G70" s="318"/>
      <c r="H70" s="321"/>
      <c r="I70" s="322"/>
      <c r="J70" s="323"/>
      <c r="K70" s="119"/>
      <c r="L70" s="119"/>
      <c r="M70" s="119"/>
      <c r="N70" s="119"/>
      <c r="O70" s="110"/>
      <c r="P70" s="110"/>
      <c r="Q70" s="110"/>
      <c r="R70" s="197"/>
      <c r="S70" s="194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</row>
    <row r="71" spans="1:197" s="116" customFormat="1" outlineLevel="3" collapsed="1" x14ac:dyDescent="0.25">
      <c r="A71" s="114"/>
      <c r="B71" s="115"/>
      <c r="C71" s="303">
        <v>8</v>
      </c>
      <c r="D71" s="304" t="s">
        <v>50</v>
      </c>
      <c r="E71" s="305" t="s">
        <v>100</v>
      </c>
      <c r="F71" s="306" t="s">
        <v>101</v>
      </c>
      <c r="G71" s="304" t="s">
        <v>102</v>
      </c>
      <c r="H71" s="307">
        <v>36</v>
      </c>
      <c r="I71" s="324"/>
      <c r="J71" s="309">
        <f>H71*I71</f>
        <v>0</v>
      </c>
      <c r="K71" s="95"/>
      <c r="L71" s="95">
        <f>H71*K71</f>
        <v>0</v>
      </c>
      <c r="M71" s="95">
        <v>0.20499999999999999</v>
      </c>
      <c r="N71" s="95">
        <f>H71*M71</f>
        <v>7.38</v>
      </c>
      <c r="O71" s="96">
        <v>21</v>
      </c>
      <c r="P71" s="96">
        <f>J71*(O71/100)</f>
        <v>0</v>
      </c>
      <c r="Q71" s="96">
        <f>J71+P71</f>
        <v>0</v>
      </c>
      <c r="R71" s="197"/>
      <c r="S71" s="194"/>
      <c r="T71" s="127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</row>
    <row r="72" spans="1:197" s="116" customFormat="1" hidden="1" outlineLevel="4" x14ac:dyDescent="0.25">
      <c r="A72" s="117"/>
      <c r="B72" s="97"/>
      <c r="C72" s="310"/>
      <c r="D72" s="311"/>
      <c r="E72" s="312" t="s">
        <v>14</v>
      </c>
      <c r="F72" s="313" t="s">
        <v>103</v>
      </c>
      <c r="G72" s="311"/>
      <c r="H72" s="314">
        <v>0</v>
      </c>
      <c r="I72" s="315"/>
      <c r="J72" s="316"/>
      <c r="K72" s="101"/>
      <c r="L72" s="101"/>
      <c r="M72" s="101"/>
      <c r="N72" s="101"/>
      <c r="O72" s="103"/>
      <c r="P72" s="103"/>
      <c r="Q72" s="103"/>
      <c r="R72" s="197"/>
      <c r="S72" s="194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</row>
    <row r="73" spans="1:197" s="116" customFormat="1" hidden="1" outlineLevel="4" x14ac:dyDescent="0.25">
      <c r="A73" s="117"/>
      <c r="B73" s="97"/>
      <c r="C73" s="310"/>
      <c r="D73" s="311"/>
      <c r="E73" s="312"/>
      <c r="F73" s="313" t="s">
        <v>104</v>
      </c>
      <c r="G73" s="311"/>
      <c r="H73" s="314">
        <v>36</v>
      </c>
      <c r="I73" s="315"/>
      <c r="J73" s="316"/>
      <c r="K73" s="101"/>
      <c r="L73" s="101"/>
      <c r="M73" s="101"/>
      <c r="N73" s="101"/>
      <c r="O73" s="103"/>
      <c r="P73" s="103"/>
      <c r="Q73" s="103"/>
      <c r="R73" s="197"/>
      <c r="S73" s="194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</row>
    <row r="74" spans="1:197" s="116" customFormat="1" ht="7.5" hidden="1" customHeight="1" outlineLevel="4" x14ac:dyDescent="0.25">
      <c r="A74" s="112"/>
      <c r="B74" s="118"/>
      <c r="C74" s="317"/>
      <c r="D74" s="318"/>
      <c r="E74" s="319"/>
      <c r="F74" s="320"/>
      <c r="G74" s="318"/>
      <c r="H74" s="321"/>
      <c r="I74" s="322"/>
      <c r="J74" s="323"/>
      <c r="K74" s="119"/>
      <c r="L74" s="119"/>
      <c r="M74" s="119"/>
      <c r="N74" s="119"/>
      <c r="O74" s="110"/>
      <c r="P74" s="110"/>
      <c r="Q74" s="110"/>
      <c r="R74" s="197"/>
      <c r="S74" s="194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</row>
    <row r="75" spans="1:197" s="116" customFormat="1" outlineLevel="3" collapsed="1" x14ac:dyDescent="0.25">
      <c r="A75" s="114"/>
      <c r="B75" s="115"/>
      <c r="C75" s="303">
        <v>9</v>
      </c>
      <c r="D75" s="304" t="s">
        <v>50</v>
      </c>
      <c r="E75" s="305" t="s">
        <v>105</v>
      </c>
      <c r="F75" s="306" t="s">
        <v>106</v>
      </c>
      <c r="G75" s="304" t="s">
        <v>62</v>
      </c>
      <c r="H75" s="307">
        <v>321.02</v>
      </c>
      <c r="I75" s="324"/>
      <c r="J75" s="309">
        <f>H75*I75</f>
        <v>0</v>
      </c>
      <c r="K75" s="95"/>
      <c r="L75" s="95">
        <f>H75*K75</f>
        <v>0</v>
      </c>
      <c r="M75" s="95">
        <v>2.2000000000000002</v>
      </c>
      <c r="N75" s="95">
        <f>H75*M75</f>
        <v>706.24400000000003</v>
      </c>
      <c r="O75" s="96">
        <v>21</v>
      </c>
      <c r="P75" s="96">
        <f>J75*(O75/100)</f>
        <v>0</v>
      </c>
      <c r="Q75" s="96">
        <f>J75+P75</f>
        <v>0</v>
      </c>
      <c r="R75" s="197"/>
      <c r="S75" s="194"/>
      <c r="T75" s="127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</row>
    <row r="76" spans="1:197" s="116" customFormat="1" hidden="1" outlineLevel="4" x14ac:dyDescent="0.25">
      <c r="A76" s="117"/>
      <c r="B76" s="97"/>
      <c r="C76" s="310"/>
      <c r="D76" s="311"/>
      <c r="E76" s="312" t="s">
        <v>14</v>
      </c>
      <c r="F76" s="313" t="s">
        <v>107</v>
      </c>
      <c r="G76" s="311"/>
      <c r="H76" s="314">
        <v>0</v>
      </c>
      <c r="I76" s="315"/>
      <c r="J76" s="316"/>
      <c r="K76" s="101"/>
      <c r="L76" s="101"/>
      <c r="M76" s="101"/>
      <c r="N76" s="101"/>
      <c r="O76" s="103"/>
      <c r="P76" s="103"/>
      <c r="Q76" s="103"/>
      <c r="R76" s="197"/>
      <c r="S76" s="194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</row>
    <row r="77" spans="1:197" s="116" customFormat="1" hidden="1" outlineLevel="4" x14ac:dyDescent="0.25">
      <c r="A77" s="117"/>
      <c r="B77" s="97"/>
      <c r="C77" s="310"/>
      <c r="D77" s="311"/>
      <c r="E77" s="312"/>
      <c r="F77" s="313" t="s">
        <v>108</v>
      </c>
      <c r="G77" s="311"/>
      <c r="H77" s="314">
        <v>130.62</v>
      </c>
      <c r="I77" s="315"/>
      <c r="J77" s="316"/>
      <c r="K77" s="101"/>
      <c r="L77" s="101"/>
      <c r="M77" s="101"/>
      <c r="N77" s="101"/>
      <c r="O77" s="103"/>
      <c r="P77" s="103"/>
      <c r="Q77" s="103"/>
      <c r="R77" s="197"/>
      <c r="S77" s="194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</row>
    <row r="78" spans="1:197" s="116" customFormat="1" hidden="1" outlineLevel="4" x14ac:dyDescent="0.25">
      <c r="A78" s="117"/>
      <c r="B78" s="97"/>
      <c r="C78" s="310"/>
      <c r="D78" s="311"/>
      <c r="E78" s="312"/>
      <c r="F78" s="313" t="s">
        <v>89</v>
      </c>
      <c r="G78" s="311"/>
      <c r="H78" s="314">
        <v>0</v>
      </c>
      <c r="I78" s="315"/>
      <c r="J78" s="316"/>
      <c r="K78" s="101"/>
      <c r="L78" s="101"/>
      <c r="M78" s="101"/>
      <c r="N78" s="101"/>
      <c r="O78" s="103"/>
      <c r="P78" s="103"/>
      <c r="Q78" s="103"/>
      <c r="R78" s="197"/>
      <c r="S78" s="194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</row>
    <row r="79" spans="1:197" s="116" customFormat="1" hidden="1" outlineLevel="4" x14ac:dyDescent="0.25">
      <c r="A79" s="117"/>
      <c r="B79" s="97"/>
      <c r="C79" s="310"/>
      <c r="D79" s="311"/>
      <c r="E79" s="312"/>
      <c r="F79" s="313" t="s">
        <v>109</v>
      </c>
      <c r="G79" s="311"/>
      <c r="H79" s="314">
        <v>190.4</v>
      </c>
      <c r="I79" s="315"/>
      <c r="J79" s="316"/>
      <c r="K79" s="101"/>
      <c r="L79" s="101"/>
      <c r="M79" s="101"/>
      <c r="N79" s="101"/>
      <c r="O79" s="103"/>
      <c r="P79" s="103"/>
      <c r="Q79" s="103"/>
      <c r="R79" s="197"/>
      <c r="S79" s="194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</row>
    <row r="80" spans="1:197" s="116" customFormat="1" ht="7.5" hidden="1" customHeight="1" outlineLevel="4" x14ac:dyDescent="0.25">
      <c r="A80" s="112"/>
      <c r="B80" s="118"/>
      <c r="C80" s="317"/>
      <c r="D80" s="318"/>
      <c r="E80" s="319"/>
      <c r="F80" s="320"/>
      <c r="G80" s="318"/>
      <c r="H80" s="321"/>
      <c r="I80" s="322"/>
      <c r="J80" s="323"/>
      <c r="K80" s="119"/>
      <c r="L80" s="119"/>
      <c r="M80" s="119"/>
      <c r="N80" s="119"/>
      <c r="O80" s="110"/>
      <c r="P80" s="110"/>
      <c r="Q80" s="110"/>
      <c r="R80" s="197"/>
      <c r="S80" s="194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</row>
    <row r="81" spans="1:197" s="116" customFormat="1" outlineLevel="3" collapsed="1" x14ac:dyDescent="0.25">
      <c r="A81" s="114"/>
      <c r="B81" s="115"/>
      <c r="C81" s="303">
        <v>10</v>
      </c>
      <c r="D81" s="304" t="s">
        <v>50</v>
      </c>
      <c r="E81" s="305" t="s">
        <v>110</v>
      </c>
      <c r="F81" s="306" t="s">
        <v>111</v>
      </c>
      <c r="G81" s="304" t="s">
        <v>62</v>
      </c>
      <c r="H81" s="307">
        <v>585.22</v>
      </c>
      <c r="I81" s="324"/>
      <c r="J81" s="309">
        <f>H81*I81</f>
        <v>0</v>
      </c>
      <c r="K81" s="95"/>
      <c r="L81" s="95">
        <f>H81*K81</f>
        <v>0</v>
      </c>
      <c r="M81" s="95">
        <v>1.9</v>
      </c>
      <c r="N81" s="95">
        <f>H81*M81</f>
        <v>1111.9179999999999</v>
      </c>
      <c r="O81" s="96">
        <v>21</v>
      </c>
      <c r="P81" s="96">
        <f>J81*(O81/100)</f>
        <v>0</v>
      </c>
      <c r="Q81" s="96">
        <f>J81+P81</f>
        <v>0</v>
      </c>
      <c r="R81" s="197"/>
      <c r="S81" s="194"/>
      <c r="T81" s="127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</row>
    <row r="82" spans="1:197" s="116" customFormat="1" hidden="1" outlineLevel="4" x14ac:dyDescent="0.25">
      <c r="A82" s="117"/>
      <c r="B82" s="97"/>
      <c r="C82" s="310"/>
      <c r="D82" s="311"/>
      <c r="E82" s="312" t="s">
        <v>14</v>
      </c>
      <c r="F82" s="313" t="s">
        <v>112</v>
      </c>
      <c r="G82" s="311"/>
      <c r="H82" s="314">
        <v>0</v>
      </c>
      <c r="I82" s="315"/>
      <c r="J82" s="316"/>
      <c r="K82" s="101"/>
      <c r="L82" s="101"/>
      <c r="M82" s="101"/>
      <c r="N82" s="101"/>
      <c r="O82" s="103"/>
      <c r="P82" s="103"/>
      <c r="Q82" s="103"/>
      <c r="R82" s="197"/>
      <c r="S82" s="194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</row>
    <row r="83" spans="1:197" s="116" customFormat="1" hidden="1" outlineLevel="4" x14ac:dyDescent="0.25">
      <c r="A83" s="117"/>
      <c r="B83" s="97"/>
      <c r="C83" s="310"/>
      <c r="D83" s="311"/>
      <c r="E83" s="312"/>
      <c r="F83" s="313" t="s">
        <v>113</v>
      </c>
      <c r="G83" s="311"/>
      <c r="H83" s="314">
        <v>233.25</v>
      </c>
      <c r="I83" s="315"/>
      <c r="J83" s="316"/>
      <c r="K83" s="101"/>
      <c r="L83" s="101"/>
      <c r="M83" s="101"/>
      <c r="N83" s="101"/>
      <c r="O83" s="103"/>
      <c r="P83" s="103"/>
      <c r="Q83" s="103"/>
      <c r="R83" s="197"/>
      <c r="S83" s="194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</row>
    <row r="84" spans="1:197" s="116" customFormat="1" hidden="1" outlineLevel="4" x14ac:dyDescent="0.25">
      <c r="A84" s="117"/>
      <c r="B84" s="97"/>
      <c r="C84" s="310"/>
      <c r="D84" s="311"/>
      <c r="E84" s="312"/>
      <c r="F84" s="313" t="s">
        <v>89</v>
      </c>
      <c r="G84" s="311"/>
      <c r="H84" s="314">
        <v>0</v>
      </c>
      <c r="I84" s="315"/>
      <c r="J84" s="316"/>
      <c r="K84" s="101"/>
      <c r="L84" s="101"/>
      <c r="M84" s="101"/>
      <c r="N84" s="101"/>
      <c r="O84" s="103"/>
      <c r="P84" s="103"/>
      <c r="Q84" s="103"/>
      <c r="R84" s="197"/>
      <c r="S84" s="194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</row>
    <row r="85" spans="1:197" s="116" customFormat="1" hidden="1" outlineLevel="4" x14ac:dyDescent="0.25">
      <c r="A85" s="117"/>
      <c r="B85" s="97"/>
      <c r="C85" s="310"/>
      <c r="D85" s="311"/>
      <c r="E85" s="312"/>
      <c r="F85" s="313" t="s">
        <v>114</v>
      </c>
      <c r="G85" s="311"/>
      <c r="H85" s="314">
        <v>340</v>
      </c>
      <c r="I85" s="315"/>
      <c r="J85" s="316"/>
      <c r="K85" s="101"/>
      <c r="L85" s="101"/>
      <c r="M85" s="101"/>
      <c r="N85" s="101"/>
      <c r="O85" s="103"/>
      <c r="P85" s="103"/>
      <c r="Q85" s="103"/>
      <c r="R85" s="197"/>
      <c r="S85" s="194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</row>
    <row r="86" spans="1:197" s="116" customFormat="1" hidden="1" outlineLevel="4" x14ac:dyDescent="0.25">
      <c r="A86" s="117"/>
      <c r="B86" s="97"/>
      <c r="C86" s="310"/>
      <c r="D86" s="311"/>
      <c r="E86" s="312"/>
      <c r="F86" s="313" t="s">
        <v>98</v>
      </c>
      <c r="G86" s="311"/>
      <c r="H86" s="314">
        <v>0</v>
      </c>
      <c r="I86" s="315"/>
      <c r="J86" s="316"/>
      <c r="K86" s="101"/>
      <c r="L86" s="101"/>
      <c r="M86" s="101"/>
      <c r="N86" s="101"/>
      <c r="O86" s="103"/>
      <c r="P86" s="103"/>
      <c r="Q86" s="103"/>
      <c r="R86" s="197"/>
      <c r="S86" s="194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</row>
    <row r="87" spans="1:197" s="116" customFormat="1" hidden="1" outlineLevel="4" x14ac:dyDescent="0.25">
      <c r="A87" s="117"/>
      <c r="B87" s="97"/>
      <c r="C87" s="310"/>
      <c r="D87" s="311"/>
      <c r="E87" s="312"/>
      <c r="F87" s="313" t="s">
        <v>115</v>
      </c>
      <c r="G87" s="311"/>
      <c r="H87" s="314">
        <v>11.97</v>
      </c>
      <c r="I87" s="315"/>
      <c r="J87" s="316"/>
      <c r="K87" s="101"/>
      <c r="L87" s="101"/>
      <c r="M87" s="101"/>
      <c r="N87" s="101"/>
      <c r="O87" s="103"/>
      <c r="P87" s="103"/>
      <c r="Q87" s="103"/>
      <c r="R87" s="197"/>
      <c r="S87" s="194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</row>
    <row r="88" spans="1:197" s="116" customFormat="1" ht="7.5" hidden="1" customHeight="1" outlineLevel="4" x14ac:dyDescent="0.25">
      <c r="A88" s="112"/>
      <c r="B88" s="118"/>
      <c r="C88" s="317"/>
      <c r="D88" s="318"/>
      <c r="E88" s="319"/>
      <c r="F88" s="320"/>
      <c r="G88" s="318"/>
      <c r="H88" s="321"/>
      <c r="I88" s="322"/>
      <c r="J88" s="323"/>
      <c r="K88" s="119"/>
      <c r="L88" s="119"/>
      <c r="M88" s="119"/>
      <c r="N88" s="119"/>
      <c r="O88" s="110"/>
      <c r="P88" s="110"/>
      <c r="Q88" s="110"/>
      <c r="R88" s="197"/>
      <c r="S88" s="194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</row>
    <row r="89" spans="1:197" s="116" customFormat="1" ht="24" outlineLevel="3" collapsed="1" x14ac:dyDescent="0.25">
      <c r="A89" s="114"/>
      <c r="B89" s="115"/>
      <c r="C89" s="303">
        <v>11</v>
      </c>
      <c r="D89" s="304" t="s">
        <v>50</v>
      </c>
      <c r="E89" s="305" t="s">
        <v>116</v>
      </c>
      <c r="F89" s="306" t="s">
        <v>117</v>
      </c>
      <c r="G89" s="304" t="s">
        <v>62</v>
      </c>
      <c r="H89" s="307">
        <v>656.5280733333334</v>
      </c>
      <c r="I89" s="324"/>
      <c r="J89" s="309">
        <f>H89*I89</f>
        <v>0</v>
      </c>
      <c r="K89" s="95"/>
      <c r="L89" s="95">
        <f>H89*K89</f>
        <v>0</v>
      </c>
      <c r="M89" s="95"/>
      <c r="N89" s="95">
        <f>H89*M89</f>
        <v>0</v>
      </c>
      <c r="O89" s="96">
        <v>21</v>
      </c>
      <c r="P89" s="96">
        <f>J89*(O89/100)</f>
        <v>0</v>
      </c>
      <c r="Q89" s="96">
        <f>J89+P89</f>
        <v>0</v>
      </c>
      <c r="R89" s="197"/>
      <c r="S89" s="194"/>
      <c r="T89" s="127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</row>
    <row r="90" spans="1:197" s="116" customFormat="1" hidden="1" outlineLevel="4" x14ac:dyDescent="0.25">
      <c r="A90" s="117"/>
      <c r="B90" s="97"/>
      <c r="C90" s="310"/>
      <c r="D90" s="311"/>
      <c r="E90" s="312" t="s">
        <v>14</v>
      </c>
      <c r="F90" s="313" t="s">
        <v>118</v>
      </c>
      <c r="G90" s="311"/>
      <c r="H90" s="314">
        <v>0</v>
      </c>
      <c r="I90" s="315"/>
      <c r="J90" s="316"/>
      <c r="K90" s="101"/>
      <c r="L90" s="101"/>
      <c r="M90" s="101"/>
      <c r="N90" s="101"/>
      <c r="O90" s="103"/>
      <c r="P90" s="103"/>
      <c r="Q90" s="103"/>
      <c r="R90" s="197"/>
      <c r="S90" s="194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</row>
    <row r="91" spans="1:197" s="116" customFormat="1" hidden="1" outlineLevel="4" x14ac:dyDescent="0.25">
      <c r="A91" s="117"/>
      <c r="B91" s="97"/>
      <c r="C91" s="310"/>
      <c r="D91" s="311"/>
      <c r="E91" s="312"/>
      <c r="F91" s="313" t="s">
        <v>119</v>
      </c>
      <c r="G91" s="311"/>
      <c r="H91" s="325">
        <v>-569.13</v>
      </c>
      <c r="I91" s="315"/>
      <c r="J91" s="316"/>
      <c r="K91" s="101"/>
      <c r="L91" s="101"/>
      <c r="M91" s="101"/>
      <c r="N91" s="101"/>
      <c r="O91" s="103"/>
      <c r="P91" s="103"/>
      <c r="Q91" s="103"/>
      <c r="R91" s="197"/>
      <c r="S91" s="194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  <c r="FY91" s="128"/>
      <c r="FZ91" s="128"/>
      <c r="GA91" s="128"/>
      <c r="GB91" s="128"/>
      <c r="GC91" s="128"/>
      <c r="GD91" s="128"/>
      <c r="GE91" s="128"/>
      <c r="GF91" s="128"/>
      <c r="GG91" s="128"/>
      <c r="GH91" s="128"/>
      <c r="GI91" s="128"/>
      <c r="GJ91" s="128"/>
      <c r="GK91" s="128"/>
      <c r="GL91" s="128"/>
      <c r="GM91" s="128"/>
      <c r="GN91" s="128"/>
      <c r="GO91" s="128"/>
    </row>
    <row r="92" spans="1:197" s="116" customFormat="1" hidden="1" outlineLevel="4" x14ac:dyDescent="0.25">
      <c r="A92" s="117"/>
      <c r="B92" s="97"/>
      <c r="C92" s="310"/>
      <c r="D92" s="311"/>
      <c r="E92" s="312"/>
      <c r="F92" s="313" t="s">
        <v>120</v>
      </c>
      <c r="G92" s="311"/>
      <c r="H92" s="325">
        <v>0</v>
      </c>
      <c r="I92" s="315"/>
      <c r="J92" s="316"/>
      <c r="K92" s="101"/>
      <c r="L92" s="101"/>
      <c r="M92" s="101"/>
      <c r="N92" s="101"/>
      <c r="O92" s="103"/>
      <c r="P92" s="103"/>
      <c r="Q92" s="103"/>
      <c r="R92" s="197"/>
      <c r="S92" s="194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</row>
    <row r="93" spans="1:197" s="116" customFormat="1" hidden="1" outlineLevel="4" x14ac:dyDescent="0.25">
      <c r="A93" s="117"/>
      <c r="B93" s="97"/>
      <c r="C93" s="310"/>
      <c r="D93" s="311"/>
      <c r="E93" s="312"/>
      <c r="F93" s="313" t="s">
        <v>121</v>
      </c>
      <c r="G93" s="311"/>
      <c r="H93" s="325">
        <v>-829.6</v>
      </c>
      <c r="I93" s="315"/>
      <c r="J93" s="316"/>
      <c r="K93" s="101"/>
      <c r="L93" s="101"/>
      <c r="M93" s="101"/>
      <c r="N93" s="101"/>
      <c r="O93" s="103"/>
      <c r="P93" s="103"/>
      <c r="Q93" s="103"/>
      <c r="R93" s="197"/>
      <c r="S93" s="194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</row>
    <row r="94" spans="1:197" s="116" customFormat="1" hidden="1" outlineLevel="4" x14ac:dyDescent="0.25">
      <c r="A94" s="117"/>
      <c r="B94" s="97"/>
      <c r="C94" s="310"/>
      <c r="D94" s="311"/>
      <c r="E94" s="312"/>
      <c r="F94" s="313" t="s">
        <v>122</v>
      </c>
      <c r="G94" s="311"/>
      <c r="H94" s="325">
        <v>-1398.73</v>
      </c>
      <c r="I94" s="315"/>
      <c r="J94" s="316"/>
      <c r="K94" s="101"/>
      <c r="L94" s="101"/>
      <c r="M94" s="101"/>
      <c r="N94" s="101"/>
      <c r="O94" s="103"/>
      <c r="P94" s="103"/>
      <c r="Q94" s="103"/>
      <c r="R94" s="197"/>
      <c r="S94" s="194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</row>
    <row r="95" spans="1:197" s="116" customFormat="1" hidden="1" outlineLevel="4" x14ac:dyDescent="0.25">
      <c r="A95" s="117"/>
      <c r="B95" s="97"/>
      <c r="C95" s="310"/>
      <c r="D95" s="311"/>
      <c r="E95" s="312"/>
      <c r="F95" s="313" t="s">
        <v>123</v>
      </c>
      <c r="G95" s="311"/>
      <c r="H95" s="314">
        <v>0</v>
      </c>
      <c r="I95" s="315"/>
      <c r="J95" s="316"/>
      <c r="K95" s="101"/>
      <c r="L95" s="101"/>
      <c r="M95" s="101"/>
      <c r="N95" s="101"/>
      <c r="O95" s="103"/>
      <c r="P95" s="103"/>
      <c r="Q95" s="103"/>
      <c r="R95" s="197"/>
      <c r="S95" s="194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</row>
    <row r="96" spans="1:197" s="116" customFormat="1" hidden="1" outlineLevel="4" x14ac:dyDescent="0.25">
      <c r="A96" s="117"/>
      <c r="B96" s="97"/>
      <c r="C96" s="310"/>
      <c r="D96" s="311"/>
      <c r="E96" s="312"/>
      <c r="F96" s="313" t="s">
        <v>124</v>
      </c>
      <c r="G96" s="311"/>
      <c r="H96" s="314">
        <v>102.92500000000003</v>
      </c>
      <c r="I96" s="315"/>
      <c r="J96" s="316"/>
      <c r="K96" s="101"/>
      <c r="L96" s="101"/>
      <c r="M96" s="101"/>
      <c r="N96" s="101"/>
      <c r="O96" s="103"/>
      <c r="P96" s="103"/>
      <c r="Q96" s="103"/>
      <c r="R96" s="197"/>
      <c r="S96" s="194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</row>
    <row r="97" spans="1:197" s="116" customFormat="1" hidden="1" outlineLevel="4" x14ac:dyDescent="0.25">
      <c r="A97" s="117"/>
      <c r="B97" s="97"/>
      <c r="C97" s="310"/>
      <c r="D97" s="311"/>
      <c r="E97" s="312"/>
      <c r="F97" s="313" t="s">
        <v>125</v>
      </c>
      <c r="G97" s="311"/>
      <c r="H97" s="314">
        <v>47.75</v>
      </c>
      <c r="I97" s="315"/>
      <c r="J97" s="316"/>
      <c r="K97" s="101"/>
      <c r="L97" s="101"/>
      <c r="M97" s="101"/>
      <c r="N97" s="101"/>
      <c r="O97" s="103"/>
      <c r="P97" s="103"/>
      <c r="Q97" s="103"/>
      <c r="R97" s="197"/>
      <c r="S97" s="194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</row>
    <row r="98" spans="1:197" s="116" customFormat="1" hidden="1" outlineLevel="4" x14ac:dyDescent="0.25">
      <c r="A98" s="117"/>
      <c r="B98" s="97"/>
      <c r="C98" s="310"/>
      <c r="D98" s="311"/>
      <c r="E98" s="312"/>
      <c r="F98" s="313" t="s">
        <v>126</v>
      </c>
      <c r="G98" s="311"/>
      <c r="H98" s="314">
        <v>39.25</v>
      </c>
      <c r="I98" s="315"/>
      <c r="J98" s="316"/>
      <c r="K98" s="101"/>
      <c r="L98" s="101"/>
      <c r="M98" s="101"/>
      <c r="N98" s="101"/>
      <c r="O98" s="103"/>
      <c r="P98" s="103"/>
      <c r="Q98" s="103"/>
      <c r="R98" s="197"/>
      <c r="S98" s="194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  <c r="FY98" s="128"/>
      <c r="FZ98" s="128"/>
      <c r="GA98" s="128"/>
      <c r="GB98" s="128"/>
      <c r="GC98" s="128"/>
      <c r="GD98" s="128"/>
      <c r="GE98" s="128"/>
      <c r="GF98" s="128"/>
      <c r="GG98" s="128"/>
      <c r="GH98" s="128"/>
      <c r="GI98" s="128"/>
      <c r="GJ98" s="128"/>
      <c r="GK98" s="128"/>
      <c r="GL98" s="128"/>
      <c r="GM98" s="128"/>
      <c r="GN98" s="128"/>
      <c r="GO98" s="128"/>
    </row>
    <row r="99" spans="1:197" s="116" customFormat="1" hidden="1" outlineLevel="4" x14ac:dyDescent="0.25">
      <c r="A99" s="117"/>
      <c r="B99" s="97"/>
      <c r="C99" s="310"/>
      <c r="D99" s="311"/>
      <c r="E99" s="312"/>
      <c r="F99" s="313" t="s">
        <v>127</v>
      </c>
      <c r="G99" s="311"/>
      <c r="H99" s="314">
        <v>32.25</v>
      </c>
      <c r="I99" s="315"/>
      <c r="J99" s="316"/>
      <c r="K99" s="101"/>
      <c r="L99" s="101"/>
      <c r="M99" s="101"/>
      <c r="N99" s="101"/>
      <c r="O99" s="103"/>
      <c r="P99" s="103"/>
      <c r="Q99" s="103"/>
      <c r="R99" s="197"/>
      <c r="S99" s="194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  <c r="FY99" s="128"/>
      <c r="FZ99" s="128"/>
      <c r="GA99" s="128"/>
      <c r="GB99" s="128"/>
      <c r="GC99" s="128"/>
      <c r="GD99" s="128"/>
      <c r="GE99" s="128"/>
      <c r="GF99" s="128"/>
      <c r="GG99" s="128"/>
      <c r="GH99" s="128"/>
      <c r="GI99" s="128"/>
      <c r="GJ99" s="128"/>
      <c r="GK99" s="128"/>
      <c r="GL99" s="128"/>
      <c r="GM99" s="128"/>
      <c r="GN99" s="128"/>
      <c r="GO99" s="128"/>
    </row>
    <row r="100" spans="1:197" s="116" customFormat="1" hidden="1" outlineLevel="4" x14ac:dyDescent="0.25">
      <c r="A100" s="117"/>
      <c r="B100" s="97"/>
      <c r="C100" s="310"/>
      <c r="D100" s="311"/>
      <c r="E100" s="312"/>
      <c r="F100" s="313" t="s">
        <v>128</v>
      </c>
      <c r="G100" s="311"/>
      <c r="H100" s="314">
        <v>21.375</v>
      </c>
      <c r="I100" s="315"/>
      <c r="J100" s="316"/>
      <c r="K100" s="101"/>
      <c r="L100" s="101"/>
      <c r="M100" s="101"/>
      <c r="N100" s="101"/>
      <c r="O100" s="103"/>
      <c r="P100" s="103"/>
      <c r="Q100" s="103"/>
      <c r="R100" s="197"/>
      <c r="S100" s="194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</row>
    <row r="101" spans="1:197" s="116" customFormat="1" hidden="1" outlineLevel="4" x14ac:dyDescent="0.25">
      <c r="A101" s="117"/>
      <c r="B101" s="97"/>
      <c r="C101" s="310"/>
      <c r="D101" s="311"/>
      <c r="E101" s="312"/>
      <c r="F101" s="313" t="s">
        <v>129</v>
      </c>
      <c r="G101" s="311"/>
      <c r="H101" s="314">
        <v>16.475000000000001</v>
      </c>
      <c r="I101" s="315"/>
      <c r="J101" s="316"/>
      <c r="K101" s="101"/>
      <c r="L101" s="101"/>
      <c r="M101" s="101"/>
      <c r="N101" s="101"/>
      <c r="O101" s="103"/>
      <c r="P101" s="103"/>
      <c r="Q101" s="103"/>
      <c r="R101" s="197"/>
      <c r="S101" s="194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  <c r="FY101" s="128"/>
      <c r="FZ101" s="128"/>
      <c r="GA101" s="128"/>
      <c r="GB101" s="128"/>
      <c r="GC101" s="128"/>
      <c r="GD101" s="128"/>
      <c r="GE101" s="128"/>
      <c r="GF101" s="128"/>
      <c r="GG101" s="128"/>
      <c r="GH101" s="128"/>
      <c r="GI101" s="128"/>
      <c r="GJ101" s="128"/>
      <c r="GK101" s="128"/>
      <c r="GL101" s="128"/>
      <c r="GM101" s="128"/>
      <c r="GN101" s="128"/>
      <c r="GO101" s="128"/>
    </row>
    <row r="102" spans="1:197" s="116" customFormat="1" hidden="1" outlineLevel="4" x14ac:dyDescent="0.25">
      <c r="A102" s="117"/>
      <c r="B102" s="97"/>
      <c r="C102" s="310"/>
      <c r="D102" s="311"/>
      <c r="E102" s="312"/>
      <c r="F102" s="313" t="s">
        <v>130</v>
      </c>
      <c r="G102" s="311"/>
      <c r="H102" s="314">
        <v>18.925000000000001</v>
      </c>
      <c r="I102" s="315"/>
      <c r="J102" s="316"/>
      <c r="K102" s="101"/>
      <c r="L102" s="101"/>
      <c r="M102" s="101"/>
      <c r="N102" s="101"/>
      <c r="O102" s="103"/>
      <c r="P102" s="103"/>
      <c r="Q102" s="103"/>
      <c r="R102" s="197"/>
      <c r="S102" s="194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  <c r="FY102" s="128"/>
      <c r="FZ102" s="128"/>
      <c r="GA102" s="128"/>
      <c r="GB102" s="128"/>
      <c r="GC102" s="128"/>
      <c r="GD102" s="128"/>
      <c r="GE102" s="128"/>
      <c r="GF102" s="128"/>
      <c r="GG102" s="128"/>
      <c r="GH102" s="128"/>
      <c r="GI102" s="128"/>
      <c r="GJ102" s="128"/>
      <c r="GK102" s="128"/>
      <c r="GL102" s="128"/>
      <c r="GM102" s="128"/>
      <c r="GN102" s="128"/>
      <c r="GO102" s="128"/>
    </row>
    <row r="103" spans="1:197" s="116" customFormat="1" hidden="1" outlineLevel="4" x14ac:dyDescent="0.25">
      <c r="A103" s="117"/>
      <c r="B103" s="97"/>
      <c r="C103" s="310"/>
      <c r="D103" s="311"/>
      <c r="E103" s="312"/>
      <c r="F103" s="313" t="s">
        <v>131</v>
      </c>
      <c r="G103" s="311"/>
      <c r="H103" s="314">
        <v>18.400000000000002</v>
      </c>
      <c r="I103" s="315"/>
      <c r="J103" s="316"/>
      <c r="K103" s="101"/>
      <c r="L103" s="101"/>
      <c r="M103" s="101"/>
      <c r="N103" s="101"/>
      <c r="O103" s="103"/>
      <c r="P103" s="103"/>
      <c r="Q103" s="103"/>
      <c r="R103" s="197"/>
      <c r="S103" s="194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  <c r="FY103" s="128"/>
      <c r="FZ103" s="128"/>
      <c r="GA103" s="128"/>
      <c r="GB103" s="128"/>
      <c r="GC103" s="128"/>
      <c r="GD103" s="128"/>
      <c r="GE103" s="128"/>
      <c r="GF103" s="128"/>
      <c r="GG103" s="128"/>
      <c r="GH103" s="128"/>
      <c r="GI103" s="128"/>
      <c r="GJ103" s="128"/>
      <c r="GK103" s="128"/>
      <c r="GL103" s="128"/>
      <c r="GM103" s="128"/>
      <c r="GN103" s="128"/>
      <c r="GO103" s="128"/>
    </row>
    <row r="104" spans="1:197" s="116" customFormat="1" hidden="1" outlineLevel="4" x14ac:dyDescent="0.25">
      <c r="A104" s="117"/>
      <c r="B104" s="97"/>
      <c r="C104" s="310"/>
      <c r="D104" s="311"/>
      <c r="E104" s="312"/>
      <c r="F104" s="313" t="s">
        <v>132</v>
      </c>
      <c r="G104" s="311"/>
      <c r="H104" s="314">
        <v>12.4125</v>
      </c>
      <c r="I104" s="315"/>
      <c r="J104" s="316"/>
      <c r="K104" s="101"/>
      <c r="L104" s="101"/>
      <c r="M104" s="101"/>
      <c r="N104" s="101"/>
      <c r="O104" s="103"/>
      <c r="P104" s="103"/>
      <c r="Q104" s="103"/>
      <c r="R104" s="197"/>
      <c r="S104" s="194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  <c r="FY104" s="128"/>
      <c r="FZ104" s="128"/>
      <c r="GA104" s="128"/>
      <c r="GB104" s="128"/>
      <c r="GC104" s="128"/>
      <c r="GD104" s="128"/>
      <c r="GE104" s="128"/>
      <c r="GF104" s="128"/>
      <c r="GG104" s="128"/>
      <c r="GH104" s="128"/>
      <c r="GI104" s="128"/>
      <c r="GJ104" s="128"/>
      <c r="GK104" s="128"/>
      <c r="GL104" s="128"/>
      <c r="GM104" s="128"/>
      <c r="GN104" s="128"/>
      <c r="GO104" s="128"/>
    </row>
    <row r="105" spans="1:197" s="116" customFormat="1" hidden="1" outlineLevel="4" x14ac:dyDescent="0.25">
      <c r="A105" s="117"/>
      <c r="B105" s="97"/>
      <c r="C105" s="310"/>
      <c r="D105" s="311"/>
      <c r="E105" s="312"/>
      <c r="F105" s="313" t="s">
        <v>133</v>
      </c>
      <c r="G105" s="311"/>
      <c r="H105" s="314">
        <v>7.3125</v>
      </c>
      <c r="I105" s="315"/>
      <c r="J105" s="316"/>
      <c r="K105" s="101"/>
      <c r="L105" s="101"/>
      <c r="M105" s="101"/>
      <c r="N105" s="101"/>
      <c r="O105" s="103"/>
      <c r="P105" s="103"/>
      <c r="Q105" s="103"/>
      <c r="R105" s="197"/>
      <c r="S105" s="194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</row>
    <row r="106" spans="1:197" s="116" customFormat="1" hidden="1" outlineLevel="4" x14ac:dyDescent="0.25">
      <c r="A106" s="117"/>
      <c r="B106" s="97"/>
      <c r="C106" s="310"/>
      <c r="D106" s="311"/>
      <c r="E106" s="312"/>
      <c r="F106" s="313" t="s">
        <v>134</v>
      </c>
      <c r="G106" s="311"/>
      <c r="H106" s="314">
        <v>9.9</v>
      </c>
      <c r="I106" s="315"/>
      <c r="J106" s="316"/>
      <c r="K106" s="101"/>
      <c r="L106" s="101"/>
      <c r="M106" s="101"/>
      <c r="N106" s="101"/>
      <c r="O106" s="103"/>
      <c r="P106" s="103"/>
      <c r="Q106" s="103"/>
      <c r="R106" s="197"/>
      <c r="S106" s="194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8"/>
      <c r="GM106" s="128"/>
      <c r="GN106" s="128"/>
      <c r="GO106" s="128"/>
    </row>
    <row r="107" spans="1:197" s="116" customFormat="1" hidden="1" outlineLevel="4" x14ac:dyDescent="0.25">
      <c r="A107" s="117"/>
      <c r="B107" s="97"/>
      <c r="C107" s="310"/>
      <c r="D107" s="311"/>
      <c r="E107" s="312"/>
      <c r="F107" s="313" t="s">
        <v>135</v>
      </c>
      <c r="G107" s="311"/>
      <c r="H107" s="314">
        <v>17.25</v>
      </c>
      <c r="I107" s="315"/>
      <c r="J107" s="316"/>
      <c r="K107" s="101"/>
      <c r="L107" s="101"/>
      <c r="M107" s="101"/>
      <c r="N107" s="101"/>
      <c r="O107" s="103"/>
      <c r="P107" s="103"/>
      <c r="Q107" s="103"/>
      <c r="R107" s="197"/>
      <c r="S107" s="194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8"/>
      <c r="GD107" s="128"/>
      <c r="GE107" s="128"/>
      <c r="GF107" s="128"/>
      <c r="GG107" s="128"/>
      <c r="GH107" s="128"/>
      <c r="GI107" s="128"/>
      <c r="GJ107" s="128"/>
      <c r="GK107" s="128"/>
      <c r="GL107" s="128"/>
      <c r="GM107" s="128"/>
      <c r="GN107" s="128"/>
      <c r="GO107" s="128"/>
    </row>
    <row r="108" spans="1:197" s="116" customFormat="1" hidden="1" outlineLevel="4" x14ac:dyDescent="0.25">
      <c r="A108" s="117"/>
      <c r="B108" s="97"/>
      <c r="C108" s="310"/>
      <c r="D108" s="311"/>
      <c r="E108" s="312"/>
      <c r="F108" s="313" t="s">
        <v>136</v>
      </c>
      <c r="G108" s="311"/>
      <c r="H108" s="314">
        <v>23.449999999999996</v>
      </c>
      <c r="I108" s="315"/>
      <c r="J108" s="316"/>
      <c r="K108" s="101"/>
      <c r="L108" s="101"/>
      <c r="M108" s="101"/>
      <c r="N108" s="101"/>
      <c r="O108" s="103"/>
      <c r="P108" s="103"/>
      <c r="Q108" s="103"/>
      <c r="R108" s="197"/>
      <c r="S108" s="194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  <c r="FY108" s="128"/>
      <c r="FZ108" s="128"/>
      <c r="GA108" s="128"/>
      <c r="GB108" s="128"/>
      <c r="GC108" s="128"/>
      <c r="GD108" s="128"/>
      <c r="GE108" s="128"/>
      <c r="GF108" s="128"/>
      <c r="GG108" s="128"/>
      <c r="GH108" s="128"/>
      <c r="GI108" s="128"/>
      <c r="GJ108" s="128"/>
      <c r="GK108" s="128"/>
      <c r="GL108" s="128"/>
      <c r="GM108" s="128"/>
      <c r="GN108" s="128"/>
      <c r="GO108" s="128"/>
    </row>
    <row r="109" spans="1:197" s="116" customFormat="1" hidden="1" outlineLevel="4" x14ac:dyDescent="0.25">
      <c r="A109" s="117"/>
      <c r="B109" s="97"/>
      <c r="C109" s="310"/>
      <c r="D109" s="311"/>
      <c r="E109" s="312"/>
      <c r="F109" s="313" t="s">
        <v>137</v>
      </c>
      <c r="G109" s="311"/>
      <c r="H109" s="314">
        <v>29</v>
      </c>
      <c r="I109" s="315"/>
      <c r="J109" s="316"/>
      <c r="K109" s="101"/>
      <c r="L109" s="101"/>
      <c r="M109" s="101"/>
      <c r="N109" s="101"/>
      <c r="O109" s="103"/>
      <c r="P109" s="103"/>
      <c r="Q109" s="103"/>
      <c r="R109" s="197"/>
      <c r="S109" s="194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</row>
    <row r="110" spans="1:197" s="116" customFormat="1" hidden="1" outlineLevel="4" x14ac:dyDescent="0.25">
      <c r="A110" s="117"/>
      <c r="B110" s="97"/>
      <c r="C110" s="310"/>
      <c r="D110" s="311"/>
      <c r="E110" s="312"/>
      <c r="F110" s="313" t="s">
        <v>138</v>
      </c>
      <c r="G110" s="311"/>
      <c r="H110" s="314">
        <v>32.625</v>
      </c>
      <c r="I110" s="315"/>
      <c r="J110" s="316"/>
      <c r="K110" s="101"/>
      <c r="L110" s="101"/>
      <c r="M110" s="101"/>
      <c r="N110" s="101"/>
      <c r="O110" s="103"/>
      <c r="P110" s="103"/>
      <c r="Q110" s="103"/>
      <c r="R110" s="197"/>
      <c r="S110" s="194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</row>
    <row r="111" spans="1:197" s="116" customFormat="1" hidden="1" outlineLevel="4" x14ac:dyDescent="0.25">
      <c r="A111" s="117"/>
      <c r="B111" s="97"/>
      <c r="C111" s="310"/>
      <c r="D111" s="311"/>
      <c r="E111" s="312"/>
      <c r="F111" s="313" t="s">
        <v>139</v>
      </c>
      <c r="G111" s="311"/>
      <c r="H111" s="314">
        <v>34.85</v>
      </c>
      <c r="I111" s="315"/>
      <c r="J111" s="316"/>
      <c r="K111" s="101"/>
      <c r="L111" s="101"/>
      <c r="M111" s="101"/>
      <c r="N111" s="101"/>
      <c r="O111" s="103"/>
      <c r="P111" s="103"/>
      <c r="Q111" s="103"/>
      <c r="R111" s="197"/>
      <c r="S111" s="194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</row>
    <row r="112" spans="1:197" s="116" customFormat="1" hidden="1" outlineLevel="4" x14ac:dyDescent="0.25">
      <c r="A112" s="117"/>
      <c r="B112" s="97"/>
      <c r="C112" s="310"/>
      <c r="D112" s="311"/>
      <c r="E112" s="312"/>
      <c r="F112" s="313" t="s">
        <v>140</v>
      </c>
      <c r="G112" s="311"/>
      <c r="H112" s="314">
        <v>36.200000000000003</v>
      </c>
      <c r="I112" s="315"/>
      <c r="J112" s="316"/>
      <c r="K112" s="101"/>
      <c r="L112" s="101"/>
      <c r="M112" s="101"/>
      <c r="N112" s="101"/>
      <c r="O112" s="103"/>
      <c r="P112" s="103"/>
      <c r="Q112" s="103"/>
      <c r="R112" s="197"/>
      <c r="S112" s="194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</row>
    <row r="113" spans="1:197" s="116" customFormat="1" hidden="1" outlineLevel="4" x14ac:dyDescent="0.25">
      <c r="A113" s="117"/>
      <c r="B113" s="97"/>
      <c r="C113" s="310"/>
      <c r="D113" s="311"/>
      <c r="E113" s="312"/>
      <c r="F113" s="313" t="s">
        <v>141</v>
      </c>
      <c r="G113" s="311"/>
      <c r="H113" s="314">
        <v>37.85</v>
      </c>
      <c r="I113" s="315"/>
      <c r="J113" s="316"/>
      <c r="K113" s="101"/>
      <c r="L113" s="101"/>
      <c r="M113" s="101"/>
      <c r="N113" s="101"/>
      <c r="O113" s="103"/>
      <c r="P113" s="103"/>
      <c r="Q113" s="103"/>
      <c r="R113" s="197"/>
      <c r="S113" s="194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</row>
    <row r="114" spans="1:197" s="116" customFormat="1" hidden="1" outlineLevel="4" x14ac:dyDescent="0.25">
      <c r="A114" s="117"/>
      <c r="B114" s="97"/>
      <c r="C114" s="310"/>
      <c r="D114" s="311"/>
      <c r="E114" s="312"/>
      <c r="F114" s="313" t="s">
        <v>142</v>
      </c>
      <c r="G114" s="311"/>
      <c r="H114" s="314">
        <v>38</v>
      </c>
      <c r="I114" s="315"/>
      <c r="J114" s="316"/>
      <c r="K114" s="101"/>
      <c r="L114" s="101"/>
      <c r="M114" s="101"/>
      <c r="N114" s="101"/>
      <c r="O114" s="103"/>
      <c r="P114" s="103"/>
      <c r="Q114" s="103"/>
      <c r="R114" s="197"/>
      <c r="S114" s="194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</row>
    <row r="115" spans="1:197" s="116" customFormat="1" hidden="1" outlineLevel="4" x14ac:dyDescent="0.25">
      <c r="A115" s="117"/>
      <c r="B115" s="97"/>
      <c r="C115" s="310"/>
      <c r="D115" s="311"/>
      <c r="E115" s="312"/>
      <c r="F115" s="313" t="s">
        <v>143</v>
      </c>
      <c r="G115" s="311"/>
      <c r="H115" s="314">
        <v>37.5</v>
      </c>
      <c r="I115" s="315"/>
      <c r="J115" s="316"/>
      <c r="K115" s="101"/>
      <c r="L115" s="101"/>
      <c r="M115" s="101"/>
      <c r="N115" s="101"/>
      <c r="O115" s="103"/>
      <c r="P115" s="103"/>
      <c r="Q115" s="103"/>
      <c r="R115" s="197"/>
      <c r="S115" s="194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</row>
    <row r="116" spans="1:197" s="116" customFormat="1" hidden="1" outlineLevel="4" x14ac:dyDescent="0.25">
      <c r="A116" s="117"/>
      <c r="B116" s="97"/>
      <c r="C116" s="310"/>
      <c r="D116" s="311"/>
      <c r="E116" s="312"/>
      <c r="F116" s="313" t="s">
        <v>144</v>
      </c>
      <c r="G116" s="311"/>
      <c r="H116" s="314">
        <v>36.875</v>
      </c>
      <c r="I116" s="315"/>
      <c r="J116" s="316"/>
      <c r="K116" s="101"/>
      <c r="L116" s="101"/>
      <c r="M116" s="101"/>
      <c r="N116" s="101"/>
      <c r="O116" s="103"/>
      <c r="P116" s="103"/>
      <c r="Q116" s="103"/>
      <c r="R116" s="197"/>
      <c r="S116" s="194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</row>
    <row r="117" spans="1:197" s="116" customFormat="1" hidden="1" outlineLevel="4" x14ac:dyDescent="0.25">
      <c r="A117" s="117"/>
      <c r="B117" s="97"/>
      <c r="C117" s="310"/>
      <c r="D117" s="311"/>
      <c r="E117" s="312"/>
      <c r="F117" s="313" t="s">
        <v>145</v>
      </c>
      <c r="G117" s="311"/>
      <c r="H117" s="314">
        <v>35.925000000000004</v>
      </c>
      <c r="I117" s="315"/>
      <c r="J117" s="316"/>
      <c r="K117" s="101"/>
      <c r="L117" s="101"/>
      <c r="M117" s="101"/>
      <c r="N117" s="101"/>
      <c r="O117" s="103"/>
      <c r="P117" s="103"/>
      <c r="Q117" s="103"/>
      <c r="R117" s="197"/>
      <c r="S117" s="194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</row>
    <row r="118" spans="1:197" s="116" customFormat="1" hidden="1" outlineLevel="4" x14ac:dyDescent="0.25">
      <c r="A118" s="117"/>
      <c r="B118" s="97"/>
      <c r="C118" s="310"/>
      <c r="D118" s="311"/>
      <c r="E118" s="312"/>
      <c r="F118" s="313" t="s">
        <v>146</v>
      </c>
      <c r="G118" s="311"/>
      <c r="H118" s="314">
        <v>36.6</v>
      </c>
      <c r="I118" s="315"/>
      <c r="J118" s="316"/>
      <c r="K118" s="101"/>
      <c r="L118" s="101"/>
      <c r="M118" s="101"/>
      <c r="N118" s="101"/>
      <c r="O118" s="103"/>
      <c r="P118" s="103"/>
      <c r="Q118" s="103"/>
      <c r="R118" s="197"/>
      <c r="S118" s="194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</row>
    <row r="119" spans="1:197" s="116" customFormat="1" hidden="1" outlineLevel="4" x14ac:dyDescent="0.25">
      <c r="A119" s="117"/>
      <c r="B119" s="97"/>
      <c r="C119" s="310"/>
      <c r="D119" s="311"/>
      <c r="E119" s="312"/>
      <c r="F119" s="313" t="s">
        <v>147</v>
      </c>
      <c r="G119" s="311"/>
      <c r="H119" s="314">
        <v>37.875</v>
      </c>
      <c r="I119" s="315"/>
      <c r="J119" s="316"/>
      <c r="K119" s="101"/>
      <c r="L119" s="101"/>
      <c r="M119" s="101"/>
      <c r="N119" s="101"/>
      <c r="O119" s="103"/>
      <c r="P119" s="103"/>
      <c r="Q119" s="103"/>
      <c r="R119" s="197"/>
      <c r="S119" s="194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</row>
    <row r="120" spans="1:197" s="116" customFormat="1" hidden="1" outlineLevel="4" x14ac:dyDescent="0.25">
      <c r="A120" s="117"/>
      <c r="B120" s="97"/>
      <c r="C120" s="310"/>
      <c r="D120" s="311"/>
      <c r="E120" s="312"/>
      <c r="F120" s="313" t="s">
        <v>148</v>
      </c>
      <c r="G120" s="311"/>
      <c r="H120" s="314">
        <v>39.875</v>
      </c>
      <c r="I120" s="315"/>
      <c r="J120" s="316"/>
      <c r="K120" s="101"/>
      <c r="L120" s="101"/>
      <c r="M120" s="101"/>
      <c r="N120" s="101"/>
      <c r="O120" s="103"/>
      <c r="P120" s="103"/>
      <c r="Q120" s="103"/>
      <c r="R120" s="197"/>
      <c r="S120" s="194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</row>
    <row r="121" spans="1:197" s="116" customFormat="1" hidden="1" outlineLevel="4" x14ac:dyDescent="0.25">
      <c r="A121" s="117"/>
      <c r="B121" s="97"/>
      <c r="C121" s="310"/>
      <c r="D121" s="311"/>
      <c r="E121" s="312"/>
      <c r="F121" s="313" t="s">
        <v>149</v>
      </c>
      <c r="G121" s="311"/>
      <c r="H121" s="314">
        <v>44.975000000000009</v>
      </c>
      <c r="I121" s="315"/>
      <c r="J121" s="316"/>
      <c r="K121" s="101"/>
      <c r="L121" s="101"/>
      <c r="M121" s="101"/>
      <c r="N121" s="101"/>
      <c r="O121" s="103"/>
      <c r="P121" s="103"/>
      <c r="Q121" s="103"/>
      <c r="R121" s="197"/>
      <c r="S121" s="194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</row>
    <row r="122" spans="1:197" s="116" customFormat="1" hidden="1" outlineLevel="4" x14ac:dyDescent="0.25">
      <c r="A122" s="117"/>
      <c r="B122" s="97"/>
      <c r="C122" s="310"/>
      <c r="D122" s="311"/>
      <c r="E122" s="312"/>
      <c r="F122" s="313" t="s">
        <v>150</v>
      </c>
      <c r="G122" s="311"/>
      <c r="H122" s="314">
        <v>50.987499999999997</v>
      </c>
      <c r="I122" s="315"/>
      <c r="J122" s="316"/>
      <c r="K122" s="101"/>
      <c r="L122" s="101"/>
      <c r="M122" s="101"/>
      <c r="N122" s="101"/>
      <c r="O122" s="103"/>
      <c r="P122" s="103"/>
      <c r="Q122" s="103"/>
      <c r="R122" s="197"/>
      <c r="S122" s="194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</row>
    <row r="123" spans="1:197" s="116" customFormat="1" hidden="1" outlineLevel="4" x14ac:dyDescent="0.25">
      <c r="A123" s="117"/>
      <c r="B123" s="97"/>
      <c r="C123" s="310"/>
      <c r="D123" s="311"/>
      <c r="E123" s="312"/>
      <c r="F123" s="313" t="s">
        <v>151</v>
      </c>
      <c r="G123" s="311"/>
      <c r="H123" s="314">
        <v>59.137500000000003</v>
      </c>
      <c r="I123" s="315"/>
      <c r="J123" s="316"/>
      <c r="K123" s="101"/>
      <c r="L123" s="101"/>
      <c r="M123" s="101"/>
      <c r="N123" s="101"/>
      <c r="O123" s="103"/>
      <c r="P123" s="103"/>
      <c r="Q123" s="103"/>
      <c r="R123" s="197"/>
      <c r="S123" s="194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</row>
    <row r="124" spans="1:197" s="116" customFormat="1" hidden="1" outlineLevel="4" x14ac:dyDescent="0.25">
      <c r="A124" s="117"/>
      <c r="B124" s="97"/>
      <c r="C124" s="310"/>
      <c r="D124" s="311"/>
      <c r="E124" s="312"/>
      <c r="F124" s="313" t="s">
        <v>152</v>
      </c>
      <c r="G124" s="311"/>
      <c r="H124" s="314">
        <v>5.6071999999999997</v>
      </c>
      <c r="I124" s="315"/>
      <c r="J124" s="316"/>
      <c r="K124" s="101"/>
      <c r="L124" s="101"/>
      <c r="M124" s="101"/>
      <c r="N124" s="101"/>
      <c r="O124" s="103"/>
      <c r="P124" s="103"/>
      <c r="Q124" s="103"/>
      <c r="R124" s="197"/>
      <c r="S124" s="194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</row>
    <row r="125" spans="1:197" s="116" customFormat="1" hidden="1" outlineLevel="4" x14ac:dyDescent="0.25">
      <c r="A125" s="117"/>
      <c r="B125" s="97"/>
      <c r="C125" s="310"/>
      <c r="D125" s="311"/>
      <c r="E125" s="312"/>
      <c r="F125" s="313" t="s">
        <v>122</v>
      </c>
      <c r="G125" s="311"/>
      <c r="H125" s="314">
        <v>961.55720000000008</v>
      </c>
      <c r="I125" s="315"/>
      <c r="J125" s="316"/>
      <c r="K125" s="101"/>
      <c r="L125" s="101"/>
      <c r="M125" s="101"/>
      <c r="N125" s="101"/>
      <c r="O125" s="103"/>
      <c r="P125" s="103"/>
      <c r="Q125" s="103"/>
      <c r="R125" s="197"/>
      <c r="S125" s="194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</row>
    <row r="126" spans="1:197" s="116" customFormat="1" hidden="1" outlineLevel="4" x14ac:dyDescent="0.25">
      <c r="A126" s="117"/>
      <c r="B126" s="97"/>
      <c r="C126" s="310"/>
      <c r="D126" s="311"/>
      <c r="E126" s="312"/>
      <c r="F126" s="313" t="s">
        <v>153</v>
      </c>
      <c r="G126" s="311"/>
      <c r="H126" s="314">
        <v>0</v>
      </c>
      <c r="I126" s="315"/>
      <c r="J126" s="316"/>
      <c r="K126" s="101"/>
      <c r="L126" s="101"/>
      <c r="M126" s="101"/>
      <c r="N126" s="101"/>
      <c r="O126" s="103"/>
      <c r="P126" s="103"/>
      <c r="Q126" s="103"/>
      <c r="R126" s="197"/>
      <c r="S126" s="194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</row>
    <row r="127" spans="1:197" s="116" customFormat="1" hidden="1" outlineLevel="4" x14ac:dyDescent="0.25">
      <c r="A127" s="117"/>
      <c r="B127" s="97"/>
      <c r="C127" s="310"/>
      <c r="D127" s="311"/>
      <c r="E127" s="312"/>
      <c r="F127" s="313" t="s">
        <v>154</v>
      </c>
      <c r="G127" s="311"/>
      <c r="H127" s="314">
        <v>65.200000000000045</v>
      </c>
      <c r="I127" s="315"/>
      <c r="J127" s="316"/>
      <c r="K127" s="101"/>
      <c r="L127" s="101"/>
      <c r="M127" s="101"/>
      <c r="N127" s="101"/>
      <c r="O127" s="103"/>
      <c r="P127" s="103"/>
      <c r="Q127" s="103"/>
      <c r="R127" s="197"/>
      <c r="S127" s="194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</row>
    <row r="128" spans="1:197" s="116" customFormat="1" hidden="1" outlineLevel="4" x14ac:dyDescent="0.25">
      <c r="A128" s="117"/>
      <c r="B128" s="97"/>
      <c r="C128" s="310"/>
      <c r="D128" s="311"/>
      <c r="E128" s="312"/>
      <c r="F128" s="313" t="s">
        <v>155</v>
      </c>
      <c r="G128" s="311"/>
      <c r="H128" s="314">
        <v>37.080000000000005</v>
      </c>
      <c r="I128" s="315"/>
      <c r="J128" s="316"/>
      <c r="K128" s="101"/>
      <c r="L128" s="101"/>
      <c r="M128" s="101"/>
      <c r="N128" s="101"/>
      <c r="O128" s="103"/>
      <c r="P128" s="103"/>
      <c r="Q128" s="103"/>
      <c r="R128" s="197"/>
      <c r="S128" s="194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</row>
    <row r="129" spans="1:197" s="116" customFormat="1" hidden="1" outlineLevel="4" x14ac:dyDescent="0.25">
      <c r="A129" s="117"/>
      <c r="B129" s="97"/>
      <c r="C129" s="310"/>
      <c r="D129" s="311"/>
      <c r="E129" s="312"/>
      <c r="F129" s="313" t="s">
        <v>122</v>
      </c>
      <c r="G129" s="311"/>
      <c r="H129" s="314">
        <v>102.28000000000006</v>
      </c>
      <c r="I129" s="315"/>
      <c r="J129" s="316"/>
      <c r="K129" s="101"/>
      <c r="L129" s="101"/>
      <c r="M129" s="101"/>
      <c r="N129" s="101"/>
      <c r="O129" s="103"/>
      <c r="P129" s="103"/>
      <c r="Q129" s="103"/>
      <c r="R129" s="197"/>
      <c r="S129" s="194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  <c r="FY129" s="128"/>
      <c r="FZ129" s="128"/>
      <c r="GA129" s="128"/>
      <c r="GB129" s="128"/>
      <c r="GC129" s="128"/>
      <c r="GD129" s="128"/>
      <c r="GE129" s="128"/>
      <c r="GF129" s="128"/>
      <c r="GG129" s="128"/>
      <c r="GH129" s="128"/>
      <c r="GI129" s="128"/>
      <c r="GJ129" s="128"/>
      <c r="GK129" s="128"/>
      <c r="GL129" s="128"/>
      <c r="GM129" s="128"/>
      <c r="GN129" s="128"/>
      <c r="GO129" s="128"/>
    </row>
    <row r="130" spans="1:197" s="116" customFormat="1" hidden="1" outlineLevel="4" x14ac:dyDescent="0.25">
      <c r="A130" s="117"/>
      <c r="B130" s="97"/>
      <c r="C130" s="310"/>
      <c r="D130" s="311"/>
      <c r="E130" s="312"/>
      <c r="F130" s="313" t="s">
        <v>156</v>
      </c>
      <c r="G130" s="311"/>
      <c r="H130" s="314">
        <v>0</v>
      </c>
      <c r="I130" s="315"/>
      <c r="J130" s="316"/>
      <c r="K130" s="101"/>
      <c r="L130" s="101"/>
      <c r="M130" s="101"/>
      <c r="N130" s="101"/>
      <c r="O130" s="103"/>
      <c r="P130" s="103"/>
      <c r="Q130" s="103"/>
      <c r="R130" s="197"/>
      <c r="S130" s="194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  <c r="FY130" s="128"/>
      <c r="FZ130" s="128"/>
      <c r="GA130" s="128"/>
      <c r="GB130" s="128"/>
      <c r="GC130" s="128"/>
      <c r="GD130" s="128"/>
      <c r="GE130" s="128"/>
      <c r="GF130" s="128"/>
      <c r="GG130" s="128"/>
      <c r="GH130" s="128"/>
      <c r="GI130" s="128"/>
      <c r="GJ130" s="128"/>
      <c r="GK130" s="128"/>
      <c r="GL130" s="128"/>
      <c r="GM130" s="128"/>
      <c r="GN130" s="128"/>
      <c r="GO130" s="128"/>
    </row>
    <row r="131" spans="1:197" s="116" customFormat="1" hidden="1" outlineLevel="4" x14ac:dyDescent="0.25">
      <c r="A131" s="117"/>
      <c r="B131" s="97"/>
      <c r="C131" s="310"/>
      <c r="D131" s="311"/>
      <c r="E131" s="312"/>
      <c r="F131" s="313" t="s">
        <v>157</v>
      </c>
      <c r="G131" s="311"/>
      <c r="H131" s="314">
        <v>256.35000000000002</v>
      </c>
      <c r="I131" s="315"/>
      <c r="J131" s="316"/>
      <c r="K131" s="101"/>
      <c r="L131" s="101"/>
      <c r="M131" s="101"/>
      <c r="N131" s="101"/>
      <c r="O131" s="103"/>
      <c r="P131" s="103"/>
      <c r="Q131" s="103"/>
      <c r="R131" s="197"/>
      <c r="S131" s="194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  <c r="FY131" s="128"/>
      <c r="FZ131" s="128"/>
      <c r="GA131" s="128"/>
      <c r="GB131" s="128"/>
      <c r="GC131" s="128"/>
      <c r="GD131" s="128"/>
      <c r="GE131" s="128"/>
      <c r="GF131" s="128"/>
      <c r="GG131" s="128"/>
      <c r="GH131" s="128"/>
      <c r="GI131" s="128"/>
      <c r="GJ131" s="128"/>
      <c r="GK131" s="128"/>
      <c r="GL131" s="128"/>
      <c r="GM131" s="128"/>
      <c r="GN131" s="128"/>
      <c r="GO131" s="128"/>
    </row>
    <row r="132" spans="1:197" s="116" customFormat="1" hidden="1" outlineLevel="4" x14ac:dyDescent="0.25">
      <c r="A132" s="117"/>
      <c r="B132" s="97"/>
      <c r="C132" s="310"/>
      <c r="D132" s="311"/>
      <c r="E132" s="312"/>
      <c r="F132" s="313" t="s">
        <v>122</v>
      </c>
      <c r="G132" s="311"/>
      <c r="H132" s="314">
        <v>256.35000000000002</v>
      </c>
      <c r="I132" s="315"/>
      <c r="J132" s="316"/>
      <c r="K132" s="101"/>
      <c r="L132" s="101"/>
      <c r="M132" s="101"/>
      <c r="N132" s="101"/>
      <c r="O132" s="103"/>
      <c r="P132" s="103"/>
      <c r="Q132" s="103"/>
      <c r="R132" s="197"/>
      <c r="S132" s="194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  <c r="FY132" s="128"/>
      <c r="FZ132" s="128"/>
      <c r="GA132" s="128"/>
      <c r="GB132" s="128"/>
      <c r="GC132" s="128"/>
      <c r="GD132" s="128"/>
      <c r="GE132" s="128"/>
      <c r="GF132" s="128"/>
      <c r="GG132" s="128"/>
      <c r="GH132" s="128"/>
      <c r="GI132" s="128"/>
      <c r="GJ132" s="128"/>
      <c r="GK132" s="128"/>
      <c r="GL132" s="128"/>
      <c r="GM132" s="128"/>
      <c r="GN132" s="128"/>
      <c r="GO132" s="128"/>
    </row>
    <row r="133" spans="1:197" s="116" customFormat="1" hidden="1" outlineLevel="4" x14ac:dyDescent="0.25">
      <c r="A133" s="117"/>
      <c r="B133" s="97"/>
      <c r="C133" s="310"/>
      <c r="D133" s="311"/>
      <c r="E133" s="312"/>
      <c r="F133" s="313" t="s">
        <v>158</v>
      </c>
      <c r="G133" s="311"/>
      <c r="H133" s="314">
        <v>0</v>
      </c>
      <c r="I133" s="315"/>
      <c r="J133" s="316"/>
      <c r="K133" s="101"/>
      <c r="L133" s="101"/>
      <c r="M133" s="101"/>
      <c r="N133" s="101"/>
      <c r="O133" s="103"/>
      <c r="P133" s="103"/>
      <c r="Q133" s="103"/>
      <c r="R133" s="197"/>
      <c r="S133" s="194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  <c r="FY133" s="128"/>
      <c r="FZ133" s="128"/>
      <c r="GA133" s="128"/>
      <c r="GB133" s="128"/>
      <c r="GC133" s="128"/>
      <c r="GD133" s="128"/>
      <c r="GE133" s="128"/>
      <c r="GF133" s="128"/>
      <c r="GG133" s="128"/>
      <c r="GH133" s="128"/>
      <c r="GI133" s="128"/>
      <c r="GJ133" s="128"/>
      <c r="GK133" s="128"/>
      <c r="GL133" s="128"/>
      <c r="GM133" s="128"/>
      <c r="GN133" s="128"/>
      <c r="GO133" s="128"/>
    </row>
    <row r="134" spans="1:197" s="116" customFormat="1" hidden="1" outlineLevel="4" x14ac:dyDescent="0.25">
      <c r="A134" s="117"/>
      <c r="B134" s="97"/>
      <c r="C134" s="310"/>
      <c r="D134" s="311"/>
      <c r="E134" s="312"/>
      <c r="F134" s="313" t="s">
        <v>159</v>
      </c>
      <c r="G134" s="311"/>
      <c r="H134" s="314">
        <v>30.964999999999993</v>
      </c>
      <c r="I134" s="315"/>
      <c r="J134" s="316"/>
      <c r="K134" s="101"/>
      <c r="L134" s="101"/>
      <c r="M134" s="101"/>
      <c r="N134" s="101"/>
      <c r="O134" s="103"/>
      <c r="P134" s="103"/>
      <c r="Q134" s="103"/>
      <c r="R134" s="197"/>
      <c r="S134" s="194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  <c r="FY134" s="128"/>
      <c r="FZ134" s="128"/>
      <c r="GA134" s="128"/>
      <c r="GB134" s="128"/>
      <c r="GC134" s="128"/>
      <c r="GD134" s="128"/>
      <c r="GE134" s="128"/>
      <c r="GF134" s="128"/>
      <c r="GG134" s="128"/>
      <c r="GH134" s="128"/>
      <c r="GI134" s="128"/>
      <c r="GJ134" s="128"/>
      <c r="GK134" s="128"/>
      <c r="GL134" s="128"/>
      <c r="GM134" s="128"/>
      <c r="GN134" s="128"/>
      <c r="GO134" s="128"/>
    </row>
    <row r="135" spans="1:197" s="116" customFormat="1" hidden="1" outlineLevel="4" x14ac:dyDescent="0.25">
      <c r="A135" s="117"/>
      <c r="B135" s="97"/>
      <c r="C135" s="310"/>
      <c r="D135" s="311"/>
      <c r="E135" s="312"/>
      <c r="F135" s="313" t="s">
        <v>160</v>
      </c>
      <c r="G135" s="311"/>
      <c r="H135" s="314">
        <v>30.982500000000002</v>
      </c>
      <c r="I135" s="315"/>
      <c r="J135" s="316"/>
      <c r="K135" s="101"/>
      <c r="L135" s="101"/>
      <c r="M135" s="101"/>
      <c r="N135" s="101"/>
      <c r="O135" s="103"/>
      <c r="P135" s="103"/>
      <c r="Q135" s="103"/>
      <c r="R135" s="197"/>
      <c r="S135" s="194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  <c r="FY135" s="128"/>
      <c r="FZ135" s="128"/>
      <c r="GA135" s="128"/>
      <c r="GB135" s="128"/>
      <c r="GC135" s="128"/>
      <c r="GD135" s="128"/>
      <c r="GE135" s="128"/>
      <c r="GF135" s="128"/>
      <c r="GG135" s="128"/>
      <c r="GH135" s="128"/>
      <c r="GI135" s="128"/>
      <c r="GJ135" s="128"/>
      <c r="GK135" s="128"/>
      <c r="GL135" s="128"/>
      <c r="GM135" s="128"/>
      <c r="GN135" s="128"/>
      <c r="GO135" s="128"/>
    </row>
    <row r="136" spans="1:197" s="116" customFormat="1" hidden="1" outlineLevel="4" x14ac:dyDescent="0.25">
      <c r="A136" s="117"/>
      <c r="B136" s="97"/>
      <c r="C136" s="310"/>
      <c r="D136" s="311"/>
      <c r="E136" s="312"/>
      <c r="F136" s="313" t="s">
        <v>161</v>
      </c>
      <c r="G136" s="311"/>
      <c r="H136" s="314">
        <v>31</v>
      </c>
      <c r="I136" s="315"/>
      <c r="J136" s="316"/>
      <c r="K136" s="101"/>
      <c r="L136" s="101"/>
      <c r="M136" s="101"/>
      <c r="N136" s="101"/>
      <c r="O136" s="103"/>
      <c r="P136" s="103"/>
      <c r="Q136" s="103"/>
      <c r="R136" s="197"/>
      <c r="S136" s="194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  <c r="FY136" s="128"/>
      <c r="FZ136" s="128"/>
      <c r="GA136" s="128"/>
      <c r="GB136" s="128"/>
      <c r="GC136" s="128"/>
      <c r="GD136" s="128"/>
      <c r="GE136" s="128"/>
      <c r="GF136" s="128"/>
      <c r="GG136" s="128"/>
      <c r="GH136" s="128"/>
      <c r="GI136" s="128"/>
      <c r="GJ136" s="128"/>
      <c r="GK136" s="128"/>
      <c r="GL136" s="128"/>
      <c r="GM136" s="128"/>
      <c r="GN136" s="128"/>
      <c r="GO136" s="128"/>
    </row>
    <row r="137" spans="1:197" s="116" customFormat="1" hidden="1" outlineLevel="4" x14ac:dyDescent="0.25">
      <c r="A137" s="117"/>
      <c r="B137" s="97"/>
      <c r="C137" s="310"/>
      <c r="D137" s="311"/>
      <c r="E137" s="312"/>
      <c r="F137" s="313" t="s">
        <v>162</v>
      </c>
      <c r="G137" s="311"/>
      <c r="H137" s="314">
        <v>30.5</v>
      </c>
      <c r="I137" s="315"/>
      <c r="J137" s="316"/>
      <c r="K137" s="101"/>
      <c r="L137" s="101"/>
      <c r="M137" s="101"/>
      <c r="N137" s="101"/>
      <c r="O137" s="103"/>
      <c r="P137" s="103"/>
      <c r="Q137" s="103"/>
      <c r="R137" s="197"/>
      <c r="S137" s="194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  <c r="FS137" s="128"/>
      <c r="FT137" s="128"/>
      <c r="FU137" s="128"/>
      <c r="FV137" s="128"/>
      <c r="FW137" s="128"/>
      <c r="FX137" s="128"/>
      <c r="FY137" s="128"/>
      <c r="FZ137" s="128"/>
      <c r="GA137" s="128"/>
      <c r="GB137" s="128"/>
      <c r="GC137" s="128"/>
      <c r="GD137" s="128"/>
      <c r="GE137" s="128"/>
      <c r="GF137" s="128"/>
      <c r="GG137" s="128"/>
      <c r="GH137" s="128"/>
      <c r="GI137" s="128"/>
      <c r="GJ137" s="128"/>
      <c r="GK137" s="128"/>
      <c r="GL137" s="128"/>
      <c r="GM137" s="128"/>
      <c r="GN137" s="128"/>
      <c r="GO137" s="128"/>
    </row>
    <row r="138" spans="1:197" s="116" customFormat="1" hidden="1" outlineLevel="4" x14ac:dyDescent="0.25">
      <c r="A138" s="117"/>
      <c r="B138" s="97"/>
      <c r="C138" s="310"/>
      <c r="D138" s="311"/>
      <c r="E138" s="312"/>
      <c r="F138" s="313" t="s">
        <v>163</v>
      </c>
      <c r="G138" s="311"/>
      <c r="H138" s="314">
        <v>30.625</v>
      </c>
      <c r="I138" s="315"/>
      <c r="J138" s="316"/>
      <c r="K138" s="101"/>
      <c r="L138" s="101"/>
      <c r="M138" s="101"/>
      <c r="N138" s="101"/>
      <c r="O138" s="103"/>
      <c r="P138" s="103"/>
      <c r="Q138" s="103"/>
      <c r="R138" s="197"/>
      <c r="S138" s="194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  <c r="FY138" s="128"/>
      <c r="FZ138" s="128"/>
      <c r="GA138" s="128"/>
      <c r="GB138" s="128"/>
      <c r="GC138" s="128"/>
      <c r="GD138" s="128"/>
      <c r="GE138" s="128"/>
      <c r="GF138" s="128"/>
      <c r="GG138" s="128"/>
      <c r="GH138" s="128"/>
      <c r="GI138" s="128"/>
      <c r="GJ138" s="128"/>
      <c r="GK138" s="128"/>
      <c r="GL138" s="128"/>
      <c r="GM138" s="128"/>
      <c r="GN138" s="128"/>
      <c r="GO138" s="128"/>
    </row>
    <row r="139" spans="1:197" s="116" customFormat="1" hidden="1" outlineLevel="4" x14ac:dyDescent="0.25">
      <c r="A139" s="117"/>
      <c r="B139" s="97"/>
      <c r="C139" s="310"/>
      <c r="D139" s="311"/>
      <c r="E139" s="312"/>
      <c r="F139" s="313" t="s">
        <v>164</v>
      </c>
      <c r="G139" s="311"/>
      <c r="H139" s="314">
        <v>32.125</v>
      </c>
      <c r="I139" s="315"/>
      <c r="J139" s="316"/>
      <c r="K139" s="101"/>
      <c r="L139" s="101"/>
      <c r="M139" s="101"/>
      <c r="N139" s="101"/>
      <c r="O139" s="103"/>
      <c r="P139" s="103"/>
      <c r="Q139" s="103"/>
      <c r="R139" s="197"/>
      <c r="S139" s="194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</row>
    <row r="140" spans="1:197" s="116" customFormat="1" hidden="1" outlineLevel="4" x14ac:dyDescent="0.25">
      <c r="A140" s="117"/>
      <c r="B140" s="97"/>
      <c r="C140" s="310"/>
      <c r="D140" s="311"/>
      <c r="E140" s="312"/>
      <c r="F140" s="313" t="s">
        <v>165</v>
      </c>
      <c r="G140" s="311"/>
      <c r="H140" s="314">
        <v>34.625</v>
      </c>
      <c r="I140" s="315"/>
      <c r="J140" s="316"/>
      <c r="K140" s="101"/>
      <c r="L140" s="101"/>
      <c r="M140" s="101"/>
      <c r="N140" s="101"/>
      <c r="O140" s="103"/>
      <c r="P140" s="103"/>
      <c r="Q140" s="103"/>
      <c r="R140" s="197"/>
      <c r="S140" s="194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  <c r="FY140" s="128"/>
      <c r="FZ140" s="128"/>
      <c r="GA140" s="128"/>
      <c r="GB140" s="128"/>
      <c r="GC140" s="128"/>
      <c r="GD140" s="128"/>
      <c r="GE140" s="128"/>
      <c r="GF140" s="128"/>
      <c r="GG140" s="128"/>
      <c r="GH140" s="128"/>
      <c r="GI140" s="128"/>
      <c r="GJ140" s="128"/>
      <c r="GK140" s="128"/>
      <c r="GL140" s="128"/>
      <c r="GM140" s="128"/>
      <c r="GN140" s="128"/>
      <c r="GO140" s="128"/>
    </row>
    <row r="141" spans="1:197" s="116" customFormat="1" hidden="1" outlineLevel="4" x14ac:dyDescent="0.25">
      <c r="A141" s="117"/>
      <c r="B141" s="97"/>
      <c r="C141" s="310"/>
      <c r="D141" s="311"/>
      <c r="E141" s="312"/>
      <c r="F141" s="313" t="s">
        <v>166</v>
      </c>
      <c r="G141" s="311"/>
      <c r="H141" s="314">
        <v>38.950000000000003</v>
      </c>
      <c r="I141" s="315"/>
      <c r="J141" s="316"/>
      <c r="K141" s="101"/>
      <c r="L141" s="101"/>
      <c r="M141" s="101"/>
      <c r="N141" s="101"/>
      <c r="O141" s="103"/>
      <c r="P141" s="103"/>
      <c r="Q141" s="103"/>
      <c r="R141" s="197"/>
      <c r="S141" s="194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</row>
    <row r="142" spans="1:197" s="116" customFormat="1" hidden="1" outlineLevel="4" x14ac:dyDescent="0.25">
      <c r="A142" s="117"/>
      <c r="B142" s="97"/>
      <c r="C142" s="310"/>
      <c r="D142" s="311"/>
      <c r="E142" s="312"/>
      <c r="F142" s="313" t="s">
        <v>167</v>
      </c>
      <c r="G142" s="311"/>
      <c r="H142" s="314">
        <v>43.75</v>
      </c>
      <c r="I142" s="315"/>
      <c r="J142" s="316"/>
      <c r="K142" s="101"/>
      <c r="L142" s="101"/>
      <c r="M142" s="101"/>
      <c r="N142" s="101"/>
      <c r="O142" s="103"/>
      <c r="P142" s="103"/>
      <c r="Q142" s="103"/>
      <c r="R142" s="197"/>
      <c r="S142" s="194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</row>
    <row r="143" spans="1:197" s="116" customFormat="1" hidden="1" outlineLevel="4" x14ac:dyDescent="0.25">
      <c r="A143" s="117"/>
      <c r="B143" s="97"/>
      <c r="C143" s="310"/>
      <c r="D143" s="311"/>
      <c r="E143" s="312"/>
      <c r="F143" s="313" t="s">
        <v>168</v>
      </c>
      <c r="G143" s="311"/>
      <c r="H143" s="314">
        <v>49.424999999999997</v>
      </c>
      <c r="I143" s="315"/>
      <c r="J143" s="316"/>
      <c r="K143" s="101"/>
      <c r="L143" s="101"/>
      <c r="M143" s="101"/>
      <c r="N143" s="101"/>
      <c r="O143" s="103"/>
      <c r="P143" s="103"/>
      <c r="Q143" s="103"/>
      <c r="R143" s="197"/>
      <c r="S143" s="194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  <c r="FY143" s="128"/>
      <c r="FZ143" s="128"/>
      <c r="GA143" s="128"/>
      <c r="GB143" s="128"/>
      <c r="GC143" s="128"/>
      <c r="GD143" s="128"/>
      <c r="GE143" s="128"/>
      <c r="GF143" s="128"/>
      <c r="GG143" s="128"/>
      <c r="GH143" s="128"/>
      <c r="GI143" s="128"/>
      <c r="GJ143" s="128"/>
      <c r="GK143" s="128"/>
      <c r="GL143" s="128"/>
      <c r="GM143" s="128"/>
      <c r="GN143" s="128"/>
      <c r="GO143" s="128"/>
    </row>
    <row r="144" spans="1:197" s="116" customFormat="1" hidden="1" outlineLevel="4" x14ac:dyDescent="0.25">
      <c r="A144" s="117"/>
      <c r="B144" s="97"/>
      <c r="C144" s="310"/>
      <c r="D144" s="311"/>
      <c r="E144" s="312"/>
      <c r="F144" s="313" t="s">
        <v>169</v>
      </c>
      <c r="G144" s="311"/>
      <c r="H144" s="314">
        <v>58.88</v>
      </c>
      <c r="I144" s="315"/>
      <c r="J144" s="316"/>
      <c r="K144" s="101"/>
      <c r="L144" s="101"/>
      <c r="M144" s="101"/>
      <c r="N144" s="101"/>
      <c r="O144" s="103"/>
      <c r="P144" s="103"/>
      <c r="Q144" s="103"/>
      <c r="R144" s="197"/>
      <c r="S144" s="194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</row>
    <row r="145" spans="1:197" s="116" customFormat="1" hidden="1" outlineLevel="4" x14ac:dyDescent="0.25">
      <c r="A145" s="117"/>
      <c r="B145" s="97"/>
      <c r="C145" s="310"/>
      <c r="D145" s="311"/>
      <c r="E145" s="312"/>
      <c r="F145" s="313" t="s">
        <v>170</v>
      </c>
      <c r="G145" s="311"/>
      <c r="H145" s="314">
        <v>63.723840000000003</v>
      </c>
      <c r="I145" s="315"/>
      <c r="J145" s="316"/>
      <c r="K145" s="101"/>
      <c r="L145" s="101"/>
      <c r="M145" s="101"/>
      <c r="N145" s="101"/>
      <c r="O145" s="103"/>
      <c r="P145" s="103"/>
      <c r="Q145" s="103"/>
      <c r="R145" s="197"/>
      <c r="S145" s="194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  <c r="FY145" s="128"/>
      <c r="FZ145" s="128"/>
      <c r="GA145" s="128"/>
      <c r="GB145" s="128"/>
      <c r="GC145" s="128"/>
      <c r="GD145" s="128"/>
      <c r="GE145" s="128"/>
      <c r="GF145" s="128"/>
      <c r="GG145" s="128"/>
      <c r="GH145" s="128"/>
      <c r="GI145" s="128"/>
      <c r="GJ145" s="128"/>
      <c r="GK145" s="128"/>
      <c r="GL145" s="128"/>
      <c r="GM145" s="128"/>
      <c r="GN145" s="128"/>
      <c r="GO145" s="128"/>
    </row>
    <row r="146" spans="1:197" s="116" customFormat="1" hidden="1" outlineLevel="4" x14ac:dyDescent="0.25">
      <c r="A146" s="117"/>
      <c r="B146" s="97"/>
      <c r="C146" s="310"/>
      <c r="D146" s="311"/>
      <c r="E146" s="312"/>
      <c r="F146" s="313" t="s">
        <v>171</v>
      </c>
      <c r="G146" s="311"/>
      <c r="H146" s="314">
        <v>0</v>
      </c>
      <c r="I146" s="315"/>
      <c r="J146" s="316"/>
      <c r="K146" s="101"/>
      <c r="L146" s="101"/>
      <c r="M146" s="101"/>
      <c r="N146" s="101"/>
      <c r="O146" s="103"/>
      <c r="P146" s="103"/>
      <c r="Q146" s="103"/>
      <c r="R146" s="197"/>
      <c r="S146" s="194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  <c r="FY146" s="128"/>
      <c r="FZ146" s="128"/>
      <c r="GA146" s="128"/>
      <c r="GB146" s="128"/>
      <c r="GC146" s="128"/>
      <c r="GD146" s="128"/>
      <c r="GE146" s="128"/>
      <c r="GF146" s="128"/>
      <c r="GG146" s="128"/>
      <c r="GH146" s="128"/>
      <c r="GI146" s="128"/>
      <c r="GJ146" s="128"/>
      <c r="GK146" s="128"/>
      <c r="GL146" s="128"/>
      <c r="GM146" s="128"/>
      <c r="GN146" s="128"/>
      <c r="GO146" s="128"/>
    </row>
    <row r="147" spans="1:197" s="116" customFormat="1" hidden="1" outlineLevel="4" x14ac:dyDescent="0.25">
      <c r="A147" s="117"/>
      <c r="B147" s="97"/>
      <c r="C147" s="310"/>
      <c r="D147" s="311"/>
      <c r="E147" s="312"/>
      <c r="F147" s="313" t="s">
        <v>172</v>
      </c>
      <c r="G147" s="311"/>
      <c r="H147" s="314">
        <v>121.11953333333334</v>
      </c>
      <c r="I147" s="315"/>
      <c r="J147" s="316"/>
      <c r="K147" s="101"/>
      <c r="L147" s="101"/>
      <c r="M147" s="101"/>
      <c r="N147" s="101"/>
      <c r="O147" s="103"/>
      <c r="P147" s="103"/>
      <c r="Q147" s="103"/>
      <c r="R147" s="197"/>
      <c r="S147" s="194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  <c r="FY147" s="128"/>
      <c r="FZ147" s="128"/>
      <c r="GA147" s="128"/>
      <c r="GB147" s="128"/>
      <c r="GC147" s="128"/>
      <c r="GD147" s="128"/>
      <c r="GE147" s="128"/>
      <c r="GF147" s="128"/>
      <c r="GG147" s="128"/>
      <c r="GH147" s="128"/>
      <c r="GI147" s="128"/>
      <c r="GJ147" s="128"/>
      <c r="GK147" s="128"/>
      <c r="GL147" s="128"/>
      <c r="GM147" s="128"/>
      <c r="GN147" s="128"/>
      <c r="GO147" s="128"/>
    </row>
    <row r="148" spans="1:197" s="116" customFormat="1" hidden="1" outlineLevel="4" x14ac:dyDescent="0.25">
      <c r="A148" s="117"/>
      <c r="B148" s="97"/>
      <c r="C148" s="310"/>
      <c r="D148" s="311"/>
      <c r="E148" s="312"/>
      <c r="F148" s="313" t="s">
        <v>122</v>
      </c>
      <c r="G148" s="311"/>
      <c r="H148" s="314">
        <v>596.67087333333325</v>
      </c>
      <c r="I148" s="315"/>
      <c r="J148" s="316"/>
      <c r="K148" s="101"/>
      <c r="L148" s="101"/>
      <c r="M148" s="101"/>
      <c r="N148" s="101"/>
      <c r="O148" s="103"/>
      <c r="P148" s="103"/>
      <c r="Q148" s="103"/>
      <c r="R148" s="197"/>
      <c r="S148" s="194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  <c r="FY148" s="128"/>
      <c r="FZ148" s="128"/>
      <c r="GA148" s="128"/>
      <c r="GB148" s="128"/>
      <c r="GC148" s="128"/>
      <c r="GD148" s="128"/>
      <c r="GE148" s="128"/>
      <c r="GF148" s="128"/>
      <c r="GG148" s="128"/>
      <c r="GH148" s="128"/>
      <c r="GI148" s="128"/>
      <c r="GJ148" s="128"/>
      <c r="GK148" s="128"/>
      <c r="GL148" s="128"/>
      <c r="GM148" s="128"/>
      <c r="GN148" s="128"/>
      <c r="GO148" s="128"/>
    </row>
    <row r="149" spans="1:197" s="116" customFormat="1" hidden="1" outlineLevel="4" x14ac:dyDescent="0.25">
      <c r="A149" s="117"/>
      <c r="B149" s="97"/>
      <c r="C149" s="310"/>
      <c r="D149" s="311"/>
      <c r="E149" s="312"/>
      <c r="F149" s="313" t="s">
        <v>173</v>
      </c>
      <c r="G149" s="311"/>
      <c r="H149" s="314">
        <v>0</v>
      </c>
      <c r="I149" s="315"/>
      <c r="J149" s="316"/>
      <c r="K149" s="101"/>
      <c r="L149" s="101"/>
      <c r="M149" s="101"/>
      <c r="N149" s="101"/>
      <c r="O149" s="103"/>
      <c r="P149" s="103"/>
      <c r="Q149" s="103"/>
      <c r="R149" s="197"/>
      <c r="S149" s="194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8"/>
      <c r="GC149" s="128"/>
      <c r="GD149" s="128"/>
      <c r="GE149" s="128"/>
      <c r="GF149" s="128"/>
      <c r="GG149" s="128"/>
      <c r="GH149" s="128"/>
      <c r="GI149" s="128"/>
      <c r="GJ149" s="128"/>
      <c r="GK149" s="128"/>
      <c r="GL149" s="128"/>
      <c r="GM149" s="128"/>
      <c r="GN149" s="128"/>
      <c r="GO149" s="128"/>
    </row>
    <row r="150" spans="1:197" s="116" customFormat="1" hidden="1" outlineLevel="4" x14ac:dyDescent="0.25">
      <c r="A150" s="117"/>
      <c r="B150" s="97"/>
      <c r="C150" s="310"/>
      <c r="D150" s="311"/>
      <c r="E150" s="312"/>
      <c r="F150" s="313" t="s">
        <v>174</v>
      </c>
      <c r="G150" s="311"/>
      <c r="H150" s="314">
        <v>138.40000000000003</v>
      </c>
      <c r="I150" s="315"/>
      <c r="J150" s="316"/>
      <c r="K150" s="101"/>
      <c r="L150" s="101"/>
      <c r="M150" s="101"/>
      <c r="N150" s="101"/>
      <c r="O150" s="103"/>
      <c r="P150" s="103"/>
      <c r="Q150" s="103"/>
      <c r="R150" s="197"/>
      <c r="S150" s="194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  <c r="FY150" s="128"/>
      <c r="FZ150" s="128"/>
      <c r="GA150" s="128"/>
      <c r="GB150" s="128"/>
      <c r="GC150" s="128"/>
      <c r="GD150" s="128"/>
      <c r="GE150" s="128"/>
      <c r="GF150" s="128"/>
      <c r="GG150" s="128"/>
      <c r="GH150" s="128"/>
      <c r="GI150" s="128"/>
      <c r="GJ150" s="128"/>
      <c r="GK150" s="128"/>
      <c r="GL150" s="128"/>
      <c r="GM150" s="128"/>
      <c r="GN150" s="128"/>
      <c r="GO150" s="128"/>
    </row>
    <row r="151" spans="1:197" s="116" customFormat="1" ht="7.5" hidden="1" customHeight="1" outlineLevel="4" x14ac:dyDescent="0.25">
      <c r="A151" s="112"/>
      <c r="B151" s="118"/>
      <c r="C151" s="317"/>
      <c r="D151" s="318"/>
      <c r="E151" s="319"/>
      <c r="F151" s="320"/>
      <c r="G151" s="318"/>
      <c r="H151" s="321"/>
      <c r="I151" s="322"/>
      <c r="J151" s="323"/>
      <c r="K151" s="119"/>
      <c r="L151" s="119"/>
      <c r="M151" s="119"/>
      <c r="N151" s="119"/>
      <c r="O151" s="110"/>
      <c r="P151" s="110"/>
      <c r="Q151" s="110"/>
      <c r="R151" s="197"/>
      <c r="S151" s="194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</row>
    <row r="152" spans="1:197" s="116" customFormat="1" outlineLevel="3" x14ac:dyDescent="0.25">
      <c r="A152" s="114"/>
      <c r="B152" s="115"/>
      <c r="C152" s="303">
        <v>12</v>
      </c>
      <c r="D152" s="304" t="s">
        <v>50</v>
      </c>
      <c r="E152" s="305" t="s">
        <v>175</v>
      </c>
      <c r="F152" s="306" t="s">
        <v>176</v>
      </c>
      <c r="G152" s="304" t="s">
        <v>62</v>
      </c>
      <c r="H152" s="307">
        <v>656.52800000000002</v>
      </c>
      <c r="I152" s="324"/>
      <c r="J152" s="309">
        <f>H152*I152</f>
        <v>0</v>
      </c>
      <c r="K152" s="95"/>
      <c r="L152" s="95">
        <f>H152*K152</f>
        <v>0</v>
      </c>
      <c r="M152" s="95"/>
      <c r="N152" s="95">
        <f>H152*M152</f>
        <v>0</v>
      </c>
      <c r="O152" s="96">
        <v>21</v>
      </c>
      <c r="P152" s="96">
        <f>J152*(O152/100)</f>
        <v>0</v>
      </c>
      <c r="Q152" s="96">
        <f>J152+P152</f>
        <v>0</v>
      </c>
      <c r="R152" s="197"/>
      <c r="S152" s="194"/>
      <c r="T152" s="127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</row>
    <row r="153" spans="1:197" s="116" customFormat="1" ht="24" outlineLevel="3" collapsed="1" x14ac:dyDescent="0.25">
      <c r="A153" s="114"/>
      <c r="B153" s="115"/>
      <c r="C153" s="303">
        <v>13</v>
      </c>
      <c r="D153" s="304" t="s">
        <v>50</v>
      </c>
      <c r="E153" s="305" t="s">
        <v>177</v>
      </c>
      <c r="F153" s="306" t="s">
        <v>178</v>
      </c>
      <c r="G153" s="304" t="s">
        <v>62</v>
      </c>
      <c r="H153" s="307">
        <v>1047.721</v>
      </c>
      <c r="I153" s="324"/>
      <c r="J153" s="309">
        <f>H153*I153</f>
        <v>0</v>
      </c>
      <c r="K153" s="95"/>
      <c r="L153" s="95">
        <f>H153*K153</f>
        <v>0</v>
      </c>
      <c r="M153" s="95"/>
      <c r="N153" s="95">
        <f>H153*M153</f>
        <v>0</v>
      </c>
      <c r="O153" s="96">
        <v>21</v>
      </c>
      <c r="P153" s="96">
        <f>J153*(O153/100)</f>
        <v>0</v>
      </c>
      <c r="Q153" s="96">
        <f>J153+P153</f>
        <v>0</v>
      </c>
      <c r="R153" s="197"/>
      <c r="S153" s="194"/>
      <c r="T153" s="127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</row>
    <row r="154" spans="1:197" s="116" customFormat="1" hidden="1" outlineLevel="4" x14ac:dyDescent="0.25">
      <c r="A154" s="117"/>
      <c r="B154" s="97"/>
      <c r="C154" s="310"/>
      <c r="D154" s="311"/>
      <c r="E154" s="312" t="s">
        <v>14</v>
      </c>
      <c r="F154" s="313" t="s">
        <v>179</v>
      </c>
      <c r="G154" s="311"/>
      <c r="H154" s="314">
        <v>656.52800000000002</v>
      </c>
      <c r="I154" s="315"/>
      <c r="J154" s="316"/>
      <c r="K154" s="101"/>
      <c r="L154" s="101"/>
      <c r="M154" s="101"/>
      <c r="N154" s="101"/>
      <c r="O154" s="103"/>
      <c r="P154" s="103"/>
      <c r="Q154" s="103"/>
      <c r="R154" s="197"/>
      <c r="S154" s="194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</row>
    <row r="155" spans="1:197" s="116" customFormat="1" hidden="1" outlineLevel="4" x14ac:dyDescent="0.25">
      <c r="A155" s="117"/>
      <c r="B155" s="97"/>
      <c r="C155" s="310"/>
      <c r="D155" s="311"/>
      <c r="E155" s="312"/>
      <c r="F155" s="313" t="s">
        <v>180</v>
      </c>
      <c r="G155" s="311"/>
      <c r="H155" s="314">
        <v>391.19299999999998</v>
      </c>
      <c r="I155" s="315"/>
      <c r="J155" s="316"/>
      <c r="K155" s="101"/>
      <c r="L155" s="101"/>
      <c r="M155" s="101"/>
      <c r="N155" s="101"/>
      <c r="O155" s="103"/>
      <c r="P155" s="103"/>
      <c r="Q155" s="103"/>
      <c r="R155" s="197"/>
      <c r="S155" s="194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  <c r="FY155" s="128"/>
      <c r="FZ155" s="128"/>
      <c r="GA155" s="128"/>
      <c r="GB155" s="128"/>
      <c r="GC155" s="128"/>
      <c r="GD155" s="128"/>
      <c r="GE155" s="128"/>
      <c r="GF155" s="128"/>
      <c r="GG155" s="128"/>
      <c r="GH155" s="128"/>
      <c r="GI155" s="128"/>
      <c r="GJ155" s="128"/>
      <c r="GK155" s="128"/>
      <c r="GL155" s="128"/>
      <c r="GM155" s="128"/>
      <c r="GN155" s="128"/>
      <c r="GO155" s="128"/>
    </row>
    <row r="156" spans="1:197" s="116" customFormat="1" ht="7.5" hidden="1" customHeight="1" outlineLevel="4" x14ac:dyDescent="0.25">
      <c r="A156" s="112"/>
      <c r="B156" s="118"/>
      <c r="C156" s="317"/>
      <c r="D156" s="318"/>
      <c r="E156" s="319"/>
      <c r="F156" s="320"/>
      <c r="G156" s="318"/>
      <c r="H156" s="321"/>
      <c r="I156" s="322"/>
      <c r="J156" s="323"/>
      <c r="K156" s="119"/>
      <c r="L156" s="119"/>
      <c r="M156" s="119"/>
      <c r="N156" s="119"/>
      <c r="O156" s="110"/>
      <c r="P156" s="110"/>
      <c r="Q156" s="110"/>
      <c r="R156" s="197"/>
      <c r="S156" s="194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  <c r="FS156" s="128"/>
      <c r="FT156" s="128"/>
      <c r="FU156" s="128"/>
      <c r="FV156" s="128"/>
      <c r="FW156" s="128"/>
      <c r="FX156" s="128"/>
      <c r="FY156" s="128"/>
      <c r="FZ156" s="128"/>
      <c r="GA156" s="128"/>
      <c r="GB156" s="128"/>
      <c r="GC156" s="128"/>
      <c r="GD156" s="128"/>
      <c r="GE156" s="128"/>
      <c r="GF156" s="128"/>
      <c r="GG156" s="128"/>
      <c r="GH156" s="128"/>
      <c r="GI156" s="128"/>
      <c r="GJ156" s="128"/>
      <c r="GK156" s="128"/>
      <c r="GL156" s="128"/>
      <c r="GM156" s="128"/>
      <c r="GN156" s="128"/>
      <c r="GO156" s="128"/>
    </row>
    <row r="157" spans="1:197" s="116" customFormat="1" outlineLevel="3" x14ac:dyDescent="0.25">
      <c r="A157" s="114"/>
      <c r="B157" s="115"/>
      <c r="C157" s="303">
        <v>14</v>
      </c>
      <c r="D157" s="304" t="s">
        <v>50</v>
      </c>
      <c r="E157" s="305" t="s">
        <v>181</v>
      </c>
      <c r="F157" s="306" t="s">
        <v>182</v>
      </c>
      <c r="G157" s="304" t="s">
        <v>62</v>
      </c>
      <c r="H157" s="307">
        <v>656.52800000000002</v>
      </c>
      <c r="I157" s="324"/>
      <c r="J157" s="309">
        <f>H157*I157</f>
        <v>0</v>
      </c>
      <c r="K157" s="95"/>
      <c r="L157" s="95">
        <f>H157*K157</f>
        <v>0</v>
      </c>
      <c r="M157" s="95"/>
      <c r="N157" s="95">
        <f>H157*M157</f>
        <v>0</v>
      </c>
      <c r="O157" s="96">
        <v>21</v>
      </c>
      <c r="P157" s="96">
        <f>J157*(O157/100)</f>
        <v>0</v>
      </c>
      <c r="Q157" s="96">
        <f>J157+P157</f>
        <v>0</v>
      </c>
      <c r="R157" s="197"/>
      <c r="S157" s="194"/>
      <c r="T157" s="127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  <c r="FY157" s="128"/>
      <c r="FZ157" s="128"/>
      <c r="GA157" s="128"/>
      <c r="GB157" s="128"/>
      <c r="GC157" s="128"/>
      <c r="GD157" s="128"/>
      <c r="GE157" s="128"/>
      <c r="GF157" s="128"/>
      <c r="GG157" s="128"/>
      <c r="GH157" s="128"/>
      <c r="GI157" s="128"/>
      <c r="GJ157" s="128"/>
      <c r="GK157" s="128"/>
      <c r="GL157" s="128"/>
      <c r="GM157" s="128"/>
      <c r="GN157" s="128"/>
      <c r="GO157" s="128"/>
    </row>
    <row r="158" spans="1:197" s="116" customFormat="1" outlineLevel="3" collapsed="1" x14ac:dyDescent="0.25">
      <c r="A158" s="114"/>
      <c r="B158" s="115"/>
      <c r="C158" s="303">
        <v>15</v>
      </c>
      <c r="D158" s="304" t="s">
        <v>50</v>
      </c>
      <c r="E158" s="305" t="s">
        <v>183</v>
      </c>
      <c r="F158" s="306" t="s">
        <v>184</v>
      </c>
      <c r="G158" s="304" t="s">
        <v>62</v>
      </c>
      <c r="H158" s="307">
        <v>391.19334150419087</v>
      </c>
      <c r="I158" s="324"/>
      <c r="J158" s="309">
        <f>H158*I158</f>
        <v>0</v>
      </c>
      <c r="K158" s="95"/>
      <c r="L158" s="95">
        <f>H158*K158</f>
        <v>0</v>
      </c>
      <c r="M158" s="95"/>
      <c r="N158" s="95">
        <f>H158*M158</f>
        <v>0</v>
      </c>
      <c r="O158" s="96">
        <v>21</v>
      </c>
      <c r="P158" s="96">
        <f>J158*(O158/100)</f>
        <v>0</v>
      </c>
      <c r="Q158" s="96">
        <f>J158+P158</f>
        <v>0</v>
      </c>
      <c r="R158" s="197"/>
      <c r="S158" s="194"/>
      <c r="T158" s="127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  <c r="FY158" s="128"/>
      <c r="FZ158" s="128"/>
      <c r="GA158" s="128"/>
      <c r="GB158" s="128"/>
      <c r="GC158" s="128"/>
      <c r="GD158" s="128"/>
      <c r="GE158" s="128"/>
      <c r="GF158" s="128"/>
      <c r="GG158" s="128"/>
      <c r="GH158" s="128"/>
      <c r="GI158" s="128"/>
      <c r="GJ158" s="128"/>
      <c r="GK158" s="128"/>
      <c r="GL158" s="128"/>
      <c r="GM158" s="128"/>
      <c r="GN158" s="128"/>
      <c r="GO158" s="128"/>
    </row>
    <row r="159" spans="1:197" s="116" customFormat="1" hidden="1" outlineLevel="4" x14ac:dyDescent="0.25">
      <c r="A159" s="117"/>
      <c r="B159" s="97"/>
      <c r="C159" s="310"/>
      <c r="D159" s="311"/>
      <c r="E159" s="312" t="s">
        <v>14</v>
      </c>
      <c r="F159" s="313" t="s">
        <v>185</v>
      </c>
      <c r="G159" s="311"/>
      <c r="H159" s="314">
        <v>0</v>
      </c>
      <c r="I159" s="315"/>
      <c r="J159" s="316"/>
      <c r="K159" s="101"/>
      <c r="L159" s="101"/>
      <c r="M159" s="101"/>
      <c r="N159" s="101"/>
      <c r="O159" s="103"/>
      <c r="P159" s="103"/>
      <c r="Q159" s="103"/>
      <c r="R159" s="197"/>
      <c r="S159" s="194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  <c r="FY159" s="128"/>
      <c r="FZ159" s="128"/>
      <c r="GA159" s="128"/>
      <c r="GB159" s="128"/>
      <c r="GC159" s="128"/>
      <c r="GD159" s="128"/>
      <c r="GE159" s="128"/>
      <c r="GF159" s="128"/>
      <c r="GG159" s="128"/>
      <c r="GH159" s="128"/>
      <c r="GI159" s="128"/>
      <c r="GJ159" s="128"/>
      <c r="GK159" s="128"/>
      <c r="GL159" s="128"/>
      <c r="GM159" s="128"/>
      <c r="GN159" s="128"/>
      <c r="GO159" s="128"/>
    </row>
    <row r="160" spans="1:197" s="116" customFormat="1" hidden="1" outlineLevel="4" x14ac:dyDescent="0.25">
      <c r="A160" s="117"/>
      <c r="B160" s="97"/>
      <c r="C160" s="310"/>
      <c r="D160" s="311"/>
      <c r="E160" s="312"/>
      <c r="F160" s="313" t="s">
        <v>186</v>
      </c>
      <c r="G160" s="311"/>
      <c r="H160" s="314">
        <v>0</v>
      </c>
      <c r="I160" s="315"/>
      <c r="J160" s="316"/>
      <c r="K160" s="101"/>
      <c r="L160" s="101"/>
      <c r="M160" s="101"/>
      <c r="N160" s="101"/>
      <c r="O160" s="103"/>
      <c r="P160" s="103"/>
      <c r="Q160" s="103"/>
      <c r="R160" s="197"/>
      <c r="S160" s="194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  <c r="FS160" s="128"/>
      <c r="FT160" s="128"/>
      <c r="FU160" s="128"/>
      <c r="FV160" s="128"/>
      <c r="FW160" s="128"/>
      <c r="FX160" s="128"/>
      <c r="FY160" s="128"/>
      <c r="FZ160" s="128"/>
      <c r="GA160" s="128"/>
      <c r="GB160" s="128"/>
      <c r="GC160" s="128"/>
      <c r="GD160" s="128"/>
      <c r="GE160" s="128"/>
      <c r="GF160" s="128"/>
      <c r="GG160" s="128"/>
      <c r="GH160" s="128"/>
      <c r="GI160" s="128"/>
      <c r="GJ160" s="128"/>
      <c r="GK160" s="128"/>
      <c r="GL160" s="128"/>
      <c r="GM160" s="128"/>
      <c r="GN160" s="128"/>
      <c r="GO160" s="128"/>
    </row>
    <row r="161" spans="1:197" s="116" customFormat="1" hidden="1" outlineLevel="4" x14ac:dyDescent="0.25">
      <c r="A161" s="117"/>
      <c r="B161" s="97"/>
      <c r="C161" s="310"/>
      <c r="D161" s="311"/>
      <c r="E161" s="312"/>
      <c r="F161" s="313" t="s">
        <v>187</v>
      </c>
      <c r="G161" s="311"/>
      <c r="H161" s="314">
        <v>0.5083333333333333</v>
      </c>
      <c r="I161" s="315"/>
      <c r="J161" s="316"/>
      <c r="K161" s="101"/>
      <c r="L161" s="101"/>
      <c r="M161" s="101"/>
      <c r="N161" s="101"/>
      <c r="O161" s="103"/>
      <c r="P161" s="103"/>
      <c r="Q161" s="103"/>
      <c r="R161" s="197"/>
      <c r="S161" s="194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  <c r="FS161" s="128"/>
      <c r="FT161" s="128"/>
      <c r="FU161" s="128"/>
      <c r="FV161" s="128"/>
      <c r="FW161" s="128"/>
      <c r="FX161" s="128"/>
      <c r="FY161" s="128"/>
      <c r="FZ161" s="128"/>
      <c r="GA161" s="128"/>
      <c r="GB161" s="128"/>
      <c r="GC161" s="128"/>
      <c r="GD161" s="128"/>
      <c r="GE161" s="128"/>
      <c r="GF161" s="128"/>
      <c r="GG161" s="128"/>
      <c r="GH161" s="128"/>
      <c r="GI161" s="128"/>
      <c r="GJ161" s="128"/>
      <c r="GK161" s="128"/>
      <c r="GL161" s="128"/>
      <c r="GM161" s="128"/>
      <c r="GN161" s="128"/>
      <c r="GO161" s="128"/>
    </row>
    <row r="162" spans="1:197" s="116" customFormat="1" hidden="1" outlineLevel="4" x14ac:dyDescent="0.25">
      <c r="A162" s="117"/>
      <c r="B162" s="97"/>
      <c r="C162" s="310"/>
      <c r="D162" s="311"/>
      <c r="E162" s="312"/>
      <c r="F162" s="313" t="s">
        <v>188</v>
      </c>
      <c r="G162" s="311"/>
      <c r="H162" s="314">
        <v>0.66</v>
      </c>
      <c r="I162" s="315"/>
      <c r="J162" s="316"/>
      <c r="K162" s="101"/>
      <c r="L162" s="101"/>
      <c r="M162" s="101"/>
      <c r="N162" s="101"/>
      <c r="O162" s="103"/>
      <c r="P162" s="103"/>
      <c r="Q162" s="103"/>
      <c r="R162" s="197"/>
      <c r="S162" s="194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  <c r="FS162" s="128"/>
      <c r="FT162" s="128"/>
      <c r="FU162" s="128"/>
      <c r="FV162" s="128"/>
      <c r="FW162" s="128"/>
      <c r="FX162" s="128"/>
      <c r="FY162" s="128"/>
      <c r="FZ162" s="128"/>
      <c r="GA162" s="128"/>
      <c r="GB162" s="128"/>
      <c r="GC162" s="128"/>
      <c r="GD162" s="128"/>
      <c r="GE162" s="128"/>
      <c r="GF162" s="128"/>
      <c r="GG162" s="128"/>
      <c r="GH162" s="128"/>
      <c r="GI162" s="128"/>
      <c r="GJ162" s="128"/>
      <c r="GK162" s="128"/>
      <c r="GL162" s="128"/>
      <c r="GM162" s="128"/>
      <c r="GN162" s="128"/>
      <c r="GO162" s="128"/>
    </row>
    <row r="163" spans="1:197" s="116" customFormat="1" hidden="1" outlineLevel="4" x14ac:dyDescent="0.25">
      <c r="A163" s="117"/>
      <c r="B163" s="97"/>
      <c r="C163" s="310"/>
      <c r="D163" s="311"/>
      <c r="E163" s="312"/>
      <c r="F163" s="313" t="s">
        <v>189</v>
      </c>
      <c r="G163" s="311"/>
      <c r="H163" s="314">
        <v>0.48333333333333339</v>
      </c>
      <c r="I163" s="315"/>
      <c r="J163" s="316"/>
      <c r="K163" s="101"/>
      <c r="L163" s="101"/>
      <c r="M163" s="101"/>
      <c r="N163" s="101"/>
      <c r="O163" s="103"/>
      <c r="P163" s="103"/>
      <c r="Q163" s="103"/>
      <c r="R163" s="197"/>
      <c r="S163" s="194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  <c r="FS163" s="128"/>
      <c r="FT163" s="128"/>
      <c r="FU163" s="128"/>
      <c r="FV163" s="128"/>
      <c r="FW163" s="128"/>
      <c r="FX163" s="128"/>
      <c r="FY163" s="128"/>
      <c r="FZ163" s="128"/>
      <c r="GA163" s="128"/>
      <c r="GB163" s="128"/>
      <c r="GC163" s="128"/>
      <c r="GD163" s="128"/>
      <c r="GE163" s="128"/>
      <c r="GF163" s="128"/>
      <c r="GG163" s="128"/>
      <c r="GH163" s="128"/>
      <c r="GI163" s="128"/>
      <c r="GJ163" s="128"/>
      <c r="GK163" s="128"/>
      <c r="GL163" s="128"/>
      <c r="GM163" s="128"/>
      <c r="GN163" s="128"/>
      <c r="GO163" s="128"/>
    </row>
    <row r="164" spans="1:197" s="116" customFormat="1" hidden="1" outlineLevel="4" x14ac:dyDescent="0.25">
      <c r="A164" s="117"/>
      <c r="B164" s="97"/>
      <c r="C164" s="310"/>
      <c r="D164" s="311"/>
      <c r="E164" s="312"/>
      <c r="F164" s="313" t="s">
        <v>190</v>
      </c>
      <c r="G164" s="311"/>
      <c r="H164" s="314">
        <v>0.87333333333333341</v>
      </c>
      <c r="I164" s="315"/>
      <c r="J164" s="316"/>
      <c r="K164" s="101"/>
      <c r="L164" s="101"/>
      <c r="M164" s="101"/>
      <c r="N164" s="101"/>
      <c r="O164" s="103"/>
      <c r="P164" s="103"/>
      <c r="Q164" s="103"/>
      <c r="R164" s="197"/>
      <c r="S164" s="194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  <c r="FS164" s="128"/>
      <c r="FT164" s="128"/>
      <c r="FU164" s="128"/>
      <c r="FV164" s="128"/>
      <c r="FW164" s="128"/>
      <c r="FX164" s="128"/>
      <c r="FY164" s="128"/>
      <c r="FZ164" s="128"/>
      <c r="GA164" s="128"/>
      <c r="GB164" s="128"/>
      <c r="GC164" s="128"/>
      <c r="GD164" s="128"/>
      <c r="GE164" s="128"/>
      <c r="GF164" s="128"/>
      <c r="GG164" s="128"/>
      <c r="GH164" s="128"/>
      <c r="GI164" s="128"/>
      <c r="GJ164" s="128"/>
      <c r="GK164" s="128"/>
      <c r="GL164" s="128"/>
      <c r="GM164" s="128"/>
      <c r="GN164" s="128"/>
      <c r="GO164" s="128"/>
    </row>
    <row r="165" spans="1:197" s="116" customFormat="1" hidden="1" outlineLevel="4" x14ac:dyDescent="0.25">
      <c r="A165" s="117"/>
      <c r="B165" s="97"/>
      <c r="C165" s="310"/>
      <c r="D165" s="311"/>
      <c r="E165" s="312"/>
      <c r="F165" s="313" t="s">
        <v>191</v>
      </c>
      <c r="G165" s="311"/>
      <c r="H165" s="314">
        <v>1.4600000000000004</v>
      </c>
      <c r="I165" s="315"/>
      <c r="J165" s="316"/>
      <c r="K165" s="101"/>
      <c r="L165" s="101"/>
      <c r="M165" s="101"/>
      <c r="N165" s="101"/>
      <c r="O165" s="103"/>
      <c r="P165" s="103"/>
      <c r="Q165" s="103"/>
      <c r="R165" s="197"/>
      <c r="S165" s="194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8"/>
      <c r="GD165" s="128"/>
      <c r="GE165" s="128"/>
      <c r="GF165" s="128"/>
      <c r="GG165" s="128"/>
      <c r="GH165" s="128"/>
      <c r="GI165" s="128"/>
      <c r="GJ165" s="128"/>
      <c r="GK165" s="128"/>
      <c r="GL165" s="128"/>
      <c r="GM165" s="128"/>
      <c r="GN165" s="128"/>
      <c r="GO165" s="128"/>
    </row>
    <row r="166" spans="1:197" s="116" customFormat="1" hidden="1" outlineLevel="4" x14ac:dyDescent="0.25">
      <c r="A166" s="117"/>
      <c r="B166" s="97"/>
      <c r="C166" s="310"/>
      <c r="D166" s="311"/>
      <c r="E166" s="312"/>
      <c r="F166" s="313" t="s">
        <v>192</v>
      </c>
      <c r="G166" s="311"/>
      <c r="H166" s="314">
        <v>1.5216666666666669</v>
      </c>
      <c r="I166" s="315"/>
      <c r="J166" s="316"/>
      <c r="K166" s="101"/>
      <c r="L166" s="101"/>
      <c r="M166" s="101"/>
      <c r="N166" s="101"/>
      <c r="O166" s="103"/>
      <c r="P166" s="103"/>
      <c r="Q166" s="103"/>
      <c r="R166" s="197"/>
      <c r="S166" s="194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  <c r="FS166" s="128"/>
      <c r="FT166" s="128"/>
      <c r="FU166" s="128"/>
      <c r="FV166" s="128"/>
      <c r="FW166" s="128"/>
      <c r="FX166" s="128"/>
      <c r="FY166" s="128"/>
      <c r="FZ166" s="128"/>
      <c r="GA166" s="128"/>
      <c r="GB166" s="128"/>
      <c r="GC166" s="128"/>
      <c r="GD166" s="128"/>
      <c r="GE166" s="128"/>
      <c r="GF166" s="128"/>
      <c r="GG166" s="128"/>
      <c r="GH166" s="128"/>
      <c r="GI166" s="128"/>
      <c r="GJ166" s="128"/>
      <c r="GK166" s="128"/>
      <c r="GL166" s="128"/>
      <c r="GM166" s="128"/>
      <c r="GN166" s="128"/>
      <c r="GO166" s="128"/>
    </row>
    <row r="167" spans="1:197" s="116" customFormat="1" hidden="1" outlineLevel="4" x14ac:dyDescent="0.25">
      <c r="A167" s="117"/>
      <c r="B167" s="97"/>
      <c r="C167" s="310"/>
      <c r="D167" s="311"/>
      <c r="E167" s="312"/>
      <c r="F167" s="313" t="s">
        <v>193</v>
      </c>
      <c r="G167" s="311"/>
      <c r="H167" s="314">
        <v>1.3908333333333334</v>
      </c>
      <c r="I167" s="315"/>
      <c r="J167" s="316"/>
      <c r="K167" s="101"/>
      <c r="L167" s="101"/>
      <c r="M167" s="101"/>
      <c r="N167" s="101"/>
      <c r="O167" s="103"/>
      <c r="P167" s="103"/>
      <c r="Q167" s="103"/>
      <c r="R167" s="197"/>
      <c r="S167" s="194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  <c r="FS167" s="128"/>
      <c r="FT167" s="128"/>
      <c r="FU167" s="128"/>
      <c r="FV167" s="128"/>
      <c r="FW167" s="128"/>
      <c r="FX167" s="128"/>
      <c r="FY167" s="128"/>
      <c r="FZ167" s="128"/>
      <c r="GA167" s="128"/>
      <c r="GB167" s="128"/>
      <c r="GC167" s="128"/>
      <c r="GD167" s="128"/>
      <c r="GE167" s="128"/>
      <c r="GF167" s="128"/>
      <c r="GG167" s="128"/>
      <c r="GH167" s="128"/>
      <c r="GI167" s="128"/>
      <c r="GJ167" s="128"/>
      <c r="GK167" s="128"/>
      <c r="GL167" s="128"/>
      <c r="GM167" s="128"/>
      <c r="GN167" s="128"/>
      <c r="GO167" s="128"/>
    </row>
    <row r="168" spans="1:197" s="116" customFormat="1" hidden="1" outlineLevel="4" x14ac:dyDescent="0.25">
      <c r="A168" s="117"/>
      <c r="B168" s="97"/>
      <c r="C168" s="310"/>
      <c r="D168" s="311"/>
      <c r="E168" s="312"/>
      <c r="F168" s="313" t="s">
        <v>194</v>
      </c>
      <c r="G168" s="311"/>
      <c r="H168" s="314">
        <v>2.2908333333333335</v>
      </c>
      <c r="I168" s="315"/>
      <c r="J168" s="316"/>
      <c r="K168" s="101"/>
      <c r="L168" s="101"/>
      <c r="M168" s="101"/>
      <c r="N168" s="101"/>
      <c r="O168" s="103"/>
      <c r="P168" s="103"/>
      <c r="Q168" s="103"/>
      <c r="R168" s="197"/>
      <c r="S168" s="194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  <c r="FS168" s="128"/>
      <c r="FT168" s="128"/>
      <c r="FU168" s="128"/>
      <c r="FV168" s="128"/>
      <c r="FW168" s="128"/>
      <c r="FX168" s="128"/>
      <c r="FY168" s="128"/>
      <c r="FZ168" s="128"/>
      <c r="GA168" s="128"/>
      <c r="GB168" s="128"/>
      <c r="GC168" s="128"/>
      <c r="GD168" s="128"/>
      <c r="GE168" s="128"/>
      <c r="GF168" s="128"/>
      <c r="GG168" s="128"/>
      <c r="GH168" s="128"/>
      <c r="GI168" s="128"/>
      <c r="GJ168" s="128"/>
      <c r="GK168" s="128"/>
      <c r="GL168" s="128"/>
      <c r="GM168" s="128"/>
      <c r="GN168" s="128"/>
      <c r="GO168" s="128"/>
    </row>
    <row r="169" spans="1:197" s="116" customFormat="1" hidden="1" outlineLevel="4" x14ac:dyDescent="0.25">
      <c r="A169" s="117"/>
      <c r="B169" s="97"/>
      <c r="C169" s="310"/>
      <c r="D169" s="311"/>
      <c r="E169" s="312"/>
      <c r="F169" s="313" t="s">
        <v>195</v>
      </c>
      <c r="G169" s="311"/>
      <c r="H169" s="314">
        <v>3.2591666666666677</v>
      </c>
      <c r="I169" s="315"/>
      <c r="J169" s="316"/>
      <c r="K169" s="101"/>
      <c r="L169" s="101"/>
      <c r="M169" s="101"/>
      <c r="N169" s="101"/>
      <c r="O169" s="103"/>
      <c r="P169" s="103"/>
      <c r="Q169" s="103"/>
      <c r="R169" s="197"/>
      <c r="S169" s="194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  <c r="FS169" s="128"/>
      <c r="FT169" s="128"/>
      <c r="FU169" s="128"/>
      <c r="FV169" s="128"/>
      <c r="FW169" s="128"/>
      <c r="FX169" s="128"/>
      <c r="FY169" s="128"/>
      <c r="FZ169" s="128"/>
      <c r="GA169" s="128"/>
      <c r="GB169" s="128"/>
      <c r="GC169" s="128"/>
      <c r="GD169" s="128"/>
      <c r="GE169" s="128"/>
      <c r="GF169" s="128"/>
      <c r="GG169" s="128"/>
      <c r="GH169" s="128"/>
      <c r="GI169" s="128"/>
      <c r="GJ169" s="128"/>
      <c r="GK169" s="128"/>
      <c r="GL169" s="128"/>
      <c r="GM169" s="128"/>
      <c r="GN169" s="128"/>
      <c r="GO169" s="128"/>
    </row>
    <row r="170" spans="1:197" s="116" customFormat="1" hidden="1" outlineLevel="4" x14ac:dyDescent="0.25">
      <c r="A170" s="117"/>
      <c r="B170" s="97"/>
      <c r="C170" s="310"/>
      <c r="D170" s="311"/>
      <c r="E170" s="312"/>
      <c r="F170" s="313" t="s">
        <v>196</v>
      </c>
      <c r="G170" s="311"/>
      <c r="H170" s="314">
        <v>3.6408333333333331</v>
      </c>
      <c r="I170" s="315"/>
      <c r="J170" s="316"/>
      <c r="K170" s="101"/>
      <c r="L170" s="101"/>
      <c r="M170" s="101"/>
      <c r="N170" s="101"/>
      <c r="O170" s="103"/>
      <c r="P170" s="103"/>
      <c r="Q170" s="103"/>
      <c r="R170" s="197"/>
      <c r="S170" s="194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8"/>
      <c r="GD170" s="128"/>
      <c r="GE170" s="128"/>
      <c r="GF170" s="128"/>
      <c r="GG170" s="128"/>
      <c r="GH170" s="128"/>
      <c r="GI170" s="128"/>
      <c r="GJ170" s="128"/>
      <c r="GK170" s="128"/>
      <c r="GL170" s="128"/>
      <c r="GM170" s="128"/>
      <c r="GN170" s="128"/>
      <c r="GO170" s="128"/>
    </row>
    <row r="171" spans="1:197" s="116" customFormat="1" hidden="1" outlineLevel="4" x14ac:dyDescent="0.25">
      <c r="A171" s="117"/>
      <c r="B171" s="97"/>
      <c r="C171" s="310"/>
      <c r="D171" s="311"/>
      <c r="E171" s="312"/>
      <c r="F171" s="313" t="s">
        <v>197</v>
      </c>
      <c r="G171" s="311"/>
      <c r="H171" s="314">
        <v>5.0366666666666671</v>
      </c>
      <c r="I171" s="315"/>
      <c r="J171" s="316"/>
      <c r="K171" s="101"/>
      <c r="L171" s="101"/>
      <c r="M171" s="101"/>
      <c r="N171" s="101"/>
      <c r="O171" s="103"/>
      <c r="P171" s="103"/>
      <c r="Q171" s="103"/>
      <c r="R171" s="197"/>
      <c r="S171" s="194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  <c r="FS171" s="128"/>
      <c r="FT171" s="128"/>
      <c r="FU171" s="128"/>
      <c r="FV171" s="128"/>
      <c r="FW171" s="128"/>
      <c r="FX171" s="128"/>
      <c r="FY171" s="128"/>
      <c r="FZ171" s="128"/>
      <c r="GA171" s="128"/>
      <c r="GB171" s="128"/>
      <c r="GC171" s="128"/>
      <c r="GD171" s="128"/>
      <c r="GE171" s="128"/>
      <c r="GF171" s="128"/>
      <c r="GG171" s="128"/>
      <c r="GH171" s="128"/>
      <c r="GI171" s="128"/>
      <c r="GJ171" s="128"/>
      <c r="GK171" s="128"/>
      <c r="GL171" s="128"/>
      <c r="GM171" s="128"/>
      <c r="GN171" s="128"/>
      <c r="GO171" s="128"/>
    </row>
    <row r="172" spans="1:197" s="116" customFormat="1" hidden="1" outlineLevel="4" x14ac:dyDescent="0.25">
      <c r="A172" s="117"/>
      <c r="B172" s="97"/>
      <c r="C172" s="310"/>
      <c r="D172" s="311"/>
      <c r="E172" s="312"/>
      <c r="F172" s="313" t="s">
        <v>198</v>
      </c>
      <c r="G172" s="311"/>
      <c r="H172" s="314">
        <v>7.0733333333333341</v>
      </c>
      <c r="I172" s="315"/>
      <c r="J172" s="316"/>
      <c r="K172" s="101"/>
      <c r="L172" s="101"/>
      <c r="M172" s="101"/>
      <c r="N172" s="101"/>
      <c r="O172" s="103"/>
      <c r="P172" s="103"/>
      <c r="Q172" s="103"/>
      <c r="R172" s="197"/>
      <c r="S172" s="194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  <c r="FS172" s="128"/>
      <c r="FT172" s="128"/>
      <c r="FU172" s="128"/>
      <c r="FV172" s="128"/>
      <c r="FW172" s="128"/>
      <c r="FX172" s="128"/>
      <c r="FY172" s="128"/>
      <c r="FZ172" s="128"/>
      <c r="GA172" s="128"/>
      <c r="GB172" s="128"/>
      <c r="GC172" s="128"/>
      <c r="GD172" s="128"/>
      <c r="GE172" s="128"/>
      <c r="GF172" s="128"/>
      <c r="GG172" s="128"/>
      <c r="GH172" s="128"/>
      <c r="GI172" s="128"/>
      <c r="GJ172" s="128"/>
      <c r="GK172" s="128"/>
      <c r="GL172" s="128"/>
      <c r="GM172" s="128"/>
      <c r="GN172" s="128"/>
      <c r="GO172" s="128"/>
    </row>
    <row r="173" spans="1:197" s="116" customFormat="1" hidden="1" outlineLevel="4" x14ac:dyDescent="0.25">
      <c r="A173" s="117"/>
      <c r="B173" s="97"/>
      <c r="C173" s="310"/>
      <c r="D173" s="311"/>
      <c r="E173" s="312"/>
      <c r="F173" s="313" t="s">
        <v>199</v>
      </c>
      <c r="G173" s="311"/>
      <c r="H173" s="314">
        <v>8.0516666666666676</v>
      </c>
      <c r="I173" s="315"/>
      <c r="J173" s="316"/>
      <c r="K173" s="101"/>
      <c r="L173" s="101"/>
      <c r="M173" s="101"/>
      <c r="N173" s="101"/>
      <c r="O173" s="103"/>
      <c r="P173" s="103"/>
      <c r="Q173" s="103"/>
      <c r="R173" s="197"/>
      <c r="S173" s="194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  <c r="FS173" s="128"/>
      <c r="FT173" s="128"/>
      <c r="FU173" s="128"/>
      <c r="FV173" s="128"/>
      <c r="FW173" s="128"/>
      <c r="FX173" s="128"/>
      <c r="FY173" s="128"/>
      <c r="FZ173" s="128"/>
      <c r="GA173" s="128"/>
      <c r="GB173" s="128"/>
      <c r="GC173" s="128"/>
      <c r="GD173" s="128"/>
      <c r="GE173" s="128"/>
      <c r="GF173" s="128"/>
      <c r="GG173" s="128"/>
      <c r="GH173" s="128"/>
      <c r="GI173" s="128"/>
      <c r="GJ173" s="128"/>
      <c r="GK173" s="128"/>
      <c r="GL173" s="128"/>
      <c r="GM173" s="128"/>
      <c r="GN173" s="128"/>
      <c r="GO173" s="128"/>
    </row>
    <row r="174" spans="1:197" s="116" customFormat="1" hidden="1" outlineLevel="4" x14ac:dyDescent="0.25">
      <c r="A174" s="117"/>
      <c r="B174" s="97"/>
      <c r="C174" s="310"/>
      <c r="D174" s="311"/>
      <c r="E174" s="312"/>
      <c r="F174" s="313" t="s">
        <v>200</v>
      </c>
      <c r="G174" s="311"/>
      <c r="H174" s="314">
        <v>8.307500000000001</v>
      </c>
      <c r="I174" s="315"/>
      <c r="J174" s="316"/>
      <c r="K174" s="101"/>
      <c r="L174" s="101"/>
      <c r="M174" s="101"/>
      <c r="N174" s="101"/>
      <c r="O174" s="103"/>
      <c r="P174" s="103"/>
      <c r="Q174" s="103"/>
      <c r="R174" s="197"/>
      <c r="S174" s="194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  <c r="FS174" s="128"/>
      <c r="FT174" s="128"/>
      <c r="FU174" s="128"/>
      <c r="FV174" s="128"/>
      <c r="FW174" s="128"/>
      <c r="FX174" s="128"/>
      <c r="FY174" s="128"/>
      <c r="FZ174" s="128"/>
      <c r="GA174" s="128"/>
      <c r="GB174" s="128"/>
      <c r="GC174" s="128"/>
      <c r="GD174" s="128"/>
      <c r="GE174" s="128"/>
      <c r="GF174" s="128"/>
      <c r="GG174" s="128"/>
      <c r="GH174" s="128"/>
      <c r="GI174" s="128"/>
      <c r="GJ174" s="128"/>
      <c r="GK174" s="128"/>
      <c r="GL174" s="128"/>
      <c r="GM174" s="128"/>
      <c r="GN174" s="128"/>
      <c r="GO174" s="128"/>
    </row>
    <row r="175" spans="1:197" s="116" customFormat="1" hidden="1" outlineLevel="4" x14ac:dyDescent="0.25">
      <c r="A175" s="117"/>
      <c r="B175" s="97"/>
      <c r="C175" s="310"/>
      <c r="D175" s="311"/>
      <c r="E175" s="312"/>
      <c r="F175" s="313" t="s">
        <v>201</v>
      </c>
      <c r="G175" s="311"/>
      <c r="H175" s="314">
        <v>8.2000000000000011</v>
      </c>
      <c r="I175" s="315"/>
      <c r="J175" s="316"/>
      <c r="K175" s="101"/>
      <c r="L175" s="101"/>
      <c r="M175" s="101"/>
      <c r="N175" s="101"/>
      <c r="O175" s="103"/>
      <c r="P175" s="103"/>
      <c r="Q175" s="103"/>
      <c r="R175" s="197"/>
      <c r="S175" s="194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</row>
    <row r="176" spans="1:197" s="116" customFormat="1" hidden="1" outlineLevel="4" x14ac:dyDescent="0.25">
      <c r="A176" s="117"/>
      <c r="B176" s="97"/>
      <c r="C176" s="310"/>
      <c r="D176" s="311"/>
      <c r="E176" s="312"/>
      <c r="F176" s="313" t="s">
        <v>202</v>
      </c>
      <c r="G176" s="311"/>
      <c r="H176" s="314">
        <v>7.6791666666666671</v>
      </c>
      <c r="I176" s="315"/>
      <c r="J176" s="316"/>
      <c r="K176" s="101"/>
      <c r="L176" s="101"/>
      <c r="M176" s="101"/>
      <c r="N176" s="101"/>
      <c r="O176" s="103"/>
      <c r="P176" s="103"/>
      <c r="Q176" s="103"/>
      <c r="R176" s="197"/>
      <c r="S176" s="194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  <c r="EL176" s="128"/>
      <c r="EM176" s="128"/>
      <c r="EN176" s="128"/>
      <c r="EO176" s="128"/>
      <c r="EP176" s="128"/>
      <c r="EQ176" s="128"/>
      <c r="ER176" s="128"/>
      <c r="ES176" s="128"/>
      <c r="ET176" s="128"/>
      <c r="EU176" s="128"/>
      <c r="EV176" s="128"/>
      <c r="EW176" s="128"/>
      <c r="EX176" s="128"/>
      <c r="EY176" s="128"/>
      <c r="EZ176" s="128"/>
      <c r="FA176" s="128"/>
      <c r="FB176" s="128"/>
      <c r="FC176" s="128"/>
      <c r="FD176" s="128"/>
      <c r="FE176" s="128"/>
      <c r="FF176" s="128"/>
      <c r="FG176" s="128"/>
      <c r="FH176" s="128"/>
      <c r="FI176" s="128"/>
      <c r="FJ176" s="128"/>
      <c r="FK176" s="128"/>
      <c r="FL176" s="128"/>
      <c r="FM176" s="128"/>
      <c r="FN176" s="128"/>
      <c r="FO176" s="128"/>
      <c r="FP176" s="128"/>
      <c r="FQ176" s="128"/>
      <c r="FR176" s="128"/>
      <c r="FS176" s="128"/>
      <c r="FT176" s="128"/>
      <c r="FU176" s="128"/>
      <c r="FV176" s="128"/>
      <c r="FW176" s="128"/>
      <c r="FX176" s="128"/>
      <c r="FY176" s="128"/>
      <c r="FZ176" s="128"/>
      <c r="GA176" s="128"/>
      <c r="GB176" s="128"/>
      <c r="GC176" s="128"/>
      <c r="GD176" s="128"/>
      <c r="GE176" s="128"/>
      <c r="GF176" s="128"/>
      <c r="GG176" s="128"/>
      <c r="GH176" s="128"/>
      <c r="GI176" s="128"/>
      <c r="GJ176" s="128"/>
      <c r="GK176" s="128"/>
      <c r="GL176" s="128"/>
      <c r="GM176" s="128"/>
      <c r="GN176" s="128"/>
      <c r="GO176" s="128"/>
    </row>
    <row r="177" spans="1:197" s="116" customFormat="1" hidden="1" outlineLevel="4" x14ac:dyDescent="0.25">
      <c r="A177" s="117"/>
      <c r="B177" s="97"/>
      <c r="C177" s="310"/>
      <c r="D177" s="311"/>
      <c r="E177" s="312"/>
      <c r="F177" s="313" t="s">
        <v>203</v>
      </c>
      <c r="G177" s="311"/>
      <c r="H177" s="314">
        <v>6.9341666666666661</v>
      </c>
      <c r="I177" s="315"/>
      <c r="J177" s="316"/>
      <c r="K177" s="101"/>
      <c r="L177" s="101"/>
      <c r="M177" s="101"/>
      <c r="N177" s="101"/>
      <c r="O177" s="103"/>
      <c r="P177" s="103"/>
      <c r="Q177" s="103"/>
      <c r="R177" s="197"/>
      <c r="S177" s="194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  <c r="EL177" s="128"/>
      <c r="EM177" s="128"/>
      <c r="EN177" s="128"/>
      <c r="EO177" s="128"/>
      <c r="EP177" s="128"/>
      <c r="EQ177" s="128"/>
      <c r="ER177" s="128"/>
      <c r="ES177" s="128"/>
      <c r="ET177" s="128"/>
      <c r="EU177" s="128"/>
      <c r="EV177" s="128"/>
      <c r="EW177" s="128"/>
      <c r="EX177" s="128"/>
      <c r="EY177" s="128"/>
      <c r="EZ177" s="128"/>
      <c r="FA177" s="128"/>
      <c r="FB177" s="128"/>
      <c r="FC177" s="128"/>
      <c r="FD177" s="128"/>
      <c r="FE177" s="128"/>
      <c r="FF177" s="128"/>
      <c r="FG177" s="128"/>
      <c r="FH177" s="128"/>
      <c r="FI177" s="128"/>
      <c r="FJ177" s="128"/>
      <c r="FK177" s="128"/>
      <c r="FL177" s="128"/>
      <c r="FM177" s="128"/>
      <c r="FN177" s="128"/>
      <c r="FO177" s="128"/>
      <c r="FP177" s="128"/>
      <c r="FQ177" s="128"/>
      <c r="FR177" s="128"/>
      <c r="FS177" s="128"/>
      <c r="FT177" s="128"/>
      <c r="FU177" s="128"/>
      <c r="FV177" s="128"/>
      <c r="FW177" s="128"/>
      <c r="FX177" s="128"/>
      <c r="FY177" s="128"/>
      <c r="FZ177" s="128"/>
      <c r="GA177" s="128"/>
      <c r="GB177" s="128"/>
      <c r="GC177" s="128"/>
      <c r="GD177" s="128"/>
      <c r="GE177" s="128"/>
      <c r="GF177" s="128"/>
      <c r="GG177" s="128"/>
      <c r="GH177" s="128"/>
      <c r="GI177" s="128"/>
      <c r="GJ177" s="128"/>
      <c r="GK177" s="128"/>
      <c r="GL177" s="128"/>
      <c r="GM177" s="128"/>
      <c r="GN177" s="128"/>
      <c r="GO177" s="128"/>
    </row>
    <row r="178" spans="1:197" s="116" customFormat="1" hidden="1" outlineLevel="4" x14ac:dyDescent="0.25">
      <c r="A178" s="117"/>
      <c r="B178" s="97"/>
      <c r="C178" s="310"/>
      <c r="D178" s="311"/>
      <c r="E178" s="312"/>
      <c r="F178" s="313" t="s">
        <v>204</v>
      </c>
      <c r="G178" s="311"/>
      <c r="H178" s="314">
        <v>6.3808333333333325</v>
      </c>
      <c r="I178" s="315"/>
      <c r="J178" s="316"/>
      <c r="K178" s="101"/>
      <c r="L178" s="101"/>
      <c r="M178" s="101"/>
      <c r="N178" s="101"/>
      <c r="O178" s="103"/>
      <c r="P178" s="103"/>
      <c r="Q178" s="103"/>
      <c r="R178" s="197"/>
      <c r="S178" s="194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  <c r="FS178" s="128"/>
      <c r="FT178" s="128"/>
      <c r="FU178" s="128"/>
      <c r="FV178" s="128"/>
      <c r="FW178" s="128"/>
      <c r="FX178" s="128"/>
      <c r="FY178" s="128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28"/>
      <c r="GL178" s="128"/>
      <c r="GM178" s="128"/>
      <c r="GN178" s="128"/>
      <c r="GO178" s="128"/>
    </row>
    <row r="179" spans="1:197" s="116" customFormat="1" hidden="1" outlineLevel="4" x14ac:dyDescent="0.25">
      <c r="A179" s="117"/>
      <c r="B179" s="97"/>
      <c r="C179" s="310"/>
      <c r="D179" s="311"/>
      <c r="E179" s="312"/>
      <c r="F179" s="313" t="s">
        <v>205</v>
      </c>
      <c r="G179" s="311"/>
      <c r="H179" s="314">
        <v>5.961666666666666</v>
      </c>
      <c r="I179" s="315"/>
      <c r="J179" s="316"/>
      <c r="K179" s="101"/>
      <c r="L179" s="101"/>
      <c r="M179" s="101"/>
      <c r="N179" s="101"/>
      <c r="O179" s="103"/>
      <c r="P179" s="103"/>
      <c r="Q179" s="103"/>
      <c r="R179" s="197"/>
      <c r="S179" s="194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  <c r="FS179" s="128"/>
      <c r="FT179" s="128"/>
      <c r="FU179" s="128"/>
      <c r="FV179" s="128"/>
      <c r="FW179" s="128"/>
      <c r="FX179" s="128"/>
      <c r="FY179" s="128"/>
      <c r="FZ179" s="128"/>
      <c r="GA179" s="128"/>
      <c r="GB179" s="128"/>
      <c r="GC179" s="128"/>
      <c r="GD179" s="128"/>
      <c r="GE179" s="128"/>
      <c r="GF179" s="128"/>
      <c r="GG179" s="128"/>
      <c r="GH179" s="128"/>
      <c r="GI179" s="128"/>
      <c r="GJ179" s="128"/>
      <c r="GK179" s="128"/>
      <c r="GL179" s="128"/>
      <c r="GM179" s="128"/>
      <c r="GN179" s="128"/>
      <c r="GO179" s="128"/>
    </row>
    <row r="180" spans="1:197" s="116" customFormat="1" hidden="1" outlineLevel="4" x14ac:dyDescent="0.25">
      <c r="A180" s="117"/>
      <c r="B180" s="97"/>
      <c r="C180" s="310"/>
      <c r="D180" s="311"/>
      <c r="E180" s="312"/>
      <c r="F180" s="313" t="s">
        <v>206</v>
      </c>
      <c r="G180" s="311"/>
      <c r="H180" s="314">
        <v>6.4241666666666672</v>
      </c>
      <c r="I180" s="315"/>
      <c r="J180" s="316"/>
      <c r="K180" s="101"/>
      <c r="L180" s="101"/>
      <c r="M180" s="101"/>
      <c r="N180" s="101"/>
      <c r="O180" s="103"/>
      <c r="P180" s="103"/>
      <c r="Q180" s="103"/>
      <c r="R180" s="197"/>
      <c r="S180" s="194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  <c r="FS180" s="128"/>
      <c r="FT180" s="128"/>
      <c r="FU180" s="128"/>
      <c r="FV180" s="128"/>
      <c r="FW180" s="128"/>
      <c r="FX180" s="128"/>
      <c r="FY180" s="128"/>
      <c r="FZ180" s="128"/>
      <c r="GA180" s="128"/>
      <c r="GB180" s="128"/>
      <c r="GC180" s="128"/>
      <c r="GD180" s="128"/>
      <c r="GE180" s="128"/>
      <c r="GF180" s="128"/>
      <c r="GG180" s="128"/>
      <c r="GH180" s="128"/>
      <c r="GI180" s="128"/>
      <c r="GJ180" s="128"/>
      <c r="GK180" s="128"/>
      <c r="GL180" s="128"/>
      <c r="GM180" s="128"/>
      <c r="GN180" s="128"/>
      <c r="GO180" s="128"/>
    </row>
    <row r="181" spans="1:197" s="116" customFormat="1" hidden="1" outlineLevel="4" x14ac:dyDescent="0.25">
      <c r="A181" s="117"/>
      <c r="B181" s="97"/>
      <c r="C181" s="310"/>
      <c r="D181" s="311"/>
      <c r="E181" s="312"/>
      <c r="F181" s="313" t="s">
        <v>207</v>
      </c>
      <c r="G181" s="311"/>
      <c r="H181" s="314">
        <v>7.6783333333333328</v>
      </c>
      <c r="I181" s="315"/>
      <c r="J181" s="316"/>
      <c r="K181" s="101"/>
      <c r="L181" s="101"/>
      <c r="M181" s="101"/>
      <c r="N181" s="101"/>
      <c r="O181" s="103"/>
      <c r="P181" s="103"/>
      <c r="Q181" s="103"/>
      <c r="R181" s="197"/>
      <c r="S181" s="194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  <c r="FS181" s="128"/>
      <c r="FT181" s="128"/>
      <c r="FU181" s="128"/>
      <c r="FV181" s="128"/>
      <c r="FW181" s="128"/>
      <c r="FX181" s="128"/>
      <c r="FY181" s="128"/>
      <c r="FZ181" s="128"/>
      <c r="GA181" s="128"/>
      <c r="GB181" s="128"/>
      <c r="GC181" s="128"/>
      <c r="GD181" s="128"/>
      <c r="GE181" s="128"/>
      <c r="GF181" s="128"/>
      <c r="GG181" s="128"/>
      <c r="GH181" s="128"/>
      <c r="GI181" s="128"/>
      <c r="GJ181" s="128"/>
      <c r="GK181" s="128"/>
      <c r="GL181" s="128"/>
      <c r="GM181" s="128"/>
      <c r="GN181" s="128"/>
      <c r="GO181" s="128"/>
    </row>
    <row r="182" spans="1:197" s="116" customFormat="1" hidden="1" outlineLevel="4" x14ac:dyDescent="0.25">
      <c r="A182" s="117"/>
      <c r="B182" s="97"/>
      <c r="C182" s="310"/>
      <c r="D182" s="311"/>
      <c r="E182" s="312"/>
      <c r="F182" s="313" t="s">
        <v>208</v>
      </c>
      <c r="G182" s="311"/>
      <c r="H182" s="314">
        <v>8.8091666666666661</v>
      </c>
      <c r="I182" s="315"/>
      <c r="J182" s="316"/>
      <c r="K182" s="101"/>
      <c r="L182" s="101"/>
      <c r="M182" s="101"/>
      <c r="N182" s="101"/>
      <c r="O182" s="103"/>
      <c r="P182" s="103"/>
      <c r="Q182" s="103"/>
      <c r="R182" s="197"/>
      <c r="S182" s="194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</row>
    <row r="183" spans="1:197" s="116" customFormat="1" hidden="1" outlineLevel="4" x14ac:dyDescent="0.25">
      <c r="A183" s="117"/>
      <c r="B183" s="97"/>
      <c r="C183" s="310"/>
      <c r="D183" s="311"/>
      <c r="E183" s="312"/>
      <c r="F183" s="313" t="s">
        <v>209</v>
      </c>
      <c r="G183" s="311"/>
      <c r="H183" s="314">
        <v>10.086666666666666</v>
      </c>
      <c r="I183" s="315"/>
      <c r="J183" s="316"/>
      <c r="K183" s="101"/>
      <c r="L183" s="101"/>
      <c r="M183" s="101"/>
      <c r="N183" s="101"/>
      <c r="O183" s="103"/>
      <c r="P183" s="103"/>
      <c r="Q183" s="103"/>
      <c r="R183" s="197"/>
      <c r="S183" s="194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</row>
    <row r="184" spans="1:197" s="116" customFormat="1" hidden="1" outlineLevel="4" x14ac:dyDescent="0.25">
      <c r="A184" s="117"/>
      <c r="B184" s="97"/>
      <c r="C184" s="310"/>
      <c r="D184" s="311"/>
      <c r="E184" s="312"/>
      <c r="F184" s="313" t="s">
        <v>210</v>
      </c>
      <c r="G184" s="311"/>
      <c r="H184" s="314">
        <v>11.343333333333334</v>
      </c>
      <c r="I184" s="315"/>
      <c r="J184" s="316"/>
      <c r="K184" s="101"/>
      <c r="L184" s="101"/>
      <c r="M184" s="101"/>
      <c r="N184" s="101"/>
      <c r="O184" s="103"/>
      <c r="P184" s="103"/>
      <c r="Q184" s="103"/>
      <c r="R184" s="197"/>
      <c r="S184" s="194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</row>
    <row r="185" spans="1:197" s="116" customFormat="1" hidden="1" outlineLevel="4" x14ac:dyDescent="0.25">
      <c r="A185" s="117"/>
      <c r="B185" s="97"/>
      <c r="C185" s="310"/>
      <c r="D185" s="311"/>
      <c r="E185" s="312"/>
      <c r="F185" s="313" t="s">
        <v>211</v>
      </c>
      <c r="G185" s="311"/>
      <c r="H185" s="314">
        <v>11.798333333333334</v>
      </c>
      <c r="I185" s="315"/>
      <c r="J185" s="316"/>
      <c r="K185" s="101"/>
      <c r="L185" s="101"/>
      <c r="M185" s="101"/>
      <c r="N185" s="101"/>
      <c r="O185" s="103"/>
      <c r="P185" s="103"/>
      <c r="Q185" s="103"/>
      <c r="R185" s="197"/>
      <c r="S185" s="194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</row>
    <row r="186" spans="1:197" s="116" customFormat="1" hidden="1" outlineLevel="4" x14ac:dyDescent="0.25">
      <c r="A186" s="117"/>
      <c r="B186" s="97"/>
      <c r="C186" s="310"/>
      <c r="D186" s="311"/>
      <c r="E186" s="312"/>
      <c r="F186" s="313" t="s">
        <v>212</v>
      </c>
      <c r="G186" s="311"/>
      <c r="H186" s="314">
        <v>11.193333333333333</v>
      </c>
      <c r="I186" s="315"/>
      <c r="J186" s="316"/>
      <c r="K186" s="101"/>
      <c r="L186" s="101"/>
      <c r="M186" s="101"/>
      <c r="N186" s="101"/>
      <c r="O186" s="103"/>
      <c r="P186" s="103"/>
      <c r="Q186" s="103"/>
      <c r="R186" s="197"/>
      <c r="S186" s="194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  <c r="FS186" s="128"/>
      <c r="FT186" s="128"/>
      <c r="FU186" s="128"/>
      <c r="FV186" s="128"/>
      <c r="FW186" s="128"/>
      <c r="FX186" s="128"/>
      <c r="FY186" s="128"/>
      <c r="FZ186" s="128"/>
      <c r="GA186" s="128"/>
      <c r="GB186" s="128"/>
      <c r="GC186" s="128"/>
      <c r="GD186" s="128"/>
      <c r="GE186" s="128"/>
      <c r="GF186" s="128"/>
      <c r="GG186" s="128"/>
      <c r="GH186" s="128"/>
      <c r="GI186" s="128"/>
      <c r="GJ186" s="128"/>
      <c r="GK186" s="128"/>
      <c r="GL186" s="128"/>
      <c r="GM186" s="128"/>
      <c r="GN186" s="128"/>
      <c r="GO186" s="128"/>
    </row>
    <row r="187" spans="1:197" s="116" customFormat="1" hidden="1" outlineLevel="4" x14ac:dyDescent="0.25">
      <c r="A187" s="117"/>
      <c r="B187" s="97"/>
      <c r="C187" s="310"/>
      <c r="D187" s="311"/>
      <c r="E187" s="312"/>
      <c r="F187" s="313" t="s">
        <v>213</v>
      </c>
      <c r="G187" s="311"/>
      <c r="H187" s="314">
        <v>8.5316666666666663</v>
      </c>
      <c r="I187" s="315"/>
      <c r="J187" s="316"/>
      <c r="K187" s="101"/>
      <c r="L187" s="101"/>
      <c r="M187" s="101"/>
      <c r="N187" s="101"/>
      <c r="O187" s="103"/>
      <c r="P187" s="103"/>
      <c r="Q187" s="103"/>
      <c r="R187" s="197"/>
      <c r="S187" s="194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  <c r="EL187" s="128"/>
      <c r="EM187" s="128"/>
      <c r="EN187" s="128"/>
      <c r="EO187" s="128"/>
      <c r="EP187" s="128"/>
      <c r="EQ187" s="128"/>
      <c r="ER187" s="128"/>
      <c r="ES187" s="128"/>
      <c r="ET187" s="128"/>
      <c r="EU187" s="128"/>
      <c r="EV187" s="128"/>
      <c r="EW187" s="128"/>
      <c r="EX187" s="128"/>
      <c r="EY187" s="128"/>
      <c r="EZ187" s="128"/>
      <c r="FA187" s="128"/>
      <c r="FB187" s="128"/>
      <c r="FC187" s="128"/>
      <c r="FD187" s="128"/>
      <c r="FE187" s="128"/>
      <c r="FF187" s="128"/>
      <c r="FG187" s="128"/>
      <c r="FH187" s="128"/>
      <c r="FI187" s="128"/>
      <c r="FJ187" s="128"/>
      <c r="FK187" s="128"/>
      <c r="FL187" s="128"/>
      <c r="FM187" s="128"/>
      <c r="FN187" s="128"/>
      <c r="FO187" s="128"/>
      <c r="FP187" s="128"/>
      <c r="FQ187" s="128"/>
      <c r="FR187" s="128"/>
      <c r="FS187" s="128"/>
      <c r="FT187" s="128"/>
      <c r="FU187" s="128"/>
      <c r="FV187" s="128"/>
      <c r="FW187" s="128"/>
      <c r="FX187" s="128"/>
      <c r="FY187" s="128"/>
      <c r="FZ187" s="128"/>
      <c r="GA187" s="128"/>
      <c r="GB187" s="128"/>
      <c r="GC187" s="128"/>
      <c r="GD187" s="128"/>
      <c r="GE187" s="128"/>
      <c r="GF187" s="128"/>
      <c r="GG187" s="128"/>
      <c r="GH187" s="128"/>
      <c r="GI187" s="128"/>
      <c r="GJ187" s="128"/>
      <c r="GK187" s="128"/>
      <c r="GL187" s="128"/>
      <c r="GM187" s="128"/>
      <c r="GN187" s="128"/>
      <c r="GO187" s="128"/>
    </row>
    <row r="188" spans="1:197" s="116" customFormat="1" hidden="1" outlineLevel="4" x14ac:dyDescent="0.25">
      <c r="A188" s="117"/>
      <c r="B188" s="97"/>
      <c r="C188" s="310"/>
      <c r="D188" s="311"/>
      <c r="E188" s="312"/>
      <c r="F188" s="313" t="s">
        <v>214</v>
      </c>
      <c r="G188" s="311"/>
      <c r="H188" s="314">
        <v>6.9433333333333325</v>
      </c>
      <c r="I188" s="315"/>
      <c r="J188" s="316"/>
      <c r="K188" s="101"/>
      <c r="L188" s="101"/>
      <c r="M188" s="101"/>
      <c r="N188" s="101"/>
      <c r="O188" s="103"/>
      <c r="P188" s="103"/>
      <c r="Q188" s="103"/>
      <c r="R188" s="197"/>
      <c r="S188" s="194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  <c r="EL188" s="128"/>
      <c r="EM188" s="128"/>
      <c r="EN188" s="128"/>
      <c r="EO188" s="128"/>
      <c r="EP188" s="128"/>
      <c r="EQ188" s="128"/>
      <c r="ER188" s="128"/>
      <c r="ES188" s="128"/>
      <c r="ET188" s="128"/>
      <c r="EU188" s="128"/>
      <c r="EV188" s="128"/>
      <c r="EW188" s="128"/>
      <c r="EX188" s="128"/>
      <c r="EY188" s="128"/>
      <c r="EZ188" s="128"/>
      <c r="FA188" s="128"/>
      <c r="FB188" s="128"/>
      <c r="FC188" s="128"/>
      <c r="FD188" s="128"/>
      <c r="FE188" s="128"/>
      <c r="FF188" s="128"/>
      <c r="FG188" s="128"/>
      <c r="FH188" s="128"/>
      <c r="FI188" s="128"/>
      <c r="FJ188" s="128"/>
      <c r="FK188" s="128"/>
      <c r="FL188" s="128"/>
      <c r="FM188" s="128"/>
      <c r="FN188" s="128"/>
      <c r="FO188" s="128"/>
      <c r="FP188" s="128"/>
      <c r="FQ188" s="128"/>
      <c r="FR188" s="128"/>
      <c r="FS188" s="128"/>
      <c r="FT188" s="128"/>
      <c r="FU188" s="128"/>
      <c r="FV188" s="128"/>
      <c r="FW188" s="128"/>
      <c r="FX188" s="128"/>
      <c r="FY188" s="128"/>
      <c r="FZ188" s="128"/>
      <c r="GA188" s="128"/>
      <c r="GB188" s="128"/>
      <c r="GC188" s="128"/>
      <c r="GD188" s="128"/>
      <c r="GE188" s="128"/>
      <c r="GF188" s="128"/>
      <c r="GG188" s="128"/>
      <c r="GH188" s="128"/>
      <c r="GI188" s="128"/>
      <c r="GJ188" s="128"/>
      <c r="GK188" s="128"/>
      <c r="GL188" s="128"/>
      <c r="GM188" s="128"/>
      <c r="GN188" s="128"/>
      <c r="GO188" s="128"/>
    </row>
    <row r="189" spans="1:197" s="116" customFormat="1" hidden="1" outlineLevel="4" x14ac:dyDescent="0.25">
      <c r="A189" s="117"/>
      <c r="B189" s="97"/>
      <c r="C189" s="310"/>
      <c r="D189" s="311"/>
      <c r="E189" s="312"/>
      <c r="F189" s="313" t="s">
        <v>122</v>
      </c>
      <c r="G189" s="311"/>
      <c r="H189" s="314">
        <v>162.5216666666667</v>
      </c>
      <c r="I189" s="315"/>
      <c r="J189" s="316"/>
      <c r="K189" s="101"/>
      <c r="L189" s="101"/>
      <c r="M189" s="101"/>
      <c r="N189" s="101"/>
      <c r="O189" s="103"/>
      <c r="P189" s="103"/>
      <c r="Q189" s="103"/>
      <c r="R189" s="197"/>
      <c r="S189" s="194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  <c r="EL189" s="128"/>
      <c r="EM189" s="128"/>
      <c r="EN189" s="128"/>
      <c r="EO189" s="128"/>
      <c r="EP189" s="128"/>
      <c r="EQ189" s="128"/>
      <c r="ER189" s="128"/>
      <c r="ES189" s="128"/>
      <c r="ET189" s="128"/>
      <c r="EU189" s="128"/>
      <c r="EV189" s="128"/>
      <c r="EW189" s="128"/>
      <c r="EX189" s="128"/>
      <c r="EY189" s="128"/>
      <c r="EZ189" s="128"/>
      <c r="FA189" s="128"/>
      <c r="FB189" s="128"/>
      <c r="FC189" s="128"/>
      <c r="FD189" s="128"/>
      <c r="FE189" s="128"/>
      <c r="FF189" s="128"/>
      <c r="FG189" s="128"/>
      <c r="FH189" s="128"/>
      <c r="FI189" s="128"/>
      <c r="FJ189" s="128"/>
      <c r="FK189" s="128"/>
      <c r="FL189" s="128"/>
      <c r="FM189" s="128"/>
      <c r="FN189" s="128"/>
      <c r="FO189" s="128"/>
      <c r="FP189" s="128"/>
      <c r="FQ189" s="128"/>
      <c r="FR189" s="128"/>
      <c r="FS189" s="128"/>
      <c r="FT189" s="128"/>
      <c r="FU189" s="128"/>
      <c r="FV189" s="128"/>
      <c r="FW189" s="128"/>
      <c r="FX189" s="128"/>
      <c r="FY189" s="128"/>
      <c r="FZ189" s="128"/>
      <c r="GA189" s="128"/>
      <c r="GB189" s="128"/>
      <c r="GC189" s="128"/>
      <c r="GD189" s="128"/>
      <c r="GE189" s="128"/>
      <c r="GF189" s="128"/>
      <c r="GG189" s="128"/>
      <c r="GH189" s="128"/>
      <c r="GI189" s="128"/>
      <c r="GJ189" s="128"/>
      <c r="GK189" s="128"/>
      <c r="GL189" s="128"/>
      <c r="GM189" s="128"/>
      <c r="GN189" s="128"/>
      <c r="GO189" s="128"/>
    </row>
    <row r="190" spans="1:197" s="116" customFormat="1" hidden="1" outlineLevel="4" x14ac:dyDescent="0.25">
      <c r="A190" s="117"/>
      <c r="B190" s="97"/>
      <c r="C190" s="310"/>
      <c r="D190" s="311"/>
      <c r="E190" s="312"/>
      <c r="F190" s="313" t="s">
        <v>153</v>
      </c>
      <c r="G190" s="311"/>
      <c r="H190" s="314">
        <v>0</v>
      </c>
      <c r="I190" s="315"/>
      <c r="J190" s="316"/>
      <c r="K190" s="101"/>
      <c r="L190" s="101"/>
      <c r="M190" s="101"/>
      <c r="N190" s="101"/>
      <c r="O190" s="103"/>
      <c r="P190" s="103"/>
      <c r="Q190" s="103"/>
      <c r="R190" s="197"/>
      <c r="S190" s="194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  <c r="EL190" s="128"/>
      <c r="EM190" s="128"/>
      <c r="EN190" s="128"/>
      <c r="EO190" s="128"/>
      <c r="EP190" s="128"/>
      <c r="EQ190" s="128"/>
      <c r="ER190" s="128"/>
      <c r="ES190" s="128"/>
      <c r="ET190" s="128"/>
      <c r="EU190" s="128"/>
      <c r="EV190" s="128"/>
      <c r="EW190" s="128"/>
      <c r="EX190" s="128"/>
      <c r="EY190" s="128"/>
      <c r="EZ190" s="128"/>
      <c r="FA190" s="128"/>
      <c r="FB190" s="128"/>
      <c r="FC190" s="128"/>
      <c r="FD190" s="128"/>
      <c r="FE190" s="128"/>
      <c r="FF190" s="128"/>
      <c r="FG190" s="128"/>
      <c r="FH190" s="128"/>
      <c r="FI190" s="128"/>
      <c r="FJ190" s="128"/>
      <c r="FK190" s="128"/>
      <c r="FL190" s="128"/>
      <c r="FM190" s="128"/>
      <c r="FN190" s="128"/>
      <c r="FO190" s="128"/>
      <c r="FP190" s="128"/>
      <c r="FQ190" s="128"/>
      <c r="FR190" s="128"/>
      <c r="FS190" s="128"/>
      <c r="FT190" s="128"/>
      <c r="FU190" s="128"/>
      <c r="FV190" s="128"/>
      <c r="FW190" s="128"/>
      <c r="FX190" s="128"/>
      <c r="FY190" s="128"/>
      <c r="FZ190" s="128"/>
      <c r="GA190" s="128"/>
      <c r="GB190" s="128"/>
      <c r="GC190" s="128"/>
      <c r="GD190" s="128"/>
      <c r="GE190" s="128"/>
      <c r="GF190" s="128"/>
      <c r="GG190" s="128"/>
      <c r="GH190" s="128"/>
      <c r="GI190" s="128"/>
      <c r="GJ190" s="128"/>
      <c r="GK190" s="128"/>
      <c r="GL190" s="128"/>
      <c r="GM190" s="128"/>
      <c r="GN190" s="128"/>
      <c r="GO190" s="128"/>
    </row>
    <row r="191" spans="1:197" s="116" customFormat="1" hidden="1" outlineLevel="4" x14ac:dyDescent="0.25">
      <c r="A191" s="117"/>
      <c r="B191" s="97"/>
      <c r="C191" s="310"/>
      <c r="D191" s="311"/>
      <c r="E191" s="312"/>
      <c r="F191" s="313" t="s">
        <v>215</v>
      </c>
      <c r="G191" s="311"/>
      <c r="H191" s="314">
        <v>1.4999999999999999E-2</v>
      </c>
      <c r="I191" s="315"/>
      <c r="J191" s="316"/>
      <c r="K191" s="101"/>
      <c r="L191" s="101"/>
      <c r="M191" s="101"/>
      <c r="N191" s="101"/>
      <c r="O191" s="103"/>
      <c r="P191" s="103"/>
      <c r="Q191" s="103"/>
      <c r="R191" s="197"/>
      <c r="S191" s="194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  <c r="EL191" s="128"/>
      <c r="EM191" s="128"/>
      <c r="EN191" s="128"/>
      <c r="EO191" s="128"/>
      <c r="EP191" s="128"/>
      <c r="EQ191" s="128"/>
      <c r="ER191" s="128"/>
      <c r="ES191" s="128"/>
      <c r="ET191" s="128"/>
      <c r="EU191" s="128"/>
      <c r="EV191" s="128"/>
      <c r="EW191" s="128"/>
      <c r="EX191" s="128"/>
      <c r="EY191" s="128"/>
      <c r="EZ191" s="128"/>
      <c r="FA191" s="128"/>
      <c r="FB191" s="128"/>
      <c r="FC191" s="128"/>
      <c r="FD191" s="128"/>
      <c r="FE191" s="128"/>
      <c r="FF191" s="128"/>
      <c r="FG191" s="128"/>
      <c r="FH191" s="128"/>
      <c r="FI191" s="128"/>
      <c r="FJ191" s="128"/>
      <c r="FK191" s="128"/>
      <c r="FL191" s="128"/>
      <c r="FM191" s="128"/>
      <c r="FN191" s="128"/>
      <c r="FO191" s="128"/>
      <c r="FP191" s="128"/>
      <c r="FQ191" s="128"/>
      <c r="FR191" s="128"/>
      <c r="FS191" s="128"/>
      <c r="FT191" s="128"/>
      <c r="FU191" s="128"/>
      <c r="FV191" s="128"/>
      <c r="FW191" s="128"/>
      <c r="FX191" s="128"/>
      <c r="FY191" s="128"/>
      <c r="FZ191" s="128"/>
      <c r="GA191" s="128"/>
      <c r="GB191" s="128"/>
      <c r="GC191" s="128"/>
      <c r="GD191" s="128"/>
      <c r="GE191" s="128"/>
      <c r="GF191" s="128"/>
      <c r="GG191" s="128"/>
      <c r="GH191" s="128"/>
      <c r="GI191" s="128"/>
      <c r="GJ191" s="128"/>
      <c r="GK191" s="128"/>
      <c r="GL191" s="128"/>
      <c r="GM191" s="128"/>
      <c r="GN191" s="128"/>
      <c r="GO191" s="128"/>
    </row>
    <row r="192" spans="1:197" s="116" customFormat="1" hidden="1" outlineLevel="4" x14ac:dyDescent="0.25">
      <c r="A192" s="117"/>
      <c r="B192" s="97"/>
      <c r="C192" s="310"/>
      <c r="D192" s="311"/>
      <c r="E192" s="312"/>
      <c r="F192" s="313" t="s">
        <v>216</v>
      </c>
      <c r="G192" s="311"/>
      <c r="H192" s="314">
        <v>0.75</v>
      </c>
      <c r="I192" s="315"/>
      <c r="J192" s="316"/>
      <c r="K192" s="101"/>
      <c r="L192" s="101"/>
      <c r="M192" s="101"/>
      <c r="N192" s="101"/>
      <c r="O192" s="103"/>
      <c r="P192" s="103"/>
      <c r="Q192" s="103"/>
      <c r="R192" s="197"/>
      <c r="S192" s="194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  <c r="EQ192" s="128"/>
      <c r="ER192" s="128"/>
      <c r="ES192" s="128"/>
      <c r="ET192" s="128"/>
      <c r="EU192" s="128"/>
      <c r="EV192" s="128"/>
      <c r="EW192" s="128"/>
      <c r="EX192" s="128"/>
      <c r="EY192" s="128"/>
      <c r="EZ192" s="128"/>
      <c r="FA192" s="128"/>
      <c r="FB192" s="128"/>
      <c r="FC192" s="128"/>
      <c r="FD192" s="128"/>
      <c r="FE192" s="128"/>
      <c r="FF192" s="128"/>
      <c r="FG192" s="128"/>
      <c r="FH192" s="128"/>
      <c r="FI192" s="128"/>
      <c r="FJ192" s="128"/>
      <c r="FK192" s="128"/>
      <c r="FL192" s="128"/>
      <c r="FM192" s="128"/>
      <c r="FN192" s="128"/>
      <c r="FO192" s="128"/>
      <c r="FP192" s="128"/>
      <c r="FQ192" s="128"/>
      <c r="FR192" s="128"/>
      <c r="FS192" s="128"/>
      <c r="FT192" s="128"/>
      <c r="FU192" s="128"/>
      <c r="FV192" s="128"/>
      <c r="FW192" s="128"/>
      <c r="FX192" s="128"/>
      <c r="FY192" s="128"/>
      <c r="FZ192" s="128"/>
      <c r="GA192" s="128"/>
      <c r="GB192" s="128"/>
      <c r="GC192" s="128"/>
      <c r="GD192" s="128"/>
      <c r="GE192" s="128"/>
      <c r="GF192" s="128"/>
      <c r="GG192" s="128"/>
      <c r="GH192" s="128"/>
      <c r="GI192" s="128"/>
      <c r="GJ192" s="128"/>
      <c r="GK192" s="128"/>
      <c r="GL192" s="128"/>
      <c r="GM192" s="128"/>
      <c r="GN192" s="128"/>
      <c r="GO192" s="128"/>
    </row>
    <row r="193" spans="1:197" s="116" customFormat="1" hidden="1" outlineLevel="4" x14ac:dyDescent="0.25">
      <c r="A193" s="117"/>
      <c r="B193" s="97"/>
      <c r="C193" s="310"/>
      <c r="D193" s="311"/>
      <c r="E193" s="312"/>
      <c r="F193" s="313" t="s">
        <v>217</v>
      </c>
      <c r="G193" s="311"/>
      <c r="H193" s="314">
        <v>0</v>
      </c>
      <c r="I193" s="315"/>
      <c r="J193" s="316"/>
      <c r="K193" s="101"/>
      <c r="L193" s="101"/>
      <c r="M193" s="101"/>
      <c r="N193" s="101"/>
      <c r="O193" s="103"/>
      <c r="P193" s="103"/>
      <c r="Q193" s="103"/>
      <c r="R193" s="197"/>
      <c r="S193" s="194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  <c r="EL193" s="128"/>
      <c r="EM193" s="128"/>
      <c r="EN193" s="128"/>
      <c r="EO193" s="128"/>
      <c r="EP193" s="128"/>
      <c r="EQ193" s="128"/>
      <c r="ER193" s="128"/>
      <c r="ES193" s="128"/>
      <c r="ET193" s="128"/>
      <c r="EU193" s="128"/>
      <c r="EV193" s="128"/>
      <c r="EW193" s="128"/>
      <c r="EX193" s="128"/>
      <c r="EY193" s="128"/>
      <c r="EZ193" s="128"/>
      <c r="FA193" s="128"/>
      <c r="FB193" s="128"/>
      <c r="FC193" s="128"/>
      <c r="FD193" s="128"/>
      <c r="FE193" s="128"/>
      <c r="FF193" s="128"/>
      <c r="FG193" s="128"/>
      <c r="FH193" s="128"/>
      <c r="FI193" s="128"/>
      <c r="FJ193" s="128"/>
      <c r="FK193" s="128"/>
      <c r="FL193" s="128"/>
      <c r="FM193" s="128"/>
      <c r="FN193" s="128"/>
      <c r="FO193" s="128"/>
      <c r="FP193" s="128"/>
      <c r="FQ193" s="128"/>
      <c r="FR193" s="128"/>
      <c r="FS193" s="128"/>
      <c r="FT193" s="128"/>
      <c r="FU193" s="128"/>
      <c r="FV193" s="128"/>
      <c r="FW193" s="128"/>
      <c r="FX193" s="128"/>
      <c r="FY193" s="128"/>
      <c r="FZ193" s="128"/>
      <c r="GA193" s="128"/>
      <c r="GB193" s="128"/>
      <c r="GC193" s="128"/>
      <c r="GD193" s="128"/>
      <c r="GE193" s="128"/>
      <c r="GF193" s="128"/>
      <c r="GG193" s="128"/>
      <c r="GH193" s="128"/>
      <c r="GI193" s="128"/>
      <c r="GJ193" s="128"/>
      <c r="GK193" s="128"/>
      <c r="GL193" s="128"/>
      <c r="GM193" s="128"/>
      <c r="GN193" s="128"/>
      <c r="GO193" s="128"/>
    </row>
    <row r="194" spans="1:197" s="116" customFormat="1" hidden="1" outlineLevel="4" x14ac:dyDescent="0.25">
      <c r="A194" s="117"/>
      <c r="B194" s="97"/>
      <c r="C194" s="310"/>
      <c r="D194" s="311"/>
      <c r="E194" s="312"/>
      <c r="F194" s="313" t="s">
        <v>218</v>
      </c>
      <c r="G194" s="311"/>
      <c r="H194" s="314">
        <v>1.825</v>
      </c>
      <c r="I194" s="315"/>
      <c r="J194" s="316"/>
      <c r="K194" s="101"/>
      <c r="L194" s="101"/>
      <c r="M194" s="101"/>
      <c r="N194" s="101"/>
      <c r="O194" s="103"/>
      <c r="P194" s="103"/>
      <c r="Q194" s="103"/>
      <c r="R194" s="197"/>
      <c r="S194" s="194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8"/>
      <c r="EV194" s="128"/>
      <c r="EW194" s="128"/>
      <c r="EX194" s="128"/>
      <c r="EY194" s="128"/>
      <c r="EZ194" s="128"/>
      <c r="FA194" s="128"/>
      <c r="FB194" s="128"/>
      <c r="FC194" s="128"/>
      <c r="FD194" s="128"/>
      <c r="FE194" s="128"/>
      <c r="FF194" s="128"/>
      <c r="FG194" s="128"/>
      <c r="FH194" s="128"/>
      <c r="FI194" s="128"/>
      <c r="FJ194" s="128"/>
      <c r="FK194" s="128"/>
      <c r="FL194" s="128"/>
      <c r="FM194" s="128"/>
      <c r="FN194" s="128"/>
      <c r="FO194" s="128"/>
      <c r="FP194" s="128"/>
      <c r="FQ194" s="128"/>
      <c r="FR194" s="128"/>
      <c r="FS194" s="128"/>
      <c r="FT194" s="128"/>
      <c r="FU194" s="128"/>
      <c r="FV194" s="128"/>
      <c r="FW194" s="128"/>
      <c r="FX194" s="128"/>
      <c r="FY194" s="128"/>
      <c r="FZ194" s="128"/>
      <c r="GA194" s="128"/>
      <c r="GB194" s="128"/>
      <c r="GC194" s="128"/>
      <c r="GD194" s="128"/>
      <c r="GE194" s="128"/>
      <c r="GF194" s="128"/>
      <c r="GG194" s="128"/>
      <c r="GH194" s="128"/>
      <c r="GI194" s="128"/>
      <c r="GJ194" s="128"/>
      <c r="GK194" s="128"/>
      <c r="GL194" s="128"/>
      <c r="GM194" s="128"/>
      <c r="GN194" s="128"/>
      <c r="GO194" s="128"/>
    </row>
    <row r="195" spans="1:197" s="116" customFormat="1" hidden="1" outlineLevel="4" x14ac:dyDescent="0.25">
      <c r="A195" s="117"/>
      <c r="B195" s="97"/>
      <c r="C195" s="310"/>
      <c r="D195" s="311"/>
      <c r="E195" s="312"/>
      <c r="F195" s="313" t="s">
        <v>219</v>
      </c>
      <c r="G195" s="311"/>
      <c r="H195" s="314">
        <v>1.825</v>
      </c>
      <c r="I195" s="315"/>
      <c r="J195" s="316"/>
      <c r="K195" s="101"/>
      <c r="L195" s="101"/>
      <c r="M195" s="101"/>
      <c r="N195" s="101"/>
      <c r="O195" s="103"/>
      <c r="P195" s="103"/>
      <c r="Q195" s="103"/>
      <c r="R195" s="197"/>
      <c r="S195" s="194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128"/>
      <c r="FA195" s="128"/>
      <c r="FB195" s="128"/>
      <c r="FC195" s="128"/>
      <c r="FD195" s="128"/>
      <c r="FE195" s="128"/>
      <c r="FF195" s="128"/>
      <c r="FG195" s="128"/>
      <c r="FH195" s="128"/>
      <c r="FI195" s="128"/>
      <c r="FJ195" s="128"/>
      <c r="FK195" s="128"/>
      <c r="FL195" s="128"/>
      <c r="FM195" s="128"/>
      <c r="FN195" s="128"/>
      <c r="FO195" s="128"/>
      <c r="FP195" s="128"/>
      <c r="FQ195" s="128"/>
      <c r="FR195" s="128"/>
      <c r="FS195" s="128"/>
      <c r="FT195" s="128"/>
      <c r="FU195" s="128"/>
      <c r="FV195" s="128"/>
      <c r="FW195" s="128"/>
      <c r="FX195" s="128"/>
      <c r="FY195" s="128"/>
      <c r="FZ195" s="128"/>
      <c r="GA195" s="128"/>
      <c r="GB195" s="128"/>
      <c r="GC195" s="128"/>
      <c r="GD195" s="128"/>
      <c r="GE195" s="128"/>
      <c r="GF195" s="128"/>
      <c r="GG195" s="128"/>
      <c r="GH195" s="128"/>
      <c r="GI195" s="128"/>
      <c r="GJ195" s="128"/>
      <c r="GK195" s="128"/>
      <c r="GL195" s="128"/>
      <c r="GM195" s="128"/>
      <c r="GN195" s="128"/>
      <c r="GO195" s="128"/>
    </row>
    <row r="196" spans="1:197" s="116" customFormat="1" hidden="1" outlineLevel="4" x14ac:dyDescent="0.25">
      <c r="A196" s="117"/>
      <c r="B196" s="97"/>
      <c r="C196" s="310"/>
      <c r="D196" s="311"/>
      <c r="E196" s="312"/>
      <c r="F196" s="313" t="s">
        <v>220</v>
      </c>
      <c r="G196" s="311"/>
      <c r="H196" s="314">
        <v>0</v>
      </c>
      <c r="I196" s="315"/>
      <c r="J196" s="316"/>
      <c r="K196" s="101"/>
      <c r="L196" s="101"/>
      <c r="M196" s="101"/>
      <c r="N196" s="101"/>
      <c r="O196" s="103"/>
      <c r="P196" s="103"/>
      <c r="Q196" s="103"/>
      <c r="R196" s="197"/>
      <c r="S196" s="194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  <c r="EL196" s="128"/>
      <c r="EM196" s="128"/>
      <c r="EN196" s="128"/>
      <c r="EO196" s="128"/>
      <c r="EP196" s="128"/>
      <c r="EQ196" s="128"/>
      <c r="ER196" s="128"/>
      <c r="ES196" s="128"/>
      <c r="ET196" s="128"/>
      <c r="EU196" s="128"/>
      <c r="EV196" s="128"/>
      <c r="EW196" s="128"/>
      <c r="EX196" s="128"/>
      <c r="EY196" s="128"/>
      <c r="EZ196" s="128"/>
      <c r="FA196" s="128"/>
      <c r="FB196" s="128"/>
      <c r="FC196" s="128"/>
      <c r="FD196" s="128"/>
      <c r="FE196" s="128"/>
      <c r="FF196" s="128"/>
      <c r="FG196" s="128"/>
      <c r="FH196" s="128"/>
      <c r="FI196" s="128"/>
      <c r="FJ196" s="128"/>
      <c r="FK196" s="128"/>
      <c r="FL196" s="128"/>
      <c r="FM196" s="128"/>
      <c r="FN196" s="128"/>
      <c r="FO196" s="128"/>
      <c r="FP196" s="128"/>
      <c r="FQ196" s="128"/>
      <c r="FR196" s="128"/>
      <c r="FS196" s="128"/>
      <c r="FT196" s="128"/>
      <c r="FU196" s="128"/>
      <c r="FV196" s="128"/>
      <c r="FW196" s="128"/>
      <c r="FX196" s="128"/>
      <c r="FY196" s="128"/>
      <c r="FZ196" s="128"/>
      <c r="GA196" s="128"/>
      <c r="GB196" s="128"/>
      <c r="GC196" s="128"/>
      <c r="GD196" s="128"/>
      <c r="GE196" s="128"/>
      <c r="GF196" s="128"/>
      <c r="GG196" s="128"/>
      <c r="GH196" s="128"/>
      <c r="GI196" s="128"/>
      <c r="GJ196" s="128"/>
      <c r="GK196" s="128"/>
      <c r="GL196" s="128"/>
      <c r="GM196" s="128"/>
      <c r="GN196" s="128"/>
      <c r="GO196" s="128"/>
    </row>
    <row r="197" spans="1:197" s="116" customFormat="1" hidden="1" outlineLevel="4" x14ac:dyDescent="0.25">
      <c r="A197" s="117"/>
      <c r="B197" s="97"/>
      <c r="C197" s="310"/>
      <c r="D197" s="311"/>
      <c r="E197" s="312"/>
      <c r="F197" s="313" t="s">
        <v>221</v>
      </c>
      <c r="G197" s="311"/>
      <c r="H197" s="314">
        <v>8</v>
      </c>
      <c r="I197" s="315"/>
      <c r="J197" s="316"/>
      <c r="K197" s="101"/>
      <c r="L197" s="101"/>
      <c r="M197" s="101"/>
      <c r="N197" s="101"/>
      <c r="O197" s="103"/>
      <c r="P197" s="103"/>
      <c r="Q197" s="103"/>
      <c r="R197" s="197"/>
      <c r="S197" s="194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  <c r="EL197" s="128"/>
      <c r="EM197" s="128"/>
      <c r="EN197" s="128"/>
      <c r="EO197" s="128"/>
      <c r="EP197" s="128"/>
      <c r="EQ197" s="128"/>
      <c r="ER197" s="128"/>
      <c r="ES197" s="128"/>
      <c r="ET197" s="128"/>
      <c r="EU197" s="128"/>
      <c r="EV197" s="128"/>
      <c r="EW197" s="128"/>
      <c r="EX197" s="128"/>
      <c r="EY197" s="128"/>
      <c r="EZ197" s="128"/>
      <c r="FA197" s="128"/>
      <c r="FB197" s="128"/>
      <c r="FC197" s="128"/>
      <c r="FD197" s="128"/>
      <c r="FE197" s="128"/>
      <c r="FF197" s="128"/>
      <c r="FG197" s="128"/>
      <c r="FH197" s="128"/>
      <c r="FI197" s="128"/>
      <c r="FJ197" s="128"/>
      <c r="FK197" s="128"/>
      <c r="FL197" s="128"/>
      <c r="FM197" s="128"/>
      <c r="FN197" s="128"/>
      <c r="FO197" s="128"/>
      <c r="FP197" s="128"/>
      <c r="FQ197" s="128"/>
      <c r="FR197" s="128"/>
      <c r="FS197" s="128"/>
      <c r="FT197" s="128"/>
      <c r="FU197" s="128"/>
      <c r="FV197" s="128"/>
      <c r="FW197" s="128"/>
      <c r="FX197" s="128"/>
      <c r="FY197" s="128"/>
      <c r="FZ197" s="128"/>
      <c r="GA197" s="128"/>
      <c r="GB197" s="128"/>
      <c r="GC197" s="128"/>
      <c r="GD197" s="128"/>
      <c r="GE197" s="128"/>
      <c r="GF197" s="128"/>
      <c r="GG197" s="128"/>
      <c r="GH197" s="128"/>
      <c r="GI197" s="128"/>
      <c r="GJ197" s="128"/>
      <c r="GK197" s="128"/>
      <c r="GL197" s="128"/>
      <c r="GM197" s="128"/>
      <c r="GN197" s="128"/>
      <c r="GO197" s="128"/>
    </row>
    <row r="198" spans="1:197" s="116" customFormat="1" hidden="1" outlineLevel="4" x14ac:dyDescent="0.25">
      <c r="A198" s="117"/>
      <c r="B198" s="97"/>
      <c r="C198" s="310"/>
      <c r="D198" s="311"/>
      <c r="E198" s="312"/>
      <c r="F198" s="313" t="s">
        <v>222</v>
      </c>
      <c r="G198" s="311"/>
      <c r="H198" s="314">
        <v>8</v>
      </c>
      <c r="I198" s="315"/>
      <c r="J198" s="316"/>
      <c r="K198" s="101"/>
      <c r="L198" s="101"/>
      <c r="M198" s="101"/>
      <c r="N198" s="101"/>
      <c r="O198" s="103"/>
      <c r="P198" s="103"/>
      <c r="Q198" s="103"/>
      <c r="R198" s="197"/>
      <c r="S198" s="194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  <c r="EQ198" s="128"/>
      <c r="ER198" s="128"/>
      <c r="ES198" s="128"/>
      <c r="ET198" s="128"/>
      <c r="EU198" s="128"/>
      <c r="EV198" s="128"/>
      <c r="EW198" s="128"/>
      <c r="EX198" s="128"/>
      <c r="EY198" s="128"/>
      <c r="EZ198" s="128"/>
      <c r="FA198" s="128"/>
      <c r="FB198" s="128"/>
      <c r="FC198" s="128"/>
      <c r="FD198" s="128"/>
      <c r="FE198" s="128"/>
      <c r="FF198" s="128"/>
      <c r="FG198" s="128"/>
      <c r="FH198" s="128"/>
      <c r="FI198" s="128"/>
      <c r="FJ198" s="128"/>
      <c r="FK198" s="128"/>
      <c r="FL198" s="128"/>
      <c r="FM198" s="128"/>
      <c r="FN198" s="128"/>
      <c r="FO198" s="128"/>
      <c r="FP198" s="128"/>
      <c r="FQ198" s="128"/>
      <c r="FR198" s="128"/>
      <c r="FS198" s="128"/>
      <c r="FT198" s="128"/>
      <c r="FU198" s="128"/>
      <c r="FV198" s="128"/>
      <c r="FW198" s="128"/>
      <c r="FX198" s="128"/>
      <c r="FY198" s="128"/>
      <c r="FZ198" s="128"/>
      <c r="GA198" s="128"/>
      <c r="GB198" s="128"/>
      <c r="GC198" s="128"/>
      <c r="GD198" s="128"/>
      <c r="GE198" s="128"/>
      <c r="GF198" s="128"/>
      <c r="GG198" s="128"/>
      <c r="GH198" s="128"/>
      <c r="GI198" s="128"/>
      <c r="GJ198" s="128"/>
      <c r="GK198" s="128"/>
      <c r="GL198" s="128"/>
      <c r="GM198" s="128"/>
      <c r="GN198" s="128"/>
      <c r="GO198" s="128"/>
    </row>
    <row r="199" spans="1:197" s="116" customFormat="1" hidden="1" outlineLevel="4" x14ac:dyDescent="0.25">
      <c r="A199" s="117"/>
      <c r="B199" s="97"/>
      <c r="C199" s="310"/>
      <c r="D199" s="311"/>
      <c r="E199" s="312"/>
      <c r="F199" s="313" t="s">
        <v>223</v>
      </c>
      <c r="G199" s="311"/>
      <c r="H199" s="314">
        <v>0</v>
      </c>
      <c r="I199" s="315"/>
      <c r="J199" s="316"/>
      <c r="K199" s="101"/>
      <c r="L199" s="101"/>
      <c r="M199" s="101"/>
      <c r="N199" s="101"/>
      <c r="O199" s="103"/>
      <c r="P199" s="103"/>
      <c r="Q199" s="103"/>
      <c r="R199" s="197"/>
      <c r="S199" s="194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  <c r="FS199" s="128"/>
      <c r="FT199" s="128"/>
      <c r="FU199" s="128"/>
      <c r="FV199" s="128"/>
      <c r="FW199" s="128"/>
      <c r="FX199" s="128"/>
      <c r="FY199" s="128"/>
      <c r="FZ199" s="128"/>
      <c r="GA199" s="128"/>
      <c r="GB199" s="128"/>
      <c r="GC199" s="128"/>
      <c r="GD199" s="128"/>
      <c r="GE199" s="128"/>
      <c r="GF199" s="128"/>
      <c r="GG199" s="128"/>
      <c r="GH199" s="128"/>
      <c r="GI199" s="128"/>
      <c r="GJ199" s="128"/>
      <c r="GK199" s="128"/>
      <c r="GL199" s="128"/>
      <c r="GM199" s="128"/>
      <c r="GN199" s="128"/>
      <c r="GO199" s="128"/>
    </row>
    <row r="200" spans="1:197" s="116" customFormat="1" hidden="1" outlineLevel="4" x14ac:dyDescent="0.25">
      <c r="A200" s="117"/>
      <c r="B200" s="97"/>
      <c r="C200" s="310"/>
      <c r="D200" s="311"/>
      <c r="E200" s="312"/>
      <c r="F200" s="313" t="s">
        <v>224</v>
      </c>
      <c r="G200" s="311"/>
      <c r="H200" s="314">
        <v>2</v>
      </c>
      <c r="I200" s="315"/>
      <c r="J200" s="316"/>
      <c r="K200" s="101"/>
      <c r="L200" s="101"/>
      <c r="M200" s="101"/>
      <c r="N200" s="101"/>
      <c r="O200" s="103"/>
      <c r="P200" s="103"/>
      <c r="Q200" s="103"/>
      <c r="R200" s="197"/>
      <c r="S200" s="194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  <c r="EL200" s="128"/>
      <c r="EM200" s="128"/>
      <c r="EN200" s="128"/>
      <c r="EO200" s="128"/>
      <c r="EP200" s="128"/>
      <c r="EQ200" s="128"/>
      <c r="ER200" s="128"/>
      <c r="ES200" s="128"/>
      <c r="ET200" s="128"/>
      <c r="EU200" s="128"/>
      <c r="EV200" s="128"/>
      <c r="EW200" s="128"/>
      <c r="EX200" s="128"/>
      <c r="EY200" s="128"/>
      <c r="EZ200" s="128"/>
      <c r="FA200" s="128"/>
      <c r="FB200" s="128"/>
      <c r="FC200" s="128"/>
      <c r="FD200" s="128"/>
      <c r="FE200" s="128"/>
      <c r="FF200" s="128"/>
      <c r="FG200" s="128"/>
      <c r="FH200" s="128"/>
      <c r="FI200" s="128"/>
      <c r="FJ200" s="128"/>
      <c r="FK200" s="128"/>
      <c r="FL200" s="128"/>
      <c r="FM200" s="128"/>
      <c r="FN200" s="128"/>
      <c r="FO200" s="128"/>
      <c r="FP200" s="128"/>
      <c r="FQ200" s="128"/>
      <c r="FR200" s="128"/>
      <c r="FS200" s="128"/>
      <c r="FT200" s="128"/>
      <c r="FU200" s="128"/>
      <c r="FV200" s="128"/>
      <c r="FW200" s="128"/>
      <c r="FX200" s="128"/>
      <c r="FY200" s="128"/>
      <c r="FZ200" s="128"/>
      <c r="GA200" s="128"/>
      <c r="GB200" s="128"/>
      <c r="GC200" s="128"/>
      <c r="GD200" s="128"/>
      <c r="GE200" s="128"/>
      <c r="GF200" s="128"/>
      <c r="GG200" s="128"/>
      <c r="GH200" s="128"/>
      <c r="GI200" s="128"/>
      <c r="GJ200" s="128"/>
      <c r="GK200" s="128"/>
      <c r="GL200" s="128"/>
      <c r="GM200" s="128"/>
      <c r="GN200" s="128"/>
      <c r="GO200" s="128"/>
    </row>
    <row r="201" spans="1:197" s="116" customFormat="1" hidden="1" outlineLevel="4" x14ac:dyDescent="0.25">
      <c r="A201" s="117"/>
      <c r="B201" s="97"/>
      <c r="C201" s="310"/>
      <c r="D201" s="311"/>
      <c r="E201" s="312"/>
      <c r="F201" s="313" t="s">
        <v>225</v>
      </c>
      <c r="G201" s="311"/>
      <c r="H201" s="314">
        <v>2</v>
      </c>
      <c r="I201" s="315"/>
      <c r="J201" s="316"/>
      <c r="K201" s="101"/>
      <c r="L201" s="101"/>
      <c r="M201" s="101"/>
      <c r="N201" s="101"/>
      <c r="O201" s="103"/>
      <c r="P201" s="103"/>
      <c r="Q201" s="103"/>
      <c r="R201" s="197"/>
      <c r="S201" s="194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8"/>
      <c r="ER201" s="128"/>
      <c r="ES201" s="128"/>
      <c r="ET201" s="128"/>
      <c r="EU201" s="128"/>
      <c r="EV201" s="128"/>
      <c r="EW201" s="128"/>
      <c r="EX201" s="128"/>
      <c r="EY201" s="128"/>
      <c r="EZ201" s="128"/>
      <c r="FA201" s="128"/>
      <c r="FB201" s="128"/>
      <c r="FC201" s="128"/>
      <c r="FD201" s="128"/>
      <c r="FE201" s="128"/>
      <c r="FF201" s="128"/>
      <c r="FG201" s="128"/>
      <c r="FH201" s="128"/>
      <c r="FI201" s="128"/>
      <c r="FJ201" s="128"/>
      <c r="FK201" s="128"/>
      <c r="FL201" s="128"/>
      <c r="FM201" s="128"/>
      <c r="FN201" s="128"/>
      <c r="FO201" s="128"/>
      <c r="FP201" s="128"/>
      <c r="FQ201" s="128"/>
      <c r="FR201" s="128"/>
      <c r="FS201" s="128"/>
      <c r="FT201" s="128"/>
      <c r="FU201" s="128"/>
      <c r="FV201" s="128"/>
      <c r="FW201" s="128"/>
      <c r="FX201" s="128"/>
      <c r="FY201" s="128"/>
      <c r="FZ201" s="128"/>
      <c r="GA201" s="128"/>
      <c r="GB201" s="128"/>
      <c r="GC201" s="128"/>
      <c r="GD201" s="128"/>
      <c r="GE201" s="128"/>
      <c r="GF201" s="128"/>
      <c r="GG201" s="128"/>
      <c r="GH201" s="128"/>
      <c r="GI201" s="128"/>
      <c r="GJ201" s="128"/>
      <c r="GK201" s="128"/>
      <c r="GL201" s="128"/>
      <c r="GM201" s="128"/>
      <c r="GN201" s="128"/>
      <c r="GO201" s="128"/>
    </row>
    <row r="202" spans="1:197" s="116" customFormat="1" hidden="1" outlineLevel="4" x14ac:dyDescent="0.25">
      <c r="A202" s="117"/>
      <c r="B202" s="97"/>
      <c r="C202" s="310"/>
      <c r="D202" s="311"/>
      <c r="E202" s="312"/>
      <c r="F202" s="313" t="s">
        <v>226</v>
      </c>
      <c r="G202" s="311"/>
      <c r="H202" s="314">
        <v>0</v>
      </c>
      <c r="I202" s="315"/>
      <c r="J202" s="316"/>
      <c r="K202" s="101"/>
      <c r="L202" s="101"/>
      <c r="M202" s="101"/>
      <c r="N202" s="101"/>
      <c r="O202" s="103"/>
      <c r="P202" s="103"/>
      <c r="Q202" s="103"/>
      <c r="R202" s="197"/>
      <c r="S202" s="194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8"/>
      <c r="EV202" s="128"/>
      <c r="EW202" s="128"/>
      <c r="EX202" s="128"/>
      <c r="EY202" s="128"/>
      <c r="EZ202" s="128"/>
      <c r="FA202" s="128"/>
      <c r="FB202" s="128"/>
      <c r="FC202" s="128"/>
      <c r="FD202" s="128"/>
      <c r="FE202" s="128"/>
      <c r="FF202" s="128"/>
      <c r="FG202" s="128"/>
      <c r="FH202" s="128"/>
      <c r="FI202" s="128"/>
      <c r="FJ202" s="128"/>
      <c r="FK202" s="128"/>
      <c r="FL202" s="128"/>
      <c r="FM202" s="128"/>
      <c r="FN202" s="128"/>
      <c r="FO202" s="128"/>
      <c r="FP202" s="128"/>
      <c r="FQ202" s="128"/>
      <c r="FR202" s="128"/>
      <c r="FS202" s="128"/>
      <c r="FT202" s="128"/>
      <c r="FU202" s="128"/>
      <c r="FV202" s="128"/>
      <c r="FW202" s="128"/>
      <c r="FX202" s="128"/>
      <c r="FY202" s="128"/>
      <c r="FZ202" s="128"/>
      <c r="GA202" s="128"/>
      <c r="GB202" s="128"/>
      <c r="GC202" s="128"/>
      <c r="GD202" s="128"/>
      <c r="GE202" s="128"/>
      <c r="GF202" s="128"/>
      <c r="GG202" s="128"/>
      <c r="GH202" s="128"/>
      <c r="GI202" s="128"/>
      <c r="GJ202" s="128"/>
      <c r="GK202" s="128"/>
      <c r="GL202" s="128"/>
      <c r="GM202" s="128"/>
      <c r="GN202" s="128"/>
      <c r="GO202" s="128"/>
    </row>
    <row r="203" spans="1:197" s="116" customFormat="1" hidden="1" outlineLevel="4" x14ac:dyDescent="0.25">
      <c r="A203" s="117"/>
      <c r="B203" s="97"/>
      <c r="C203" s="310"/>
      <c r="D203" s="311"/>
      <c r="E203" s="312"/>
      <c r="F203" s="313" t="s">
        <v>122</v>
      </c>
      <c r="G203" s="311"/>
      <c r="H203" s="314">
        <v>24.414999999999999</v>
      </c>
      <c r="I203" s="315"/>
      <c r="J203" s="316"/>
      <c r="K203" s="101"/>
      <c r="L203" s="101"/>
      <c r="M203" s="101"/>
      <c r="N203" s="101"/>
      <c r="O203" s="103"/>
      <c r="P203" s="103"/>
      <c r="Q203" s="103"/>
      <c r="R203" s="197"/>
      <c r="S203" s="194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  <c r="EL203" s="128"/>
      <c r="EM203" s="128"/>
      <c r="EN203" s="128"/>
      <c r="EO203" s="128"/>
      <c r="EP203" s="128"/>
      <c r="EQ203" s="128"/>
      <c r="ER203" s="128"/>
      <c r="ES203" s="128"/>
      <c r="ET203" s="128"/>
      <c r="EU203" s="128"/>
      <c r="EV203" s="128"/>
      <c r="EW203" s="128"/>
      <c r="EX203" s="128"/>
      <c r="EY203" s="128"/>
      <c r="EZ203" s="128"/>
      <c r="FA203" s="128"/>
      <c r="FB203" s="128"/>
      <c r="FC203" s="128"/>
      <c r="FD203" s="128"/>
      <c r="FE203" s="128"/>
      <c r="FF203" s="128"/>
      <c r="FG203" s="128"/>
      <c r="FH203" s="128"/>
      <c r="FI203" s="128"/>
      <c r="FJ203" s="128"/>
      <c r="FK203" s="128"/>
      <c r="FL203" s="128"/>
      <c r="FM203" s="128"/>
      <c r="FN203" s="128"/>
      <c r="FO203" s="128"/>
      <c r="FP203" s="128"/>
      <c r="FQ203" s="128"/>
      <c r="FR203" s="128"/>
      <c r="FS203" s="128"/>
      <c r="FT203" s="128"/>
      <c r="FU203" s="128"/>
      <c r="FV203" s="128"/>
      <c r="FW203" s="128"/>
      <c r="FX203" s="128"/>
      <c r="FY203" s="128"/>
      <c r="FZ203" s="128"/>
      <c r="GA203" s="128"/>
      <c r="GB203" s="128"/>
      <c r="GC203" s="128"/>
      <c r="GD203" s="128"/>
      <c r="GE203" s="128"/>
      <c r="GF203" s="128"/>
      <c r="GG203" s="128"/>
      <c r="GH203" s="128"/>
      <c r="GI203" s="128"/>
      <c r="GJ203" s="128"/>
      <c r="GK203" s="128"/>
      <c r="GL203" s="128"/>
      <c r="GM203" s="128"/>
      <c r="GN203" s="128"/>
      <c r="GO203" s="128"/>
    </row>
    <row r="204" spans="1:197" s="116" customFormat="1" hidden="1" outlineLevel="4" x14ac:dyDescent="0.25">
      <c r="A204" s="117"/>
      <c r="B204" s="97"/>
      <c r="C204" s="310"/>
      <c r="D204" s="311"/>
      <c r="E204" s="312"/>
      <c r="F204" s="313" t="s">
        <v>156</v>
      </c>
      <c r="G204" s="311"/>
      <c r="H204" s="314">
        <v>0</v>
      </c>
      <c r="I204" s="315"/>
      <c r="J204" s="316"/>
      <c r="K204" s="101"/>
      <c r="L204" s="101"/>
      <c r="M204" s="101"/>
      <c r="N204" s="101"/>
      <c r="O204" s="103"/>
      <c r="P204" s="103"/>
      <c r="Q204" s="103"/>
      <c r="R204" s="197"/>
      <c r="S204" s="194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  <c r="EQ204" s="128"/>
      <c r="ER204" s="128"/>
      <c r="ES204" s="128"/>
      <c r="ET204" s="128"/>
      <c r="EU204" s="128"/>
      <c r="EV204" s="128"/>
      <c r="EW204" s="128"/>
      <c r="EX204" s="128"/>
      <c r="EY204" s="128"/>
      <c r="EZ204" s="128"/>
      <c r="FA204" s="128"/>
      <c r="FB204" s="128"/>
      <c r="FC204" s="128"/>
      <c r="FD204" s="128"/>
      <c r="FE204" s="128"/>
      <c r="FF204" s="128"/>
      <c r="FG204" s="128"/>
      <c r="FH204" s="128"/>
      <c r="FI204" s="128"/>
      <c r="FJ204" s="128"/>
      <c r="FK204" s="128"/>
      <c r="FL204" s="128"/>
      <c r="FM204" s="128"/>
      <c r="FN204" s="128"/>
      <c r="FO204" s="128"/>
      <c r="FP204" s="128"/>
      <c r="FQ204" s="128"/>
      <c r="FR204" s="128"/>
      <c r="FS204" s="128"/>
      <c r="FT204" s="128"/>
      <c r="FU204" s="128"/>
      <c r="FV204" s="128"/>
      <c r="FW204" s="128"/>
      <c r="FX204" s="128"/>
      <c r="FY204" s="128"/>
      <c r="FZ204" s="128"/>
      <c r="GA204" s="128"/>
      <c r="GB204" s="128"/>
      <c r="GC204" s="128"/>
      <c r="GD204" s="128"/>
      <c r="GE204" s="128"/>
      <c r="GF204" s="128"/>
      <c r="GG204" s="128"/>
      <c r="GH204" s="128"/>
      <c r="GI204" s="128"/>
      <c r="GJ204" s="128"/>
      <c r="GK204" s="128"/>
      <c r="GL204" s="128"/>
      <c r="GM204" s="128"/>
      <c r="GN204" s="128"/>
      <c r="GO204" s="128"/>
    </row>
    <row r="205" spans="1:197" s="116" customFormat="1" hidden="1" outlineLevel="4" x14ac:dyDescent="0.25">
      <c r="A205" s="117"/>
      <c r="B205" s="97"/>
      <c r="C205" s="310"/>
      <c r="D205" s="311"/>
      <c r="E205" s="312"/>
      <c r="F205" s="313" t="s">
        <v>227</v>
      </c>
      <c r="G205" s="311"/>
      <c r="H205" s="314">
        <v>0</v>
      </c>
      <c r="I205" s="315"/>
      <c r="J205" s="316"/>
      <c r="K205" s="101"/>
      <c r="L205" s="101"/>
      <c r="M205" s="101"/>
      <c r="N205" s="101"/>
      <c r="O205" s="103"/>
      <c r="P205" s="103"/>
      <c r="Q205" s="103"/>
      <c r="R205" s="197"/>
      <c r="S205" s="194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  <c r="EL205" s="128"/>
      <c r="EM205" s="128"/>
      <c r="EN205" s="128"/>
      <c r="EO205" s="128"/>
      <c r="EP205" s="128"/>
      <c r="EQ205" s="128"/>
      <c r="ER205" s="128"/>
      <c r="ES205" s="128"/>
      <c r="ET205" s="128"/>
      <c r="EU205" s="128"/>
      <c r="EV205" s="128"/>
      <c r="EW205" s="128"/>
      <c r="EX205" s="128"/>
      <c r="EY205" s="128"/>
      <c r="EZ205" s="128"/>
      <c r="FA205" s="128"/>
      <c r="FB205" s="128"/>
      <c r="FC205" s="128"/>
      <c r="FD205" s="128"/>
      <c r="FE205" s="128"/>
      <c r="FF205" s="128"/>
      <c r="FG205" s="128"/>
      <c r="FH205" s="128"/>
      <c r="FI205" s="128"/>
      <c r="FJ205" s="128"/>
      <c r="FK205" s="128"/>
      <c r="FL205" s="128"/>
      <c r="FM205" s="128"/>
      <c r="FN205" s="128"/>
      <c r="FO205" s="128"/>
      <c r="FP205" s="128"/>
      <c r="FQ205" s="128"/>
      <c r="FR205" s="128"/>
      <c r="FS205" s="128"/>
      <c r="FT205" s="128"/>
      <c r="FU205" s="128"/>
      <c r="FV205" s="128"/>
      <c r="FW205" s="128"/>
      <c r="FX205" s="128"/>
      <c r="FY205" s="128"/>
      <c r="FZ205" s="128"/>
      <c r="GA205" s="128"/>
      <c r="GB205" s="128"/>
      <c r="GC205" s="128"/>
      <c r="GD205" s="128"/>
      <c r="GE205" s="128"/>
      <c r="GF205" s="128"/>
      <c r="GG205" s="128"/>
      <c r="GH205" s="128"/>
      <c r="GI205" s="128"/>
      <c r="GJ205" s="128"/>
      <c r="GK205" s="128"/>
      <c r="GL205" s="128"/>
      <c r="GM205" s="128"/>
      <c r="GN205" s="128"/>
      <c r="GO205" s="128"/>
    </row>
    <row r="206" spans="1:197" s="116" customFormat="1" hidden="1" outlineLevel="4" x14ac:dyDescent="0.25">
      <c r="A206" s="117"/>
      <c r="B206" s="97"/>
      <c r="C206" s="310"/>
      <c r="D206" s="311"/>
      <c r="E206" s="312"/>
      <c r="F206" s="313" t="s">
        <v>228</v>
      </c>
      <c r="G206" s="311"/>
      <c r="H206" s="314">
        <v>0.5</v>
      </c>
      <c r="I206" s="315"/>
      <c r="J206" s="316"/>
      <c r="K206" s="101"/>
      <c r="L206" s="101"/>
      <c r="M206" s="101"/>
      <c r="N206" s="101"/>
      <c r="O206" s="103"/>
      <c r="P206" s="103"/>
      <c r="Q206" s="103"/>
      <c r="R206" s="197"/>
      <c r="S206" s="194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  <c r="FS206" s="128"/>
      <c r="FT206" s="128"/>
      <c r="FU206" s="128"/>
      <c r="FV206" s="128"/>
      <c r="FW206" s="128"/>
      <c r="FX206" s="128"/>
      <c r="FY206" s="128"/>
      <c r="FZ206" s="128"/>
      <c r="GA206" s="128"/>
      <c r="GB206" s="128"/>
      <c r="GC206" s="128"/>
      <c r="GD206" s="128"/>
      <c r="GE206" s="128"/>
      <c r="GF206" s="128"/>
      <c r="GG206" s="128"/>
      <c r="GH206" s="128"/>
      <c r="GI206" s="128"/>
      <c r="GJ206" s="128"/>
      <c r="GK206" s="128"/>
      <c r="GL206" s="128"/>
      <c r="GM206" s="128"/>
      <c r="GN206" s="128"/>
      <c r="GO206" s="128"/>
    </row>
    <row r="207" spans="1:197" s="116" customFormat="1" hidden="1" outlineLevel="4" x14ac:dyDescent="0.25">
      <c r="A207" s="117"/>
      <c r="B207" s="97"/>
      <c r="C207" s="310"/>
      <c r="D207" s="311"/>
      <c r="E207" s="312"/>
      <c r="F207" s="313" t="s">
        <v>229</v>
      </c>
      <c r="G207" s="311"/>
      <c r="H207" s="314">
        <v>0.60000000000000009</v>
      </c>
      <c r="I207" s="315"/>
      <c r="J207" s="316"/>
      <c r="K207" s="101"/>
      <c r="L207" s="101"/>
      <c r="M207" s="101"/>
      <c r="N207" s="101"/>
      <c r="O207" s="103"/>
      <c r="P207" s="103"/>
      <c r="Q207" s="103"/>
      <c r="R207" s="197"/>
      <c r="S207" s="194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  <c r="FS207" s="128"/>
      <c r="FT207" s="128"/>
      <c r="FU207" s="128"/>
      <c r="FV207" s="128"/>
      <c r="FW207" s="128"/>
      <c r="FX207" s="128"/>
      <c r="FY207" s="128"/>
      <c r="FZ207" s="128"/>
      <c r="GA207" s="128"/>
      <c r="GB207" s="128"/>
      <c r="GC207" s="128"/>
      <c r="GD207" s="128"/>
      <c r="GE207" s="128"/>
      <c r="GF207" s="128"/>
      <c r="GG207" s="128"/>
      <c r="GH207" s="128"/>
      <c r="GI207" s="128"/>
      <c r="GJ207" s="128"/>
      <c r="GK207" s="128"/>
      <c r="GL207" s="128"/>
      <c r="GM207" s="128"/>
      <c r="GN207" s="128"/>
      <c r="GO207" s="128"/>
    </row>
    <row r="208" spans="1:197" s="116" customFormat="1" hidden="1" outlineLevel="4" x14ac:dyDescent="0.25">
      <c r="A208" s="117"/>
      <c r="B208" s="97"/>
      <c r="C208" s="310"/>
      <c r="D208" s="311"/>
      <c r="E208" s="312"/>
      <c r="F208" s="313" t="s">
        <v>230</v>
      </c>
      <c r="G208" s="311"/>
      <c r="H208" s="314">
        <v>1.05</v>
      </c>
      <c r="I208" s="315"/>
      <c r="J208" s="316"/>
      <c r="K208" s="101"/>
      <c r="L208" s="101"/>
      <c r="M208" s="101"/>
      <c r="N208" s="101"/>
      <c r="O208" s="103"/>
      <c r="P208" s="103"/>
      <c r="Q208" s="103"/>
      <c r="R208" s="197"/>
      <c r="S208" s="194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  <c r="FS208" s="128"/>
      <c r="FT208" s="128"/>
      <c r="FU208" s="128"/>
      <c r="FV208" s="128"/>
      <c r="FW208" s="128"/>
      <c r="FX208" s="128"/>
      <c r="FY208" s="128"/>
      <c r="FZ208" s="128"/>
      <c r="GA208" s="128"/>
      <c r="GB208" s="128"/>
      <c r="GC208" s="128"/>
      <c r="GD208" s="128"/>
      <c r="GE208" s="128"/>
      <c r="GF208" s="128"/>
      <c r="GG208" s="128"/>
      <c r="GH208" s="128"/>
      <c r="GI208" s="128"/>
      <c r="GJ208" s="128"/>
      <c r="GK208" s="128"/>
      <c r="GL208" s="128"/>
      <c r="GM208" s="128"/>
      <c r="GN208" s="128"/>
      <c r="GO208" s="128"/>
    </row>
    <row r="209" spans="1:197" s="116" customFormat="1" hidden="1" outlineLevel="4" x14ac:dyDescent="0.25">
      <c r="A209" s="117"/>
      <c r="B209" s="97"/>
      <c r="C209" s="310"/>
      <c r="D209" s="311"/>
      <c r="E209" s="312"/>
      <c r="F209" s="313" t="s">
        <v>231</v>
      </c>
      <c r="G209" s="311"/>
      <c r="H209" s="314">
        <v>1.5000000000000002</v>
      </c>
      <c r="I209" s="315"/>
      <c r="J209" s="316"/>
      <c r="K209" s="101"/>
      <c r="L209" s="101"/>
      <c r="M209" s="101"/>
      <c r="N209" s="101"/>
      <c r="O209" s="103"/>
      <c r="P209" s="103"/>
      <c r="Q209" s="103"/>
      <c r="R209" s="197"/>
      <c r="S209" s="194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  <c r="FS209" s="128"/>
      <c r="FT209" s="128"/>
      <c r="FU209" s="128"/>
      <c r="FV209" s="128"/>
      <c r="FW209" s="128"/>
      <c r="FX209" s="128"/>
      <c r="FY209" s="128"/>
      <c r="FZ209" s="128"/>
      <c r="GA209" s="128"/>
      <c r="GB209" s="128"/>
      <c r="GC209" s="128"/>
      <c r="GD209" s="128"/>
      <c r="GE209" s="128"/>
      <c r="GF209" s="128"/>
      <c r="GG209" s="128"/>
      <c r="GH209" s="128"/>
      <c r="GI209" s="128"/>
      <c r="GJ209" s="128"/>
      <c r="GK209" s="128"/>
      <c r="GL209" s="128"/>
      <c r="GM209" s="128"/>
      <c r="GN209" s="128"/>
      <c r="GO209" s="128"/>
    </row>
    <row r="210" spans="1:197" s="116" customFormat="1" hidden="1" outlineLevel="4" x14ac:dyDescent="0.25">
      <c r="A210" s="117"/>
      <c r="B210" s="97"/>
      <c r="C210" s="310"/>
      <c r="D210" s="311"/>
      <c r="E210" s="312"/>
      <c r="F210" s="313" t="s">
        <v>232</v>
      </c>
      <c r="G210" s="311"/>
      <c r="H210" s="314">
        <v>1.85</v>
      </c>
      <c r="I210" s="315"/>
      <c r="J210" s="316"/>
      <c r="K210" s="101"/>
      <c r="L210" s="101"/>
      <c r="M210" s="101"/>
      <c r="N210" s="101"/>
      <c r="O210" s="103"/>
      <c r="P210" s="103"/>
      <c r="Q210" s="103"/>
      <c r="R210" s="197"/>
      <c r="S210" s="194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</row>
    <row r="211" spans="1:197" s="116" customFormat="1" hidden="1" outlineLevel="4" x14ac:dyDescent="0.25">
      <c r="A211" s="117"/>
      <c r="B211" s="97"/>
      <c r="C211" s="310"/>
      <c r="D211" s="311"/>
      <c r="E211" s="312"/>
      <c r="F211" s="313" t="s">
        <v>233</v>
      </c>
      <c r="G211" s="311"/>
      <c r="H211" s="314">
        <v>2.1</v>
      </c>
      <c r="I211" s="315"/>
      <c r="J211" s="316"/>
      <c r="K211" s="101"/>
      <c r="L211" s="101"/>
      <c r="M211" s="101"/>
      <c r="N211" s="101"/>
      <c r="O211" s="103"/>
      <c r="P211" s="103"/>
      <c r="Q211" s="103"/>
      <c r="R211" s="197"/>
      <c r="S211" s="194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</row>
    <row r="212" spans="1:197" s="116" customFormat="1" hidden="1" outlineLevel="4" x14ac:dyDescent="0.25">
      <c r="A212" s="117"/>
      <c r="B212" s="97"/>
      <c r="C212" s="310"/>
      <c r="D212" s="311"/>
      <c r="E212" s="312"/>
      <c r="F212" s="313" t="s">
        <v>234</v>
      </c>
      <c r="G212" s="311"/>
      <c r="H212" s="314">
        <v>1.2</v>
      </c>
      <c r="I212" s="315"/>
      <c r="J212" s="316"/>
      <c r="K212" s="101"/>
      <c r="L212" s="101"/>
      <c r="M212" s="101"/>
      <c r="N212" s="101"/>
      <c r="O212" s="103"/>
      <c r="P212" s="103"/>
      <c r="Q212" s="103"/>
      <c r="R212" s="197"/>
      <c r="S212" s="194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</row>
    <row r="213" spans="1:197" s="116" customFormat="1" hidden="1" outlineLevel="4" x14ac:dyDescent="0.25">
      <c r="A213" s="117"/>
      <c r="B213" s="97"/>
      <c r="C213" s="310"/>
      <c r="D213" s="311"/>
      <c r="E213" s="312"/>
      <c r="F213" s="313" t="s">
        <v>235</v>
      </c>
      <c r="G213" s="311"/>
      <c r="H213" s="314">
        <v>3.75</v>
      </c>
      <c r="I213" s="315"/>
      <c r="J213" s="316"/>
      <c r="K213" s="101"/>
      <c r="L213" s="101"/>
      <c r="M213" s="101"/>
      <c r="N213" s="101"/>
      <c r="O213" s="103"/>
      <c r="P213" s="103"/>
      <c r="Q213" s="103"/>
      <c r="R213" s="197"/>
      <c r="S213" s="194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</row>
    <row r="214" spans="1:197" s="116" customFormat="1" hidden="1" outlineLevel="4" x14ac:dyDescent="0.25">
      <c r="A214" s="117"/>
      <c r="B214" s="97"/>
      <c r="C214" s="310"/>
      <c r="D214" s="311"/>
      <c r="E214" s="312"/>
      <c r="F214" s="313" t="s">
        <v>236</v>
      </c>
      <c r="G214" s="311"/>
      <c r="H214" s="314">
        <v>3.9000000000000008</v>
      </c>
      <c r="I214" s="315"/>
      <c r="J214" s="316"/>
      <c r="K214" s="101"/>
      <c r="L214" s="101"/>
      <c r="M214" s="101"/>
      <c r="N214" s="101"/>
      <c r="O214" s="103"/>
      <c r="P214" s="103"/>
      <c r="Q214" s="103"/>
      <c r="R214" s="197"/>
      <c r="S214" s="194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  <c r="FS214" s="128"/>
      <c r="FT214" s="128"/>
      <c r="FU214" s="128"/>
      <c r="FV214" s="128"/>
      <c r="FW214" s="128"/>
      <c r="FX214" s="128"/>
      <c r="FY214" s="128"/>
      <c r="FZ214" s="128"/>
      <c r="GA214" s="128"/>
      <c r="GB214" s="128"/>
      <c r="GC214" s="128"/>
      <c r="GD214" s="128"/>
      <c r="GE214" s="128"/>
      <c r="GF214" s="128"/>
      <c r="GG214" s="128"/>
      <c r="GH214" s="128"/>
      <c r="GI214" s="128"/>
      <c r="GJ214" s="128"/>
      <c r="GK214" s="128"/>
      <c r="GL214" s="128"/>
      <c r="GM214" s="128"/>
      <c r="GN214" s="128"/>
      <c r="GO214" s="128"/>
    </row>
    <row r="215" spans="1:197" s="116" customFormat="1" hidden="1" outlineLevel="4" x14ac:dyDescent="0.25">
      <c r="A215" s="117"/>
      <c r="B215" s="97"/>
      <c r="C215" s="310"/>
      <c r="D215" s="311"/>
      <c r="E215" s="312"/>
      <c r="F215" s="313" t="s">
        <v>237</v>
      </c>
      <c r="G215" s="311"/>
      <c r="H215" s="314">
        <v>0.76</v>
      </c>
      <c r="I215" s="315"/>
      <c r="J215" s="316"/>
      <c r="K215" s="101"/>
      <c r="L215" s="101"/>
      <c r="M215" s="101"/>
      <c r="N215" s="101"/>
      <c r="O215" s="103"/>
      <c r="P215" s="103"/>
      <c r="Q215" s="103"/>
      <c r="R215" s="197"/>
      <c r="S215" s="194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  <c r="EL215" s="128"/>
      <c r="EM215" s="128"/>
      <c r="EN215" s="128"/>
      <c r="EO215" s="128"/>
      <c r="EP215" s="128"/>
      <c r="EQ215" s="128"/>
      <c r="ER215" s="128"/>
      <c r="ES215" s="128"/>
      <c r="ET215" s="128"/>
      <c r="EU215" s="128"/>
      <c r="EV215" s="128"/>
      <c r="EW215" s="128"/>
      <c r="EX215" s="128"/>
      <c r="EY215" s="128"/>
      <c r="EZ215" s="128"/>
      <c r="FA215" s="128"/>
      <c r="FB215" s="128"/>
      <c r="FC215" s="128"/>
      <c r="FD215" s="128"/>
      <c r="FE215" s="128"/>
      <c r="FF215" s="128"/>
      <c r="FG215" s="128"/>
      <c r="FH215" s="128"/>
      <c r="FI215" s="128"/>
      <c r="FJ215" s="128"/>
      <c r="FK215" s="128"/>
      <c r="FL215" s="128"/>
      <c r="FM215" s="128"/>
      <c r="FN215" s="128"/>
      <c r="FO215" s="128"/>
      <c r="FP215" s="128"/>
      <c r="FQ215" s="128"/>
      <c r="FR215" s="128"/>
      <c r="FS215" s="128"/>
      <c r="FT215" s="128"/>
      <c r="FU215" s="128"/>
      <c r="FV215" s="128"/>
      <c r="FW215" s="128"/>
      <c r="FX215" s="128"/>
      <c r="FY215" s="128"/>
      <c r="FZ215" s="128"/>
      <c r="GA215" s="128"/>
      <c r="GB215" s="128"/>
      <c r="GC215" s="128"/>
      <c r="GD215" s="128"/>
      <c r="GE215" s="128"/>
      <c r="GF215" s="128"/>
      <c r="GG215" s="128"/>
      <c r="GH215" s="128"/>
      <c r="GI215" s="128"/>
      <c r="GJ215" s="128"/>
      <c r="GK215" s="128"/>
      <c r="GL215" s="128"/>
      <c r="GM215" s="128"/>
      <c r="GN215" s="128"/>
      <c r="GO215" s="128"/>
    </row>
    <row r="216" spans="1:197" s="116" customFormat="1" hidden="1" outlineLevel="4" x14ac:dyDescent="0.25">
      <c r="A216" s="117"/>
      <c r="B216" s="97"/>
      <c r="C216" s="310"/>
      <c r="D216" s="311"/>
      <c r="E216" s="312"/>
      <c r="F216" s="313" t="s">
        <v>238</v>
      </c>
      <c r="G216" s="311"/>
      <c r="H216" s="314">
        <v>0.51</v>
      </c>
      <c r="I216" s="315"/>
      <c r="J216" s="316"/>
      <c r="K216" s="101"/>
      <c r="L216" s="101"/>
      <c r="M216" s="101"/>
      <c r="N216" s="101"/>
      <c r="O216" s="103"/>
      <c r="P216" s="103"/>
      <c r="Q216" s="103"/>
      <c r="R216" s="197"/>
      <c r="S216" s="194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  <c r="EQ216" s="128"/>
      <c r="ER216" s="128"/>
      <c r="ES216" s="128"/>
      <c r="ET216" s="128"/>
      <c r="EU216" s="128"/>
      <c r="EV216" s="128"/>
      <c r="EW216" s="128"/>
      <c r="EX216" s="128"/>
      <c r="EY216" s="128"/>
      <c r="EZ216" s="128"/>
      <c r="FA216" s="128"/>
      <c r="FB216" s="128"/>
      <c r="FC216" s="128"/>
      <c r="FD216" s="128"/>
      <c r="FE216" s="128"/>
      <c r="FF216" s="128"/>
      <c r="FG216" s="128"/>
      <c r="FH216" s="128"/>
      <c r="FI216" s="128"/>
      <c r="FJ216" s="128"/>
      <c r="FK216" s="128"/>
      <c r="FL216" s="128"/>
      <c r="FM216" s="128"/>
      <c r="FN216" s="128"/>
      <c r="FO216" s="128"/>
      <c r="FP216" s="128"/>
      <c r="FQ216" s="128"/>
      <c r="FR216" s="128"/>
      <c r="FS216" s="128"/>
      <c r="FT216" s="128"/>
      <c r="FU216" s="128"/>
      <c r="FV216" s="128"/>
      <c r="FW216" s="128"/>
      <c r="FX216" s="128"/>
      <c r="FY216" s="128"/>
      <c r="FZ216" s="128"/>
      <c r="GA216" s="128"/>
      <c r="GB216" s="128"/>
      <c r="GC216" s="128"/>
      <c r="GD216" s="128"/>
      <c r="GE216" s="128"/>
      <c r="GF216" s="128"/>
      <c r="GG216" s="128"/>
      <c r="GH216" s="128"/>
      <c r="GI216" s="128"/>
      <c r="GJ216" s="128"/>
      <c r="GK216" s="128"/>
      <c r="GL216" s="128"/>
      <c r="GM216" s="128"/>
      <c r="GN216" s="128"/>
      <c r="GO216" s="128"/>
    </row>
    <row r="217" spans="1:197" s="116" customFormat="1" hidden="1" outlineLevel="4" x14ac:dyDescent="0.25">
      <c r="A217" s="117"/>
      <c r="B217" s="97"/>
      <c r="C217" s="310"/>
      <c r="D217" s="311"/>
      <c r="E217" s="312"/>
      <c r="F217" s="313" t="s">
        <v>239</v>
      </c>
      <c r="G217" s="311"/>
      <c r="H217" s="314">
        <v>0</v>
      </c>
      <c r="I217" s="315"/>
      <c r="J217" s="316"/>
      <c r="K217" s="101"/>
      <c r="L217" s="101"/>
      <c r="M217" s="101"/>
      <c r="N217" s="101"/>
      <c r="O217" s="103"/>
      <c r="P217" s="103"/>
      <c r="Q217" s="103"/>
      <c r="R217" s="197"/>
      <c r="S217" s="194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128"/>
      <c r="ER217" s="128"/>
      <c r="ES217" s="128"/>
      <c r="ET217" s="128"/>
      <c r="EU217" s="128"/>
      <c r="EV217" s="128"/>
      <c r="EW217" s="128"/>
      <c r="EX217" s="128"/>
      <c r="EY217" s="128"/>
      <c r="EZ217" s="128"/>
      <c r="FA217" s="128"/>
      <c r="FB217" s="128"/>
      <c r="FC217" s="128"/>
      <c r="FD217" s="128"/>
      <c r="FE217" s="128"/>
      <c r="FF217" s="128"/>
      <c r="FG217" s="128"/>
      <c r="FH217" s="128"/>
      <c r="FI217" s="128"/>
      <c r="FJ217" s="128"/>
      <c r="FK217" s="128"/>
      <c r="FL217" s="128"/>
      <c r="FM217" s="128"/>
      <c r="FN217" s="128"/>
      <c r="FO217" s="128"/>
      <c r="FP217" s="128"/>
      <c r="FQ217" s="128"/>
      <c r="FR217" s="128"/>
      <c r="FS217" s="128"/>
      <c r="FT217" s="128"/>
      <c r="FU217" s="128"/>
      <c r="FV217" s="128"/>
      <c r="FW217" s="128"/>
      <c r="FX217" s="128"/>
      <c r="FY217" s="128"/>
      <c r="FZ217" s="128"/>
      <c r="GA217" s="128"/>
      <c r="GB217" s="128"/>
      <c r="GC217" s="128"/>
      <c r="GD217" s="128"/>
      <c r="GE217" s="128"/>
      <c r="GF217" s="128"/>
      <c r="GG217" s="128"/>
      <c r="GH217" s="128"/>
      <c r="GI217" s="128"/>
      <c r="GJ217" s="128"/>
      <c r="GK217" s="128"/>
      <c r="GL217" s="128"/>
      <c r="GM217" s="128"/>
      <c r="GN217" s="128"/>
      <c r="GO217" s="128"/>
    </row>
    <row r="218" spans="1:197" s="116" customFormat="1" hidden="1" outlineLevel="4" x14ac:dyDescent="0.25">
      <c r="A218" s="117"/>
      <c r="B218" s="97"/>
      <c r="C218" s="310"/>
      <c r="D218" s="311"/>
      <c r="E218" s="312"/>
      <c r="F218" s="313" t="s">
        <v>122</v>
      </c>
      <c r="G218" s="311"/>
      <c r="H218" s="314">
        <v>17.720000000000002</v>
      </c>
      <c r="I218" s="315"/>
      <c r="J218" s="316"/>
      <c r="K218" s="101"/>
      <c r="L218" s="101"/>
      <c r="M218" s="101"/>
      <c r="N218" s="101"/>
      <c r="O218" s="103"/>
      <c r="P218" s="103"/>
      <c r="Q218" s="103"/>
      <c r="R218" s="197"/>
      <c r="S218" s="194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8"/>
      <c r="ER218" s="128"/>
      <c r="ES218" s="128"/>
      <c r="ET218" s="128"/>
      <c r="EU218" s="128"/>
      <c r="EV218" s="128"/>
      <c r="EW218" s="128"/>
      <c r="EX218" s="128"/>
      <c r="EY218" s="128"/>
      <c r="EZ218" s="128"/>
      <c r="FA218" s="128"/>
      <c r="FB218" s="128"/>
      <c r="FC218" s="128"/>
      <c r="FD218" s="128"/>
      <c r="FE218" s="128"/>
      <c r="FF218" s="128"/>
      <c r="FG218" s="128"/>
      <c r="FH218" s="128"/>
      <c r="FI218" s="128"/>
      <c r="FJ218" s="128"/>
      <c r="FK218" s="128"/>
      <c r="FL218" s="128"/>
      <c r="FM218" s="128"/>
      <c r="FN218" s="128"/>
      <c r="FO218" s="128"/>
      <c r="FP218" s="128"/>
      <c r="FQ218" s="128"/>
      <c r="FR218" s="128"/>
      <c r="FS218" s="128"/>
      <c r="FT218" s="128"/>
      <c r="FU218" s="128"/>
      <c r="FV218" s="128"/>
      <c r="FW218" s="128"/>
      <c r="FX218" s="128"/>
      <c r="FY218" s="128"/>
      <c r="FZ218" s="128"/>
      <c r="GA218" s="128"/>
      <c r="GB218" s="128"/>
      <c r="GC218" s="128"/>
      <c r="GD218" s="128"/>
      <c r="GE218" s="128"/>
      <c r="GF218" s="128"/>
      <c r="GG218" s="128"/>
      <c r="GH218" s="128"/>
      <c r="GI218" s="128"/>
      <c r="GJ218" s="128"/>
      <c r="GK218" s="128"/>
      <c r="GL218" s="128"/>
      <c r="GM218" s="128"/>
      <c r="GN218" s="128"/>
      <c r="GO218" s="128"/>
    </row>
    <row r="219" spans="1:197" s="116" customFormat="1" hidden="1" outlineLevel="4" x14ac:dyDescent="0.25">
      <c r="A219" s="117"/>
      <c r="B219" s="97"/>
      <c r="C219" s="310"/>
      <c r="D219" s="311"/>
      <c r="E219" s="312"/>
      <c r="F219" s="313" t="s">
        <v>158</v>
      </c>
      <c r="G219" s="311"/>
      <c r="H219" s="314">
        <v>0</v>
      </c>
      <c r="I219" s="315"/>
      <c r="J219" s="316"/>
      <c r="K219" s="101"/>
      <c r="L219" s="101"/>
      <c r="M219" s="101"/>
      <c r="N219" s="101"/>
      <c r="O219" s="103"/>
      <c r="P219" s="103"/>
      <c r="Q219" s="103"/>
      <c r="R219" s="197"/>
      <c r="S219" s="194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8"/>
      <c r="ER219" s="128"/>
      <c r="ES219" s="128"/>
      <c r="ET219" s="128"/>
      <c r="EU219" s="128"/>
      <c r="EV219" s="128"/>
      <c r="EW219" s="128"/>
      <c r="EX219" s="128"/>
      <c r="EY219" s="128"/>
      <c r="EZ219" s="128"/>
      <c r="FA219" s="128"/>
      <c r="FB219" s="128"/>
      <c r="FC219" s="128"/>
      <c r="FD219" s="128"/>
      <c r="FE219" s="128"/>
      <c r="FF219" s="128"/>
      <c r="FG219" s="128"/>
      <c r="FH219" s="128"/>
      <c r="FI219" s="128"/>
      <c r="FJ219" s="128"/>
      <c r="FK219" s="128"/>
      <c r="FL219" s="128"/>
      <c r="FM219" s="128"/>
      <c r="FN219" s="128"/>
      <c r="FO219" s="128"/>
      <c r="FP219" s="128"/>
      <c r="FQ219" s="128"/>
      <c r="FR219" s="128"/>
      <c r="FS219" s="128"/>
      <c r="FT219" s="128"/>
      <c r="FU219" s="128"/>
      <c r="FV219" s="128"/>
      <c r="FW219" s="128"/>
      <c r="FX219" s="128"/>
      <c r="FY219" s="128"/>
      <c r="FZ219" s="128"/>
      <c r="GA219" s="128"/>
      <c r="GB219" s="128"/>
      <c r="GC219" s="128"/>
      <c r="GD219" s="128"/>
      <c r="GE219" s="128"/>
      <c r="GF219" s="128"/>
      <c r="GG219" s="128"/>
      <c r="GH219" s="128"/>
      <c r="GI219" s="128"/>
      <c r="GJ219" s="128"/>
      <c r="GK219" s="128"/>
      <c r="GL219" s="128"/>
      <c r="GM219" s="128"/>
      <c r="GN219" s="128"/>
      <c r="GO219" s="128"/>
    </row>
    <row r="220" spans="1:197" s="116" customFormat="1" hidden="1" outlineLevel="4" x14ac:dyDescent="0.25">
      <c r="A220" s="117"/>
      <c r="B220" s="97"/>
      <c r="C220" s="310"/>
      <c r="D220" s="311"/>
      <c r="E220" s="312"/>
      <c r="F220" s="313" t="s">
        <v>240</v>
      </c>
      <c r="G220" s="311"/>
      <c r="H220" s="314">
        <v>0.15</v>
      </c>
      <c r="I220" s="315"/>
      <c r="J220" s="316"/>
      <c r="K220" s="101"/>
      <c r="L220" s="101"/>
      <c r="M220" s="101"/>
      <c r="N220" s="101"/>
      <c r="O220" s="103"/>
      <c r="P220" s="103"/>
      <c r="Q220" s="103"/>
      <c r="R220" s="197"/>
      <c r="S220" s="194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  <c r="EL220" s="128"/>
      <c r="EM220" s="128"/>
      <c r="EN220" s="128"/>
      <c r="EO220" s="128"/>
      <c r="EP220" s="128"/>
      <c r="EQ220" s="128"/>
      <c r="ER220" s="128"/>
      <c r="ES220" s="128"/>
      <c r="ET220" s="128"/>
      <c r="EU220" s="128"/>
      <c r="EV220" s="128"/>
      <c r="EW220" s="128"/>
      <c r="EX220" s="128"/>
      <c r="EY220" s="128"/>
      <c r="EZ220" s="128"/>
      <c r="FA220" s="128"/>
      <c r="FB220" s="128"/>
      <c r="FC220" s="128"/>
      <c r="FD220" s="128"/>
      <c r="FE220" s="128"/>
      <c r="FF220" s="128"/>
      <c r="FG220" s="128"/>
      <c r="FH220" s="128"/>
      <c r="FI220" s="128"/>
      <c r="FJ220" s="128"/>
      <c r="FK220" s="128"/>
      <c r="FL220" s="128"/>
      <c r="FM220" s="128"/>
      <c r="FN220" s="128"/>
      <c r="FO220" s="128"/>
      <c r="FP220" s="128"/>
      <c r="FQ220" s="128"/>
      <c r="FR220" s="128"/>
      <c r="FS220" s="128"/>
      <c r="FT220" s="128"/>
      <c r="FU220" s="128"/>
      <c r="FV220" s="128"/>
      <c r="FW220" s="128"/>
      <c r="FX220" s="128"/>
      <c r="FY220" s="128"/>
      <c r="FZ220" s="128"/>
      <c r="GA220" s="128"/>
      <c r="GB220" s="128"/>
      <c r="GC220" s="128"/>
      <c r="GD220" s="128"/>
      <c r="GE220" s="128"/>
      <c r="GF220" s="128"/>
      <c r="GG220" s="128"/>
      <c r="GH220" s="128"/>
      <c r="GI220" s="128"/>
      <c r="GJ220" s="128"/>
      <c r="GK220" s="128"/>
      <c r="GL220" s="128"/>
      <c r="GM220" s="128"/>
      <c r="GN220" s="128"/>
      <c r="GO220" s="128"/>
    </row>
    <row r="221" spans="1:197" s="116" customFormat="1" hidden="1" outlineLevel="4" x14ac:dyDescent="0.25">
      <c r="A221" s="117"/>
      <c r="B221" s="97"/>
      <c r="C221" s="310"/>
      <c r="D221" s="311"/>
      <c r="E221" s="312"/>
      <c r="F221" s="313" t="s">
        <v>241</v>
      </c>
      <c r="G221" s="311"/>
      <c r="H221" s="314">
        <v>0.2</v>
      </c>
      <c r="I221" s="315"/>
      <c r="J221" s="316"/>
      <c r="K221" s="101"/>
      <c r="L221" s="101"/>
      <c r="M221" s="101"/>
      <c r="N221" s="101"/>
      <c r="O221" s="103"/>
      <c r="P221" s="103"/>
      <c r="Q221" s="103"/>
      <c r="R221" s="197"/>
      <c r="S221" s="194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  <c r="EL221" s="128"/>
      <c r="EM221" s="128"/>
      <c r="EN221" s="128"/>
      <c r="EO221" s="128"/>
      <c r="EP221" s="128"/>
      <c r="EQ221" s="128"/>
      <c r="ER221" s="128"/>
      <c r="ES221" s="128"/>
      <c r="ET221" s="128"/>
      <c r="EU221" s="128"/>
      <c r="EV221" s="128"/>
      <c r="EW221" s="128"/>
      <c r="EX221" s="128"/>
      <c r="EY221" s="128"/>
      <c r="EZ221" s="128"/>
      <c r="FA221" s="128"/>
      <c r="FB221" s="128"/>
      <c r="FC221" s="128"/>
      <c r="FD221" s="128"/>
      <c r="FE221" s="128"/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</row>
    <row r="222" spans="1:197" s="116" customFormat="1" hidden="1" outlineLevel="4" x14ac:dyDescent="0.25">
      <c r="A222" s="117"/>
      <c r="B222" s="97"/>
      <c r="C222" s="310"/>
      <c r="D222" s="311"/>
      <c r="E222" s="312"/>
      <c r="F222" s="313" t="s">
        <v>242</v>
      </c>
      <c r="G222" s="311"/>
      <c r="H222" s="314">
        <v>0.5</v>
      </c>
      <c r="I222" s="315"/>
      <c r="J222" s="316"/>
      <c r="K222" s="101"/>
      <c r="L222" s="101"/>
      <c r="M222" s="101"/>
      <c r="N222" s="101"/>
      <c r="O222" s="103"/>
      <c r="P222" s="103"/>
      <c r="Q222" s="103"/>
      <c r="R222" s="197"/>
      <c r="S222" s="194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  <c r="EQ222" s="128"/>
      <c r="ER222" s="128"/>
      <c r="ES222" s="128"/>
      <c r="ET222" s="128"/>
      <c r="EU222" s="128"/>
      <c r="EV222" s="128"/>
      <c r="EW222" s="128"/>
      <c r="EX222" s="128"/>
      <c r="EY222" s="128"/>
      <c r="EZ222" s="128"/>
      <c r="FA222" s="128"/>
      <c r="FB222" s="128"/>
      <c r="FC222" s="128"/>
      <c r="FD222" s="128"/>
      <c r="FE222" s="128"/>
      <c r="FF222" s="128"/>
      <c r="FG222" s="128"/>
      <c r="FH222" s="128"/>
      <c r="FI222" s="128"/>
      <c r="FJ222" s="128"/>
      <c r="FK222" s="128"/>
      <c r="FL222" s="128"/>
      <c r="FM222" s="128"/>
      <c r="FN222" s="128"/>
      <c r="FO222" s="128"/>
      <c r="FP222" s="128"/>
      <c r="FQ222" s="128"/>
      <c r="FR222" s="128"/>
      <c r="FS222" s="128"/>
      <c r="FT222" s="128"/>
      <c r="FU222" s="128"/>
      <c r="FV222" s="128"/>
      <c r="FW222" s="128"/>
      <c r="FX222" s="128"/>
      <c r="FY222" s="128"/>
      <c r="FZ222" s="128"/>
      <c r="GA222" s="128"/>
      <c r="GB222" s="128"/>
      <c r="GC222" s="128"/>
      <c r="GD222" s="128"/>
      <c r="GE222" s="128"/>
      <c r="GF222" s="128"/>
      <c r="GG222" s="128"/>
      <c r="GH222" s="128"/>
      <c r="GI222" s="128"/>
      <c r="GJ222" s="128"/>
      <c r="GK222" s="128"/>
      <c r="GL222" s="128"/>
      <c r="GM222" s="128"/>
      <c r="GN222" s="128"/>
      <c r="GO222" s="128"/>
    </row>
    <row r="223" spans="1:197" s="116" customFormat="1" hidden="1" outlineLevel="4" x14ac:dyDescent="0.25">
      <c r="A223" s="117"/>
      <c r="B223" s="97"/>
      <c r="C223" s="310"/>
      <c r="D223" s="311"/>
      <c r="E223" s="312"/>
      <c r="F223" s="313" t="s">
        <v>243</v>
      </c>
      <c r="G223" s="311"/>
      <c r="H223" s="314">
        <v>0.55000000000000004</v>
      </c>
      <c r="I223" s="315"/>
      <c r="J223" s="316"/>
      <c r="K223" s="101"/>
      <c r="L223" s="101"/>
      <c r="M223" s="101"/>
      <c r="N223" s="101"/>
      <c r="O223" s="103"/>
      <c r="P223" s="103"/>
      <c r="Q223" s="103"/>
      <c r="R223" s="197"/>
      <c r="S223" s="194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  <c r="EL223" s="128"/>
      <c r="EM223" s="128"/>
      <c r="EN223" s="128"/>
      <c r="EO223" s="128"/>
      <c r="EP223" s="128"/>
      <c r="EQ223" s="128"/>
      <c r="ER223" s="128"/>
      <c r="ES223" s="128"/>
      <c r="ET223" s="128"/>
      <c r="EU223" s="128"/>
      <c r="EV223" s="128"/>
      <c r="EW223" s="128"/>
      <c r="EX223" s="128"/>
      <c r="EY223" s="128"/>
      <c r="EZ223" s="128"/>
      <c r="FA223" s="128"/>
      <c r="FB223" s="128"/>
      <c r="FC223" s="128"/>
      <c r="FD223" s="128"/>
      <c r="FE223" s="128"/>
      <c r="FF223" s="128"/>
      <c r="FG223" s="128"/>
      <c r="FH223" s="128"/>
      <c r="FI223" s="128"/>
      <c r="FJ223" s="128"/>
      <c r="FK223" s="128"/>
      <c r="FL223" s="128"/>
      <c r="FM223" s="128"/>
      <c r="FN223" s="128"/>
      <c r="FO223" s="128"/>
      <c r="FP223" s="128"/>
      <c r="FQ223" s="128"/>
      <c r="FR223" s="128"/>
      <c r="FS223" s="128"/>
      <c r="FT223" s="128"/>
      <c r="FU223" s="128"/>
      <c r="FV223" s="128"/>
      <c r="FW223" s="128"/>
      <c r="FX223" s="128"/>
      <c r="FY223" s="128"/>
      <c r="FZ223" s="128"/>
      <c r="GA223" s="128"/>
      <c r="GB223" s="128"/>
      <c r="GC223" s="128"/>
      <c r="GD223" s="128"/>
      <c r="GE223" s="128"/>
      <c r="GF223" s="128"/>
      <c r="GG223" s="128"/>
      <c r="GH223" s="128"/>
      <c r="GI223" s="128"/>
      <c r="GJ223" s="128"/>
      <c r="GK223" s="128"/>
      <c r="GL223" s="128"/>
      <c r="GM223" s="128"/>
      <c r="GN223" s="128"/>
      <c r="GO223" s="128"/>
    </row>
    <row r="224" spans="1:197" s="116" customFormat="1" hidden="1" outlineLevel="4" x14ac:dyDescent="0.25">
      <c r="A224" s="117"/>
      <c r="B224" s="97"/>
      <c r="C224" s="310"/>
      <c r="D224" s="311"/>
      <c r="E224" s="312"/>
      <c r="F224" s="313" t="s">
        <v>244</v>
      </c>
      <c r="G224" s="311"/>
      <c r="H224" s="314">
        <v>0.17499999999999999</v>
      </c>
      <c r="I224" s="315"/>
      <c r="J224" s="316"/>
      <c r="K224" s="101"/>
      <c r="L224" s="101"/>
      <c r="M224" s="101"/>
      <c r="N224" s="101"/>
      <c r="O224" s="103"/>
      <c r="P224" s="103"/>
      <c r="Q224" s="103"/>
      <c r="R224" s="197"/>
      <c r="S224" s="194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  <c r="EL224" s="128"/>
      <c r="EM224" s="128"/>
      <c r="EN224" s="128"/>
      <c r="EO224" s="128"/>
      <c r="EP224" s="128"/>
      <c r="EQ224" s="128"/>
      <c r="ER224" s="128"/>
      <c r="ES224" s="128"/>
      <c r="ET224" s="128"/>
      <c r="EU224" s="128"/>
      <c r="EV224" s="128"/>
      <c r="EW224" s="128"/>
      <c r="EX224" s="128"/>
      <c r="EY224" s="128"/>
      <c r="EZ224" s="128"/>
      <c r="FA224" s="128"/>
      <c r="FB224" s="128"/>
      <c r="FC224" s="128"/>
      <c r="FD224" s="128"/>
      <c r="FE224" s="128"/>
      <c r="FF224" s="128"/>
      <c r="FG224" s="128"/>
      <c r="FH224" s="128"/>
      <c r="FI224" s="128"/>
      <c r="FJ224" s="128"/>
      <c r="FK224" s="128"/>
      <c r="FL224" s="128"/>
      <c r="FM224" s="128"/>
      <c r="FN224" s="128"/>
      <c r="FO224" s="128"/>
      <c r="FP224" s="128"/>
      <c r="FQ224" s="128"/>
      <c r="FR224" s="128"/>
      <c r="FS224" s="128"/>
      <c r="FT224" s="128"/>
      <c r="FU224" s="128"/>
      <c r="FV224" s="128"/>
      <c r="FW224" s="128"/>
      <c r="FX224" s="128"/>
      <c r="FY224" s="128"/>
      <c r="FZ224" s="128"/>
      <c r="GA224" s="128"/>
      <c r="GB224" s="128"/>
      <c r="GC224" s="128"/>
      <c r="GD224" s="128"/>
      <c r="GE224" s="128"/>
      <c r="GF224" s="128"/>
      <c r="GG224" s="128"/>
      <c r="GH224" s="128"/>
      <c r="GI224" s="128"/>
      <c r="GJ224" s="128"/>
      <c r="GK224" s="128"/>
      <c r="GL224" s="128"/>
      <c r="GM224" s="128"/>
      <c r="GN224" s="128"/>
      <c r="GO224" s="128"/>
    </row>
    <row r="225" spans="1:197" s="116" customFormat="1" hidden="1" outlineLevel="4" x14ac:dyDescent="0.25">
      <c r="A225" s="117"/>
      <c r="B225" s="97"/>
      <c r="C225" s="310"/>
      <c r="D225" s="311"/>
      <c r="E225" s="312"/>
      <c r="F225" s="313" t="s">
        <v>245</v>
      </c>
      <c r="G225" s="311"/>
      <c r="H225" s="314">
        <v>0</v>
      </c>
      <c r="I225" s="315"/>
      <c r="J225" s="316"/>
      <c r="K225" s="101"/>
      <c r="L225" s="101"/>
      <c r="M225" s="101"/>
      <c r="N225" s="101"/>
      <c r="O225" s="103"/>
      <c r="P225" s="103"/>
      <c r="Q225" s="103"/>
      <c r="R225" s="197"/>
      <c r="S225" s="194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  <c r="EL225" s="128"/>
      <c r="EM225" s="128"/>
      <c r="EN225" s="128"/>
      <c r="EO225" s="128"/>
      <c r="EP225" s="128"/>
      <c r="EQ225" s="128"/>
      <c r="ER225" s="128"/>
      <c r="ES225" s="128"/>
      <c r="ET225" s="128"/>
      <c r="EU225" s="128"/>
      <c r="EV225" s="128"/>
      <c r="EW225" s="128"/>
      <c r="EX225" s="128"/>
      <c r="EY225" s="128"/>
      <c r="EZ225" s="128"/>
      <c r="FA225" s="128"/>
      <c r="FB225" s="128"/>
      <c r="FC225" s="128"/>
      <c r="FD225" s="128"/>
      <c r="FE225" s="128"/>
      <c r="FF225" s="128"/>
      <c r="FG225" s="128"/>
      <c r="FH225" s="128"/>
      <c r="FI225" s="128"/>
      <c r="FJ225" s="128"/>
      <c r="FK225" s="128"/>
      <c r="FL225" s="128"/>
      <c r="FM225" s="128"/>
      <c r="FN225" s="128"/>
      <c r="FO225" s="128"/>
      <c r="FP225" s="128"/>
      <c r="FQ225" s="128"/>
      <c r="FR225" s="128"/>
      <c r="FS225" s="128"/>
      <c r="FT225" s="128"/>
      <c r="FU225" s="128"/>
      <c r="FV225" s="128"/>
      <c r="FW225" s="128"/>
      <c r="FX225" s="128"/>
      <c r="FY225" s="128"/>
      <c r="FZ225" s="128"/>
      <c r="GA225" s="128"/>
      <c r="GB225" s="128"/>
      <c r="GC225" s="128"/>
      <c r="GD225" s="128"/>
      <c r="GE225" s="128"/>
      <c r="GF225" s="128"/>
      <c r="GG225" s="128"/>
      <c r="GH225" s="128"/>
      <c r="GI225" s="128"/>
      <c r="GJ225" s="128"/>
      <c r="GK225" s="128"/>
      <c r="GL225" s="128"/>
      <c r="GM225" s="128"/>
      <c r="GN225" s="128"/>
      <c r="GO225" s="128"/>
    </row>
    <row r="226" spans="1:197" s="116" customFormat="1" hidden="1" outlineLevel="4" x14ac:dyDescent="0.25">
      <c r="A226" s="117"/>
      <c r="B226" s="97"/>
      <c r="C226" s="310"/>
      <c r="D226" s="311"/>
      <c r="E226" s="312"/>
      <c r="F226" s="313" t="s">
        <v>171</v>
      </c>
      <c r="G226" s="311"/>
      <c r="H226" s="314">
        <v>0</v>
      </c>
      <c r="I226" s="315"/>
      <c r="J226" s="316"/>
      <c r="K226" s="101"/>
      <c r="L226" s="101"/>
      <c r="M226" s="101"/>
      <c r="N226" s="101"/>
      <c r="O226" s="103"/>
      <c r="P226" s="103"/>
      <c r="Q226" s="103"/>
      <c r="R226" s="197"/>
      <c r="S226" s="194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  <c r="EQ226" s="128"/>
      <c r="ER226" s="128"/>
      <c r="ES226" s="128"/>
      <c r="ET226" s="128"/>
      <c r="EU226" s="128"/>
      <c r="EV226" s="128"/>
      <c r="EW226" s="128"/>
      <c r="EX226" s="128"/>
      <c r="EY226" s="128"/>
      <c r="EZ226" s="128"/>
      <c r="FA226" s="128"/>
      <c r="FB226" s="128"/>
      <c r="FC226" s="128"/>
      <c r="FD226" s="128"/>
      <c r="FE226" s="128"/>
      <c r="FF226" s="128"/>
      <c r="FG226" s="128"/>
      <c r="FH226" s="128"/>
      <c r="FI226" s="128"/>
      <c r="FJ226" s="128"/>
      <c r="FK226" s="128"/>
      <c r="FL226" s="128"/>
      <c r="FM226" s="128"/>
      <c r="FN226" s="128"/>
      <c r="FO226" s="128"/>
      <c r="FP226" s="128"/>
      <c r="FQ226" s="128"/>
      <c r="FR226" s="128"/>
      <c r="FS226" s="128"/>
      <c r="FT226" s="128"/>
      <c r="FU226" s="128"/>
      <c r="FV226" s="128"/>
      <c r="FW226" s="128"/>
      <c r="FX226" s="128"/>
      <c r="FY226" s="128"/>
      <c r="FZ226" s="128"/>
      <c r="GA226" s="128"/>
      <c r="GB226" s="128"/>
      <c r="GC226" s="128"/>
      <c r="GD226" s="128"/>
      <c r="GE226" s="128"/>
      <c r="GF226" s="128"/>
      <c r="GG226" s="128"/>
      <c r="GH226" s="128"/>
      <c r="GI226" s="128"/>
      <c r="GJ226" s="128"/>
      <c r="GK226" s="128"/>
      <c r="GL226" s="128"/>
      <c r="GM226" s="128"/>
      <c r="GN226" s="128"/>
      <c r="GO226" s="128"/>
    </row>
    <row r="227" spans="1:197" s="116" customFormat="1" hidden="1" outlineLevel="4" x14ac:dyDescent="0.25">
      <c r="A227" s="117"/>
      <c r="B227" s="97"/>
      <c r="C227" s="310"/>
      <c r="D227" s="311"/>
      <c r="E227" s="312"/>
      <c r="F227" s="313" t="s">
        <v>246</v>
      </c>
      <c r="G227" s="311"/>
      <c r="H227" s="314">
        <v>0</v>
      </c>
      <c r="I227" s="315"/>
      <c r="J227" s="316"/>
      <c r="K227" s="101"/>
      <c r="L227" s="101"/>
      <c r="M227" s="101"/>
      <c r="N227" s="101"/>
      <c r="O227" s="103"/>
      <c r="P227" s="103"/>
      <c r="Q227" s="103"/>
      <c r="R227" s="197"/>
      <c r="S227" s="194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  <c r="EL227" s="128"/>
      <c r="EM227" s="128"/>
      <c r="EN227" s="128"/>
      <c r="EO227" s="128"/>
      <c r="EP227" s="128"/>
      <c r="EQ227" s="128"/>
      <c r="ER227" s="128"/>
      <c r="ES227" s="128"/>
      <c r="ET227" s="128"/>
      <c r="EU227" s="128"/>
      <c r="EV227" s="128"/>
      <c r="EW227" s="128"/>
      <c r="EX227" s="128"/>
      <c r="EY227" s="128"/>
      <c r="EZ227" s="128"/>
      <c r="FA227" s="128"/>
      <c r="FB227" s="128"/>
      <c r="FC227" s="128"/>
      <c r="FD227" s="128"/>
      <c r="FE227" s="128"/>
      <c r="FF227" s="128"/>
      <c r="FG227" s="128"/>
      <c r="FH227" s="128"/>
      <c r="FI227" s="128"/>
      <c r="FJ227" s="128"/>
      <c r="FK227" s="128"/>
      <c r="FL227" s="128"/>
      <c r="FM227" s="128"/>
      <c r="FN227" s="128"/>
      <c r="FO227" s="128"/>
      <c r="FP227" s="128"/>
      <c r="FQ227" s="128"/>
      <c r="FR227" s="128"/>
      <c r="FS227" s="128"/>
      <c r="FT227" s="128"/>
      <c r="FU227" s="128"/>
      <c r="FV227" s="128"/>
      <c r="FW227" s="128"/>
      <c r="FX227" s="128"/>
      <c r="FY227" s="128"/>
      <c r="FZ227" s="128"/>
      <c r="GA227" s="128"/>
      <c r="GB227" s="128"/>
      <c r="GC227" s="128"/>
      <c r="GD227" s="128"/>
      <c r="GE227" s="128"/>
      <c r="GF227" s="128"/>
      <c r="GG227" s="128"/>
      <c r="GH227" s="128"/>
      <c r="GI227" s="128"/>
      <c r="GJ227" s="128"/>
      <c r="GK227" s="128"/>
      <c r="GL227" s="128"/>
      <c r="GM227" s="128"/>
      <c r="GN227" s="128"/>
      <c r="GO227" s="128"/>
    </row>
    <row r="228" spans="1:197" s="116" customFormat="1" hidden="1" outlineLevel="4" x14ac:dyDescent="0.25">
      <c r="A228" s="117"/>
      <c r="B228" s="97"/>
      <c r="C228" s="310"/>
      <c r="D228" s="311"/>
      <c r="E228" s="312"/>
      <c r="F228" s="313" t="s">
        <v>122</v>
      </c>
      <c r="G228" s="311"/>
      <c r="H228" s="314">
        <v>1.575</v>
      </c>
      <c r="I228" s="315"/>
      <c r="J228" s="316"/>
      <c r="K228" s="101"/>
      <c r="L228" s="101"/>
      <c r="M228" s="101"/>
      <c r="N228" s="101"/>
      <c r="O228" s="103"/>
      <c r="P228" s="103"/>
      <c r="Q228" s="103"/>
      <c r="R228" s="197"/>
      <c r="S228" s="194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  <c r="EQ228" s="128"/>
      <c r="ER228" s="128"/>
      <c r="ES228" s="128"/>
      <c r="ET228" s="128"/>
      <c r="EU228" s="128"/>
      <c r="EV228" s="128"/>
      <c r="EW228" s="128"/>
      <c r="EX228" s="128"/>
      <c r="EY228" s="128"/>
      <c r="EZ228" s="128"/>
      <c r="FA228" s="128"/>
      <c r="FB228" s="128"/>
      <c r="FC228" s="128"/>
      <c r="FD228" s="128"/>
      <c r="FE228" s="128"/>
      <c r="FF228" s="128"/>
      <c r="FG228" s="128"/>
      <c r="FH228" s="128"/>
      <c r="FI228" s="128"/>
      <c r="FJ228" s="128"/>
      <c r="FK228" s="128"/>
      <c r="FL228" s="128"/>
      <c r="FM228" s="128"/>
      <c r="FN228" s="128"/>
      <c r="FO228" s="128"/>
      <c r="FP228" s="128"/>
      <c r="FQ228" s="128"/>
      <c r="FR228" s="128"/>
      <c r="FS228" s="128"/>
      <c r="FT228" s="128"/>
      <c r="FU228" s="128"/>
      <c r="FV228" s="128"/>
      <c r="FW228" s="128"/>
      <c r="FX228" s="128"/>
      <c r="FY228" s="128"/>
      <c r="FZ228" s="128"/>
      <c r="GA228" s="128"/>
      <c r="GB228" s="128"/>
      <c r="GC228" s="128"/>
      <c r="GD228" s="128"/>
      <c r="GE228" s="128"/>
      <c r="GF228" s="128"/>
      <c r="GG228" s="128"/>
      <c r="GH228" s="128"/>
      <c r="GI228" s="128"/>
      <c r="GJ228" s="128"/>
      <c r="GK228" s="128"/>
      <c r="GL228" s="128"/>
      <c r="GM228" s="128"/>
      <c r="GN228" s="128"/>
      <c r="GO228" s="128"/>
    </row>
    <row r="229" spans="1:197" s="116" customFormat="1" hidden="1" outlineLevel="4" x14ac:dyDescent="0.25">
      <c r="A229" s="117"/>
      <c r="B229" s="97"/>
      <c r="C229" s="310"/>
      <c r="D229" s="311"/>
      <c r="E229" s="312"/>
      <c r="F229" s="313" t="s">
        <v>247</v>
      </c>
      <c r="G229" s="311"/>
      <c r="H229" s="314">
        <v>0</v>
      </c>
      <c r="I229" s="315"/>
      <c r="J229" s="316"/>
      <c r="K229" s="101"/>
      <c r="L229" s="101"/>
      <c r="M229" s="101"/>
      <c r="N229" s="101"/>
      <c r="O229" s="103"/>
      <c r="P229" s="103"/>
      <c r="Q229" s="103"/>
      <c r="R229" s="197"/>
      <c r="S229" s="194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  <c r="EL229" s="128"/>
      <c r="EM229" s="128"/>
      <c r="EN229" s="128"/>
      <c r="EO229" s="128"/>
      <c r="EP229" s="128"/>
      <c r="EQ229" s="128"/>
      <c r="ER229" s="128"/>
      <c r="ES229" s="128"/>
      <c r="ET229" s="128"/>
      <c r="EU229" s="128"/>
      <c r="EV229" s="128"/>
      <c r="EW229" s="128"/>
      <c r="EX229" s="128"/>
      <c r="EY229" s="128"/>
      <c r="EZ229" s="128"/>
      <c r="FA229" s="128"/>
      <c r="FB229" s="128"/>
      <c r="FC229" s="128"/>
      <c r="FD229" s="128"/>
      <c r="FE229" s="128"/>
      <c r="FF229" s="128"/>
      <c r="FG229" s="128"/>
      <c r="FH229" s="128"/>
      <c r="FI229" s="128"/>
      <c r="FJ229" s="128"/>
      <c r="FK229" s="128"/>
      <c r="FL229" s="128"/>
      <c r="FM229" s="128"/>
      <c r="FN229" s="128"/>
      <c r="FO229" s="128"/>
      <c r="FP229" s="128"/>
      <c r="FQ229" s="128"/>
      <c r="FR229" s="128"/>
      <c r="FS229" s="128"/>
      <c r="FT229" s="128"/>
      <c r="FU229" s="128"/>
      <c r="FV229" s="128"/>
      <c r="FW229" s="128"/>
      <c r="FX229" s="128"/>
      <c r="FY229" s="128"/>
      <c r="FZ229" s="128"/>
      <c r="GA229" s="128"/>
      <c r="GB229" s="128"/>
      <c r="GC229" s="128"/>
      <c r="GD229" s="128"/>
      <c r="GE229" s="128"/>
      <c r="GF229" s="128"/>
      <c r="GG229" s="128"/>
      <c r="GH229" s="128"/>
      <c r="GI229" s="128"/>
      <c r="GJ229" s="128"/>
      <c r="GK229" s="128"/>
      <c r="GL229" s="128"/>
      <c r="GM229" s="128"/>
      <c r="GN229" s="128"/>
      <c r="GO229" s="128"/>
    </row>
    <row r="230" spans="1:197" s="116" customFormat="1" hidden="1" outlineLevel="4" x14ac:dyDescent="0.25">
      <c r="A230" s="117"/>
      <c r="B230" s="97"/>
      <c r="C230" s="310"/>
      <c r="D230" s="311"/>
      <c r="E230" s="312"/>
      <c r="F230" s="313" t="s">
        <v>248</v>
      </c>
      <c r="G230" s="311"/>
      <c r="H230" s="314">
        <v>77.471674837524304</v>
      </c>
      <c r="I230" s="315"/>
      <c r="J230" s="316"/>
      <c r="K230" s="101"/>
      <c r="L230" s="101"/>
      <c r="M230" s="101"/>
      <c r="N230" s="101"/>
      <c r="O230" s="103"/>
      <c r="P230" s="103"/>
      <c r="Q230" s="103"/>
      <c r="R230" s="197"/>
      <c r="S230" s="194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  <c r="EQ230" s="128"/>
      <c r="ER230" s="128"/>
      <c r="ES230" s="128"/>
      <c r="ET230" s="128"/>
      <c r="EU230" s="128"/>
      <c r="EV230" s="128"/>
      <c r="EW230" s="128"/>
      <c r="EX230" s="128"/>
      <c r="EY230" s="128"/>
      <c r="EZ230" s="128"/>
      <c r="FA230" s="128"/>
      <c r="FB230" s="128"/>
      <c r="FC230" s="128"/>
      <c r="FD230" s="128"/>
      <c r="FE230" s="128"/>
      <c r="FF230" s="128"/>
      <c r="FG230" s="128"/>
      <c r="FH230" s="128"/>
      <c r="FI230" s="128"/>
      <c r="FJ230" s="128"/>
      <c r="FK230" s="128"/>
      <c r="FL230" s="128"/>
      <c r="FM230" s="128"/>
      <c r="FN230" s="128"/>
      <c r="FO230" s="128"/>
      <c r="FP230" s="128"/>
      <c r="FQ230" s="128"/>
      <c r="FR230" s="128"/>
      <c r="FS230" s="128"/>
      <c r="FT230" s="128"/>
      <c r="FU230" s="128"/>
      <c r="FV230" s="128"/>
      <c r="FW230" s="128"/>
      <c r="FX230" s="128"/>
      <c r="FY230" s="128"/>
      <c r="FZ230" s="128"/>
      <c r="GA230" s="128"/>
      <c r="GB230" s="128"/>
      <c r="GC230" s="128"/>
      <c r="GD230" s="128"/>
      <c r="GE230" s="128"/>
      <c r="GF230" s="128"/>
      <c r="GG230" s="128"/>
      <c r="GH230" s="128"/>
      <c r="GI230" s="128"/>
      <c r="GJ230" s="128"/>
      <c r="GK230" s="128"/>
      <c r="GL230" s="128"/>
      <c r="GM230" s="128"/>
      <c r="GN230" s="128"/>
      <c r="GO230" s="128"/>
    </row>
    <row r="231" spans="1:197" s="116" customFormat="1" hidden="1" outlineLevel="4" x14ac:dyDescent="0.25">
      <c r="A231" s="117"/>
      <c r="B231" s="97"/>
      <c r="C231" s="310"/>
      <c r="D231" s="311"/>
      <c r="E231" s="312"/>
      <c r="F231" s="313" t="s">
        <v>122</v>
      </c>
      <c r="G231" s="311"/>
      <c r="H231" s="314">
        <v>77.471674837524304</v>
      </c>
      <c r="I231" s="315"/>
      <c r="J231" s="316"/>
      <c r="K231" s="101"/>
      <c r="L231" s="101"/>
      <c r="M231" s="101"/>
      <c r="N231" s="101"/>
      <c r="O231" s="103"/>
      <c r="P231" s="103"/>
      <c r="Q231" s="103"/>
      <c r="R231" s="197"/>
      <c r="S231" s="194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  <c r="FS231" s="128"/>
      <c r="FT231" s="128"/>
      <c r="FU231" s="128"/>
      <c r="FV231" s="128"/>
      <c r="FW231" s="128"/>
      <c r="FX231" s="128"/>
      <c r="FY231" s="128"/>
      <c r="FZ231" s="128"/>
      <c r="GA231" s="128"/>
      <c r="GB231" s="128"/>
      <c r="GC231" s="128"/>
      <c r="GD231" s="128"/>
      <c r="GE231" s="128"/>
      <c r="GF231" s="128"/>
      <c r="GG231" s="128"/>
      <c r="GH231" s="128"/>
      <c r="GI231" s="128"/>
      <c r="GJ231" s="128"/>
      <c r="GK231" s="128"/>
      <c r="GL231" s="128"/>
      <c r="GM231" s="128"/>
      <c r="GN231" s="128"/>
      <c r="GO231" s="128"/>
    </row>
    <row r="232" spans="1:197" s="116" customFormat="1" hidden="1" outlineLevel="4" x14ac:dyDescent="0.25">
      <c r="A232" s="117"/>
      <c r="B232" s="97"/>
      <c r="C232" s="310"/>
      <c r="D232" s="311"/>
      <c r="E232" s="312"/>
      <c r="F232" s="313" t="s">
        <v>249</v>
      </c>
      <c r="G232" s="311"/>
      <c r="H232" s="314">
        <v>0</v>
      </c>
      <c r="I232" s="315"/>
      <c r="J232" s="316"/>
      <c r="K232" s="101"/>
      <c r="L232" s="101"/>
      <c r="M232" s="101"/>
      <c r="N232" s="101"/>
      <c r="O232" s="103"/>
      <c r="P232" s="103"/>
      <c r="Q232" s="103"/>
      <c r="R232" s="197"/>
      <c r="S232" s="194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A232" s="128"/>
      <c r="FB232" s="128"/>
      <c r="FC232" s="128"/>
      <c r="FD232" s="128"/>
      <c r="FE232" s="128"/>
      <c r="FF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  <c r="FS232" s="128"/>
      <c r="FT232" s="128"/>
      <c r="FU232" s="128"/>
      <c r="FV232" s="128"/>
      <c r="FW232" s="128"/>
      <c r="FX232" s="128"/>
      <c r="FY232" s="128"/>
      <c r="FZ232" s="128"/>
      <c r="GA232" s="128"/>
      <c r="GB232" s="128"/>
      <c r="GC232" s="128"/>
      <c r="GD232" s="128"/>
      <c r="GE232" s="128"/>
      <c r="GF232" s="128"/>
      <c r="GG232" s="128"/>
      <c r="GH232" s="128"/>
      <c r="GI232" s="128"/>
      <c r="GJ232" s="128"/>
      <c r="GK232" s="128"/>
      <c r="GL232" s="128"/>
      <c r="GM232" s="128"/>
      <c r="GN232" s="128"/>
      <c r="GO232" s="128"/>
    </row>
    <row r="233" spans="1:197" s="116" customFormat="1" hidden="1" outlineLevel="4" x14ac:dyDescent="0.25">
      <c r="A233" s="117"/>
      <c r="B233" s="97"/>
      <c r="C233" s="310"/>
      <c r="D233" s="311"/>
      <c r="E233" s="312"/>
      <c r="F233" s="313" t="s">
        <v>250</v>
      </c>
      <c r="G233" s="311"/>
      <c r="H233" s="314">
        <v>14.55</v>
      </c>
      <c r="I233" s="315"/>
      <c r="J233" s="316"/>
      <c r="K233" s="101"/>
      <c r="L233" s="101"/>
      <c r="M233" s="101"/>
      <c r="N233" s="101"/>
      <c r="O233" s="103"/>
      <c r="P233" s="103"/>
      <c r="Q233" s="103"/>
      <c r="R233" s="197"/>
      <c r="S233" s="194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A233" s="128"/>
      <c r="FB233" s="128"/>
      <c r="FC233" s="128"/>
      <c r="FD233" s="128"/>
      <c r="FE233" s="128"/>
      <c r="FF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  <c r="FS233" s="128"/>
      <c r="FT233" s="128"/>
      <c r="FU233" s="128"/>
      <c r="FV233" s="128"/>
      <c r="FW233" s="128"/>
      <c r="FX233" s="128"/>
      <c r="FY233" s="128"/>
      <c r="FZ233" s="128"/>
      <c r="GA233" s="128"/>
      <c r="GB233" s="128"/>
      <c r="GC233" s="128"/>
      <c r="GD233" s="128"/>
      <c r="GE233" s="128"/>
      <c r="GF233" s="128"/>
      <c r="GG233" s="128"/>
      <c r="GH233" s="128"/>
      <c r="GI233" s="128"/>
      <c r="GJ233" s="128"/>
      <c r="GK233" s="128"/>
      <c r="GL233" s="128"/>
      <c r="GM233" s="128"/>
      <c r="GN233" s="128"/>
      <c r="GO233" s="128"/>
    </row>
    <row r="234" spans="1:197" s="116" customFormat="1" hidden="1" outlineLevel="4" x14ac:dyDescent="0.25">
      <c r="A234" s="117"/>
      <c r="B234" s="97"/>
      <c r="C234" s="310"/>
      <c r="D234" s="311"/>
      <c r="E234" s="312"/>
      <c r="F234" s="313" t="s">
        <v>251</v>
      </c>
      <c r="G234" s="311"/>
      <c r="H234" s="314">
        <v>71.58</v>
      </c>
      <c r="I234" s="315"/>
      <c r="J234" s="316"/>
      <c r="K234" s="101"/>
      <c r="L234" s="101"/>
      <c r="M234" s="101"/>
      <c r="N234" s="101"/>
      <c r="O234" s="103"/>
      <c r="P234" s="103"/>
      <c r="Q234" s="103"/>
      <c r="R234" s="197"/>
      <c r="S234" s="194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  <c r="EL234" s="128"/>
      <c r="EM234" s="128"/>
      <c r="EN234" s="128"/>
      <c r="EO234" s="128"/>
      <c r="EP234" s="128"/>
      <c r="EQ234" s="128"/>
      <c r="ER234" s="128"/>
      <c r="ES234" s="128"/>
      <c r="ET234" s="128"/>
      <c r="EU234" s="128"/>
      <c r="EV234" s="128"/>
      <c r="EW234" s="128"/>
      <c r="EX234" s="128"/>
      <c r="EY234" s="128"/>
      <c r="EZ234" s="128"/>
      <c r="FA234" s="128"/>
      <c r="FB234" s="128"/>
      <c r="FC234" s="128"/>
      <c r="FD234" s="128"/>
      <c r="FE234" s="128"/>
      <c r="FF234" s="128"/>
      <c r="FG234" s="128"/>
      <c r="FH234" s="128"/>
      <c r="FI234" s="128"/>
      <c r="FJ234" s="128"/>
      <c r="FK234" s="128"/>
      <c r="FL234" s="128"/>
      <c r="FM234" s="128"/>
      <c r="FN234" s="128"/>
      <c r="FO234" s="128"/>
      <c r="FP234" s="128"/>
      <c r="FQ234" s="128"/>
      <c r="FR234" s="128"/>
      <c r="FS234" s="128"/>
      <c r="FT234" s="128"/>
      <c r="FU234" s="128"/>
      <c r="FV234" s="128"/>
      <c r="FW234" s="128"/>
      <c r="FX234" s="128"/>
      <c r="FY234" s="128"/>
      <c r="FZ234" s="128"/>
      <c r="GA234" s="128"/>
      <c r="GB234" s="128"/>
      <c r="GC234" s="128"/>
      <c r="GD234" s="128"/>
      <c r="GE234" s="128"/>
      <c r="GF234" s="128"/>
      <c r="GG234" s="128"/>
      <c r="GH234" s="128"/>
      <c r="GI234" s="128"/>
      <c r="GJ234" s="128"/>
      <c r="GK234" s="128"/>
      <c r="GL234" s="128"/>
      <c r="GM234" s="128"/>
      <c r="GN234" s="128"/>
      <c r="GO234" s="128"/>
    </row>
    <row r="235" spans="1:197" s="116" customFormat="1" hidden="1" outlineLevel="4" x14ac:dyDescent="0.25">
      <c r="A235" s="117"/>
      <c r="B235" s="97"/>
      <c r="C235" s="310"/>
      <c r="D235" s="311"/>
      <c r="E235" s="312"/>
      <c r="F235" s="313" t="s">
        <v>252</v>
      </c>
      <c r="G235" s="311"/>
      <c r="H235" s="314">
        <v>15.78</v>
      </c>
      <c r="I235" s="315"/>
      <c r="J235" s="316"/>
      <c r="K235" s="101"/>
      <c r="L235" s="101"/>
      <c r="M235" s="101"/>
      <c r="N235" s="101"/>
      <c r="O235" s="103"/>
      <c r="P235" s="103"/>
      <c r="Q235" s="103"/>
      <c r="R235" s="197"/>
      <c r="S235" s="194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8"/>
      <c r="ER235" s="128"/>
      <c r="ES235" s="128"/>
      <c r="ET235" s="128"/>
      <c r="EU235" s="128"/>
      <c r="EV235" s="128"/>
      <c r="EW235" s="128"/>
      <c r="EX235" s="128"/>
      <c r="EY235" s="128"/>
      <c r="EZ235" s="128"/>
      <c r="FA235" s="128"/>
      <c r="FB235" s="128"/>
      <c r="FC235" s="128"/>
      <c r="FD235" s="128"/>
      <c r="FE235" s="128"/>
      <c r="FF235" s="128"/>
      <c r="FG235" s="128"/>
      <c r="FH235" s="128"/>
      <c r="FI235" s="128"/>
      <c r="FJ235" s="128"/>
      <c r="FK235" s="128"/>
      <c r="FL235" s="128"/>
      <c r="FM235" s="128"/>
      <c r="FN235" s="128"/>
      <c r="FO235" s="128"/>
      <c r="FP235" s="128"/>
      <c r="FQ235" s="128"/>
      <c r="FR235" s="128"/>
      <c r="FS235" s="128"/>
      <c r="FT235" s="128"/>
      <c r="FU235" s="128"/>
      <c r="FV235" s="128"/>
      <c r="FW235" s="128"/>
      <c r="FX235" s="128"/>
      <c r="FY235" s="128"/>
      <c r="FZ235" s="128"/>
      <c r="GA235" s="128"/>
      <c r="GB235" s="128"/>
      <c r="GC235" s="128"/>
      <c r="GD235" s="128"/>
      <c r="GE235" s="128"/>
      <c r="GF235" s="128"/>
      <c r="GG235" s="128"/>
      <c r="GH235" s="128"/>
      <c r="GI235" s="128"/>
      <c r="GJ235" s="128"/>
      <c r="GK235" s="128"/>
      <c r="GL235" s="128"/>
      <c r="GM235" s="128"/>
      <c r="GN235" s="128"/>
      <c r="GO235" s="128"/>
    </row>
    <row r="236" spans="1:197" s="116" customFormat="1" hidden="1" outlineLevel="4" x14ac:dyDescent="0.25">
      <c r="A236" s="117"/>
      <c r="B236" s="97"/>
      <c r="C236" s="310"/>
      <c r="D236" s="311"/>
      <c r="E236" s="312"/>
      <c r="F236" s="313" t="s">
        <v>253</v>
      </c>
      <c r="G236" s="311"/>
      <c r="H236" s="314">
        <v>5.58</v>
      </c>
      <c r="I236" s="315"/>
      <c r="J236" s="316"/>
      <c r="K236" s="101"/>
      <c r="L236" s="101"/>
      <c r="M236" s="101"/>
      <c r="N236" s="101"/>
      <c r="O236" s="103"/>
      <c r="P236" s="103"/>
      <c r="Q236" s="103"/>
      <c r="R236" s="197"/>
      <c r="S236" s="194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8"/>
      <c r="ER236" s="128"/>
      <c r="ES236" s="128"/>
      <c r="ET236" s="128"/>
      <c r="EU236" s="128"/>
      <c r="EV236" s="128"/>
      <c r="EW236" s="128"/>
      <c r="EX236" s="128"/>
      <c r="EY236" s="128"/>
      <c r="EZ236" s="128"/>
      <c r="FA236" s="128"/>
      <c r="FB236" s="128"/>
      <c r="FC236" s="128"/>
      <c r="FD236" s="128"/>
      <c r="FE236" s="128"/>
      <c r="FF236" s="128"/>
      <c r="FG236" s="128"/>
      <c r="FH236" s="128"/>
      <c r="FI236" s="128"/>
      <c r="FJ236" s="128"/>
      <c r="FK236" s="128"/>
      <c r="FL236" s="128"/>
      <c r="FM236" s="128"/>
      <c r="FN236" s="128"/>
      <c r="FO236" s="128"/>
      <c r="FP236" s="128"/>
      <c r="FQ236" s="128"/>
      <c r="FR236" s="128"/>
      <c r="FS236" s="128"/>
      <c r="FT236" s="128"/>
      <c r="FU236" s="128"/>
      <c r="FV236" s="128"/>
      <c r="FW236" s="128"/>
      <c r="FX236" s="128"/>
      <c r="FY236" s="128"/>
      <c r="FZ236" s="128"/>
      <c r="GA236" s="128"/>
      <c r="GB236" s="128"/>
      <c r="GC236" s="128"/>
      <c r="GD236" s="128"/>
      <c r="GE236" s="128"/>
      <c r="GF236" s="128"/>
      <c r="GG236" s="128"/>
      <c r="GH236" s="128"/>
      <c r="GI236" s="128"/>
      <c r="GJ236" s="128"/>
      <c r="GK236" s="128"/>
      <c r="GL236" s="128"/>
      <c r="GM236" s="128"/>
      <c r="GN236" s="128"/>
      <c r="GO236" s="128"/>
    </row>
    <row r="237" spans="1:197" s="116" customFormat="1" hidden="1" outlineLevel="4" x14ac:dyDescent="0.25">
      <c r="A237" s="117"/>
      <c r="B237" s="97"/>
      <c r="C237" s="310"/>
      <c r="D237" s="311"/>
      <c r="E237" s="312"/>
      <c r="F237" s="313" t="s">
        <v>122</v>
      </c>
      <c r="G237" s="311"/>
      <c r="H237" s="314">
        <v>107.49</v>
      </c>
      <c r="I237" s="315"/>
      <c r="J237" s="316"/>
      <c r="K237" s="101"/>
      <c r="L237" s="101"/>
      <c r="M237" s="101"/>
      <c r="N237" s="101"/>
      <c r="O237" s="103"/>
      <c r="P237" s="103"/>
      <c r="Q237" s="103"/>
      <c r="R237" s="197"/>
      <c r="S237" s="194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  <c r="EL237" s="128"/>
      <c r="EM237" s="128"/>
      <c r="EN237" s="128"/>
      <c r="EO237" s="128"/>
      <c r="EP237" s="128"/>
      <c r="EQ237" s="128"/>
      <c r="ER237" s="128"/>
      <c r="ES237" s="128"/>
      <c r="ET237" s="128"/>
      <c r="EU237" s="128"/>
      <c r="EV237" s="128"/>
      <c r="EW237" s="128"/>
      <c r="EX237" s="128"/>
      <c r="EY237" s="128"/>
      <c r="EZ237" s="128"/>
      <c r="FA237" s="128"/>
      <c r="FB237" s="128"/>
      <c r="FC237" s="128"/>
      <c r="FD237" s="128"/>
      <c r="FE237" s="128"/>
      <c r="FF237" s="128"/>
      <c r="FG237" s="128"/>
      <c r="FH237" s="128"/>
      <c r="FI237" s="128"/>
      <c r="FJ237" s="128"/>
      <c r="FK237" s="128"/>
      <c r="FL237" s="128"/>
      <c r="FM237" s="128"/>
      <c r="FN237" s="128"/>
      <c r="FO237" s="128"/>
      <c r="FP237" s="128"/>
      <c r="FQ237" s="128"/>
      <c r="FR237" s="128"/>
      <c r="FS237" s="128"/>
      <c r="FT237" s="128"/>
      <c r="FU237" s="128"/>
      <c r="FV237" s="128"/>
      <c r="FW237" s="128"/>
      <c r="FX237" s="128"/>
      <c r="FY237" s="128"/>
      <c r="FZ237" s="128"/>
      <c r="GA237" s="128"/>
      <c r="GB237" s="128"/>
      <c r="GC237" s="128"/>
      <c r="GD237" s="128"/>
      <c r="GE237" s="128"/>
      <c r="GF237" s="128"/>
      <c r="GG237" s="128"/>
      <c r="GH237" s="128"/>
      <c r="GI237" s="128"/>
      <c r="GJ237" s="128"/>
      <c r="GK237" s="128"/>
      <c r="GL237" s="128"/>
      <c r="GM237" s="128"/>
      <c r="GN237" s="128"/>
      <c r="GO237" s="128"/>
    </row>
    <row r="238" spans="1:197" s="116" customFormat="1" ht="7.5" hidden="1" customHeight="1" outlineLevel="4" x14ac:dyDescent="0.25">
      <c r="A238" s="112"/>
      <c r="B238" s="118"/>
      <c r="C238" s="317"/>
      <c r="D238" s="318"/>
      <c r="E238" s="319"/>
      <c r="F238" s="320"/>
      <c r="G238" s="318"/>
      <c r="H238" s="321"/>
      <c r="I238" s="322"/>
      <c r="J238" s="323"/>
      <c r="K238" s="119"/>
      <c r="L238" s="119"/>
      <c r="M238" s="119"/>
      <c r="N238" s="119"/>
      <c r="O238" s="110"/>
      <c r="P238" s="110"/>
      <c r="Q238" s="110"/>
      <c r="R238" s="197"/>
      <c r="S238" s="194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  <c r="EQ238" s="128"/>
      <c r="ER238" s="128"/>
      <c r="ES238" s="128"/>
      <c r="ET238" s="128"/>
      <c r="EU238" s="128"/>
      <c r="EV238" s="128"/>
      <c r="EW238" s="128"/>
      <c r="EX238" s="128"/>
      <c r="EY238" s="128"/>
      <c r="EZ238" s="128"/>
      <c r="FA238" s="128"/>
      <c r="FB238" s="128"/>
      <c r="FC238" s="128"/>
      <c r="FD238" s="128"/>
      <c r="FE238" s="128"/>
      <c r="FF238" s="128"/>
      <c r="FG238" s="128"/>
      <c r="FH238" s="128"/>
      <c r="FI238" s="128"/>
      <c r="FJ238" s="128"/>
      <c r="FK238" s="128"/>
      <c r="FL238" s="128"/>
      <c r="FM238" s="128"/>
      <c r="FN238" s="128"/>
      <c r="FO238" s="128"/>
      <c r="FP238" s="128"/>
      <c r="FQ238" s="128"/>
      <c r="FR238" s="128"/>
      <c r="FS238" s="128"/>
      <c r="FT238" s="128"/>
      <c r="FU238" s="128"/>
      <c r="FV238" s="128"/>
      <c r="FW238" s="128"/>
      <c r="FX238" s="128"/>
      <c r="FY238" s="128"/>
      <c r="FZ238" s="128"/>
      <c r="GA238" s="128"/>
      <c r="GB238" s="128"/>
      <c r="GC238" s="128"/>
      <c r="GD238" s="128"/>
      <c r="GE238" s="128"/>
      <c r="GF238" s="128"/>
      <c r="GG238" s="128"/>
      <c r="GH238" s="128"/>
      <c r="GI238" s="128"/>
      <c r="GJ238" s="128"/>
      <c r="GK238" s="128"/>
      <c r="GL238" s="128"/>
      <c r="GM238" s="128"/>
      <c r="GN238" s="128"/>
      <c r="GO238" s="128"/>
    </row>
    <row r="239" spans="1:197" s="116" customFormat="1" outlineLevel="3" collapsed="1" x14ac:dyDescent="0.25">
      <c r="A239" s="114"/>
      <c r="B239" s="115"/>
      <c r="C239" s="303">
        <v>16</v>
      </c>
      <c r="D239" s="304" t="s">
        <v>50</v>
      </c>
      <c r="E239" s="305" t="s">
        <v>254</v>
      </c>
      <c r="F239" s="306" t="s">
        <v>255</v>
      </c>
      <c r="G239" s="304" t="s">
        <v>62</v>
      </c>
      <c r="H239" s="307">
        <v>391.19299999999998</v>
      </c>
      <c r="I239" s="324"/>
      <c r="J239" s="309">
        <f>H239*I239</f>
        <v>0</v>
      </c>
      <c r="K239" s="95"/>
      <c r="L239" s="95">
        <f>H239*K239</f>
        <v>0</v>
      </c>
      <c r="M239" s="95"/>
      <c r="N239" s="95">
        <f>H239*M239</f>
        <v>0</v>
      </c>
      <c r="O239" s="96">
        <v>21</v>
      </c>
      <c r="P239" s="96">
        <f>J239*(O239/100)</f>
        <v>0</v>
      </c>
      <c r="Q239" s="96">
        <f>J239+P239</f>
        <v>0</v>
      </c>
      <c r="R239" s="197"/>
      <c r="S239" s="194"/>
      <c r="T239" s="127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  <c r="EL239" s="128"/>
      <c r="EM239" s="128"/>
      <c r="EN239" s="128"/>
      <c r="EO239" s="128"/>
      <c r="EP239" s="128"/>
      <c r="EQ239" s="128"/>
      <c r="ER239" s="128"/>
      <c r="ES239" s="128"/>
      <c r="ET239" s="128"/>
      <c r="EU239" s="128"/>
      <c r="EV239" s="128"/>
      <c r="EW239" s="128"/>
      <c r="EX239" s="128"/>
      <c r="EY239" s="128"/>
      <c r="EZ239" s="128"/>
      <c r="FA239" s="128"/>
      <c r="FB239" s="128"/>
      <c r="FC239" s="128"/>
      <c r="FD239" s="128"/>
      <c r="FE239" s="128"/>
      <c r="FF239" s="128"/>
      <c r="FG239" s="128"/>
      <c r="FH239" s="128"/>
      <c r="FI239" s="128"/>
      <c r="FJ239" s="128"/>
      <c r="FK239" s="128"/>
      <c r="FL239" s="128"/>
      <c r="FM239" s="128"/>
      <c r="FN239" s="128"/>
      <c r="FO239" s="128"/>
      <c r="FP239" s="128"/>
      <c r="FQ239" s="128"/>
      <c r="FR239" s="128"/>
      <c r="FS239" s="128"/>
      <c r="FT239" s="128"/>
      <c r="FU239" s="128"/>
      <c r="FV239" s="128"/>
      <c r="FW239" s="128"/>
      <c r="FX239" s="128"/>
      <c r="FY239" s="128"/>
      <c r="FZ239" s="128"/>
      <c r="GA239" s="128"/>
      <c r="GB239" s="128"/>
      <c r="GC239" s="128"/>
      <c r="GD239" s="128"/>
      <c r="GE239" s="128"/>
      <c r="GF239" s="128"/>
      <c r="GG239" s="128"/>
      <c r="GH239" s="128"/>
      <c r="GI239" s="128"/>
      <c r="GJ239" s="128"/>
      <c r="GK239" s="128"/>
      <c r="GL239" s="128"/>
      <c r="GM239" s="128"/>
      <c r="GN239" s="128"/>
      <c r="GO239" s="128"/>
    </row>
    <row r="240" spans="1:197" s="116" customFormat="1" hidden="1" outlineLevel="4" x14ac:dyDescent="0.25">
      <c r="A240" s="117"/>
      <c r="B240" s="97"/>
      <c r="C240" s="310"/>
      <c r="D240" s="311"/>
      <c r="E240" s="312" t="s">
        <v>14</v>
      </c>
      <c r="F240" s="313" t="s">
        <v>256</v>
      </c>
      <c r="G240" s="311"/>
      <c r="H240" s="314">
        <v>0</v>
      </c>
      <c r="I240" s="315"/>
      <c r="J240" s="316"/>
      <c r="K240" s="101"/>
      <c r="L240" s="101"/>
      <c r="M240" s="101"/>
      <c r="N240" s="101"/>
      <c r="O240" s="103"/>
      <c r="P240" s="103"/>
      <c r="Q240" s="103"/>
      <c r="R240" s="197"/>
      <c r="S240" s="194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</row>
    <row r="241" spans="1:197" s="116" customFormat="1" hidden="1" outlineLevel="4" x14ac:dyDescent="0.25">
      <c r="A241" s="117"/>
      <c r="B241" s="97"/>
      <c r="C241" s="310"/>
      <c r="D241" s="311"/>
      <c r="E241" s="312"/>
      <c r="F241" s="313" t="s">
        <v>257</v>
      </c>
      <c r="G241" s="311"/>
      <c r="H241" s="314">
        <v>391.19299999999998</v>
      </c>
      <c r="I241" s="315"/>
      <c r="J241" s="316"/>
      <c r="K241" s="101"/>
      <c r="L241" s="101"/>
      <c r="M241" s="101"/>
      <c r="N241" s="101"/>
      <c r="O241" s="103"/>
      <c r="P241" s="103"/>
      <c r="Q241" s="103"/>
      <c r="R241" s="197"/>
      <c r="S241" s="194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</row>
    <row r="242" spans="1:197" s="116" customFormat="1" ht="7.5" hidden="1" customHeight="1" outlineLevel="4" x14ac:dyDescent="0.25">
      <c r="A242" s="112"/>
      <c r="B242" s="118"/>
      <c r="C242" s="317"/>
      <c r="D242" s="318"/>
      <c r="E242" s="319"/>
      <c r="F242" s="320"/>
      <c r="G242" s="318"/>
      <c r="H242" s="321"/>
      <c r="I242" s="322"/>
      <c r="J242" s="323"/>
      <c r="K242" s="119"/>
      <c r="L242" s="119"/>
      <c r="M242" s="119"/>
      <c r="N242" s="119"/>
      <c r="O242" s="110"/>
      <c r="P242" s="110"/>
      <c r="Q242" s="110"/>
      <c r="R242" s="197"/>
      <c r="S242" s="194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</row>
    <row r="243" spans="1:197" s="116" customFormat="1" outlineLevel="3" collapsed="1" x14ac:dyDescent="0.25">
      <c r="A243" s="114"/>
      <c r="B243" s="115"/>
      <c r="C243" s="303">
        <v>17</v>
      </c>
      <c r="D243" s="304" t="s">
        <v>65</v>
      </c>
      <c r="E243" s="305" t="s">
        <v>258</v>
      </c>
      <c r="F243" s="306" t="s">
        <v>259</v>
      </c>
      <c r="G243" s="304" t="s">
        <v>68</v>
      </c>
      <c r="H243" s="307">
        <v>20.537632499999997</v>
      </c>
      <c r="I243" s="324"/>
      <c r="J243" s="309">
        <f>H243*I243</f>
        <v>0</v>
      </c>
      <c r="K243" s="95">
        <v>1</v>
      </c>
      <c r="L243" s="95">
        <f>H243*K243</f>
        <v>20.537632499999997</v>
      </c>
      <c r="M243" s="95"/>
      <c r="N243" s="95">
        <f>H243*M243</f>
        <v>0</v>
      </c>
      <c r="O243" s="96">
        <v>21</v>
      </c>
      <c r="P243" s="96">
        <f>J243*(O243/100)</f>
        <v>0</v>
      </c>
      <c r="Q243" s="96">
        <f>J243+P243</f>
        <v>0</v>
      </c>
      <c r="R243" s="197"/>
      <c r="S243" s="194"/>
      <c r="T243" s="127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</row>
    <row r="244" spans="1:197" s="116" customFormat="1" hidden="1" outlineLevel="4" x14ac:dyDescent="0.25">
      <c r="A244" s="117"/>
      <c r="B244" s="97"/>
      <c r="C244" s="310"/>
      <c r="D244" s="311"/>
      <c r="E244" s="312" t="s">
        <v>14</v>
      </c>
      <c r="F244" s="313" t="s">
        <v>256</v>
      </c>
      <c r="G244" s="311"/>
      <c r="H244" s="314">
        <v>0</v>
      </c>
      <c r="I244" s="315"/>
      <c r="J244" s="316"/>
      <c r="K244" s="101"/>
      <c r="L244" s="101"/>
      <c r="M244" s="101"/>
      <c r="N244" s="101"/>
      <c r="O244" s="103"/>
      <c r="P244" s="103"/>
      <c r="Q244" s="103"/>
      <c r="R244" s="197"/>
      <c r="S244" s="194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  <c r="FS244" s="128"/>
      <c r="FT244" s="128"/>
      <c r="FU244" s="128"/>
      <c r="FV244" s="128"/>
      <c r="FW244" s="128"/>
      <c r="FX244" s="128"/>
      <c r="FY244" s="128"/>
      <c r="FZ244" s="128"/>
      <c r="GA244" s="128"/>
      <c r="GB244" s="128"/>
      <c r="GC244" s="128"/>
      <c r="GD244" s="128"/>
      <c r="GE244" s="128"/>
      <c r="GF244" s="128"/>
      <c r="GG244" s="128"/>
      <c r="GH244" s="128"/>
      <c r="GI244" s="128"/>
      <c r="GJ244" s="128"/>
      <c r="GK244" s="128"/>
      <c r="GL244" s="128"/>
      <c r="GM244" s="128"/>
      <c r="GN244" s="128"/>
      <c r="GO244" s="128"/>
    </row>
    <row r="245" spans="1:197" s="116" customFormat="1" hidden="1" outlineLevel="4" x14ac:dyDescent="0.25">
      <c r="A245" s="117"/>
      <c r="B245" s="97"/>
      <c r="C245" s="310"/>
      <c r="D245" s="311"/>
      <c r="E245" s="312"/>
      <c r="F245" s="313" t="s">
        <v>260</v>
      </c>
      <c r="G245" s="311"/>
      <c r="H245" s="314">
        <v>20.537632499999997</v>
      </c>
      <c r="I245" s="315"/>
      <c r="J245" s="316"/>
      <c r="K245" s="101"/>
      <c r="L245" s="101"/>
      <c r="M245" s="101"/>
      <c r="N245" s="101"/>
      <c r="O245" s="103"/>
      <c r="P245" s="103"/>
      <c r="Q245" s="103"/>
      <c r="R245" s="197"/>
      <c r="S245" s="194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  <c r="EQ245" s="128"/>
      <c r="ER245" s="128"/>
      <c r="ES245" s="128"/>
      <c r="ET245" s="128"/>
      <c r="EU245" s="128"/>
      <c r="EV245" s="128"/>
      <c r="EW245" s="128"/>
      <c r="EX245" s="128"/>
      <c r="EY245" s="128"/>
      <c r="EZ245" s="128"/>
      <c r="FA245" s="128"/>
      <c r="FB245" s="128"/>
      <c r="FC245" s="128"/>
      <c r="FD245" s="128"/>
      <c r="FE245" s="128"/>
      <c r="FF245" s="128"/>
      <c r="FG245" s="128"/>
      <c r="FH245" s="128"/>
      <c r="FI245" s="128"/>
      <c r="FJ245" s="128"/>
      <c r="FK245" s="128"/>
      <c r="FL245" s="128"/>
      <c r="FM245" s="128"/>
      <c r="FN245" s="128"/>
      <c r="FO245" s="128"/>
      <c r="FP245" s="128"/>
      <c r="FQ245" s="128"/>
      <c r="FR245" s="128"/>
      <c r="FS245" s="128"/>
      <c r="FT245" s="128"/>
      <c r="FU245" s="128"/>
      <c r="FV245" s="128"/>
      <c r="FW245" s="128"/>
      <c r="FX245" s="128"/>
      <c r="FY245" s="128"/>
      <c r="FZ245" s="128"/>
      <c r="GA245" s="128"/>
      <c r="GB245" s="128"/>
      <c r="GC245" s="128"/>
      <c r="GD245" s="128"/>
      <c r="GE245" s="128"/>
      <c r="GF245" s="128"/>
      <c r="GG245" s="128"/>
      <c r="GH245" s="128"/>
      <c r="GI245" s="128"/>
      <c r="GJ245" s="128"/>
      <c r="GK245" s="128"/>
      <c r="GL245" s="128"/>
      <c r="GM245" s="128"/>
      <c r="GN245" s="128"/>
      <c r="GO245" s="128"/>
    </row>
    <row r="246" spans="1:197" s="116" customFormat="1" ht="7.5" hidden="1" customHeight="1" outlineLevel="4" x14ac:dyDescent="0.25">
      <c r="A246" s="112"/>
      <c r="B246" s="118"/>
      <c r="C246" s="317"/>
      <c r="D246" s="318"/>
      <c r="E246" s="319"/>
      <c r="F246" s="320"/>
      <c r="G246" s="318"/>
      <c r="H246" s="321"/>
      <c r="I246" s="322"/>
      <c r="J246" s="323"/>
      <c r="K246" s="119"/>
      <c r="L246" s="119"/>
      <c r="M246" s="119"/>
      <c r="N246" s="119"/>
      <c r="O246" s="110"/>
      <c r="P246" s="110"/>
      <c r="Q246" s="110"/>
      <c r="R246" s="197"/>
      <c r="S246" s="194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  <c r="EL246" s="128"/>
      <c r="EM246" s="128"/>
      <c r="EN246" s="128"/>
      <c r="EO246" s="128"/>
      <c r="EP246" s="128"/>
      <c r="EQ246" s="128"/>
      <c r="ER246" s="128"/>
      <c r="ES246" s="128"/>
      <c r="ET246" s="128"/>
      <c r="EU246" s="128"/>
      <c r="EV246" s="128"/>
      <c r="EW246" s="128"/>
      <c r="EX246" s="128"/>
      <c r="EY246" s="128"/>
      <c r="EZ246" s="128"/>
      <c r="FA246" s="128"/>
      <c r="FB246" s="128"/>
      <c r="FC246" s="128"/>
      <c r="FD246" s="128"/>
      <c r="FE246" s="128"/>
      <c r="FF246" s="128"/>
      <c r="FG246" s="128"/>
      <c r="FH246" s="128"/>
      <c r="FI246" s="128"/>
      <c r="FJ246" s="128"/>
      <c r="FK246" s="128"/>
      <c r="FL246" s="128"/>
      <c r="FM246" s="128"/>
      <c r="FN246" s="128"/>
      <c r="FO246" s="128"/>
      <c r="FP246" s="128"/>
      <c r="FQ246" s="128"/>
      <c r="FR246" s="128"/>
      <c r="FS246" s="128"/>
      <c r="FT246" s="128"/>
      <c r="FU246" s="128"/>
      <c r="FV246" s="128"/>
      <c r="FW246" s="128"/>
      <c r="FX246" s="128"/>
      <c r="FY246" s="128"/>
      <c r="FZ246" s="128"/>
      <c r="GA246" s="128"/>
      <c r="GB246" s="128"/>
      <c r="GC246" s="128"/>
      <c r="GD246" s="128"/>
      <c r="GE246" s="128"/>
      <c r="GF246" s="128"/>
      <c r="GG246" s="128"/>
      <c r="GH246" s="128"/>
      <c r="GI246" s="128"/>
      <c r="GJ246" s="128"/>
      <c r="GK246" s="128"/>
      <c r="GL246" s="128"/>
      <c r="GM246" s="128"/>
      <c r="GN246" s="128"/>
      <c r="GO246" s="128"/>
    </row>
    <row r="247" spans="1:197" s="116" customFormat="1" outlineLevel="3" collapsed="1" x14ac:dyDescent="0.25">
      <c r="A247" s="114"/>
      <c r="B247" s="115"/>
      <c r="C247" s="303">
        <v>18</v>
      </c>
      <c r="D247" s="304" t="s">
        <v>50</v>
      </c>
      <c r="E247" s="305" t="s">
        <v>51</v>
      </c>
      <c r="F247" s="306" t="s">
        <v>52</v>
      </c>
      <c r="G247" s="304" t="s">
        <v>53</v>
      </c>
      <c r="H247" s="307">
        <v>4943.7</v>
      </c>
      <c r="I247" s="324"/>
      <c r="J247" s="309">
        <f>H247*I247</f>
        <v>0</v>
      </c>
      <c r="K247" s="95"/>
      <c r="L247" s="95">
        <f>H247*K247</f>
        <v>0</v>
      </c>
      <c r="M247" s="95"/>
      <c r="N247" s="95">
        <f>H247*M247</f>
        <v>0</v>
      </c>
      <c r="O247" s="96">
        <v>21</v>
      </c>
      <c r="P247" s="96">
        <f>J247*(O247/100)</f>
        <v>0</v>
      </c>
      <c r="Q247" s="96">
        <f>J247+P247</f>
        <v>0</v>
      </c>
      <c r="R247" s="197"/>
      <c r="S247" s="194"/>
      <c r="T247" s="127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</row>
    <row r="248" spans="1:197" s="116" customFormat="1" hidden="1" outlineLevel="4" x14ac:dyDescent="0.25">
      <c r="A248" s="117"/>
      <c r="B248" s="97"/>
      <c r="C248" s="97"/>
      <c r="D248" s="98"/>
      <c r="E248" s="99" t="s">
        <v>14</v>
      </c>
      <c r="F248" s="100" t="s">
        <v>261</v>
      </c>
      <c r="G248" s="98"/>
      <c r="H248" s="101">
        <v>3429</v>
      </c>
      <c r="I248" s="102"/>
      <c r="J248" s="103"/>
      <c r="K248" s="101"/>
      <c r="L248" s="101"/>
      <c r="M248" s="101"/>
      <c r="N248" s="101"/>
      <c r="O248" s="103"/>
      <c r="P248" s="103"/>
      <c r="Q248" s="103"/>
      <c r="R248" s="197"/>
      <c r="S248" s="194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</row>
    <row r="249" spans="1:197" s="116" customFormat="1" hidden="1" outlineLevel="4" x14ac:dyDescent="0.25">
      <c r="A249" s="117"/>
      <c r="B249" s="97"/>
      <c r="C249" s="97"/>
      <c r="D249" s="98"/>
      <c r="E249" s="99"/>
      <c r="F249" s="100" t="s">
        <v>262</v>
      </c>
      <c r="G249" s="98"/>
      <c r="H249" s="101">
        <v>1134.0999999999999</v>
      </c>
      <c r="I249" s="102"/>
      <c r="J249" s="103"/>
      <c r="K249" s="101"/>
      <c r="L249" s="101"/>
      <c r="M249" s="101"/>
      <c r="N249" s="101"/>
      <c r="O249" s="103"/>
      <c r="P249" s="103"/>
      <c r="Q249" s="103"/>
      <c r="R249" s="197"/>
      <c r="S249" s="194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</row>
    <row r="250" spans="1:197" s="116" customFormat="1" hidden="1" outlineLevel="4" x14ac:dyDescent="0.25">
      <c r="A250" s="117"/>
      <c r="B250" s="97"/>
      <c r="C250" s="97"/>
      <c r="D250" s="98"/>
      <c r="E250" s="99"/>
      <c r="F250" s="100" t="s">
        <v>263</v>
      </c>
      <c r="G250" s="98"/>
      <c r="H250" s="101">
        <v>92.7</v>
      </c>
      <c r="I250" s="102"/>
      <c r="J250" s="103"/>
      <c r="K250" s="101"/>
      <c r="L250" s="101"/>
      <c r="M250" s="101"/>
      <c r="N250" s="101"/>
      <c r="O250" s="103"/>
      <c r="P250" s="103"/>
      <c r="Q250" s="103"/>
      <c r="R250" s="197"/>
      <c r="S250" s="194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</row>
    <row r="251" spans="1:197" s="116" customFormat="1" hidden="1" outlineLevel="4" x14ac:dyDescent="0.25">
      <c r="A251" s="117"/>
      <c r="B251" s="97"/>
      <c r="C251" s="97"/>
      <c r="D251" s="98"/>
      <c r="E251" s="99"/>
      <c r="F251" s="100" t="s">
        <v>264</v>
      </c>
      <c r="G251" s="98"/>
      <c r="H251" s="101">
        <v>124.7</v>
      </c>
      <c r="I251" s="102"/>
      <c r="J251" s="103"/>
      <c r="K251" s="101"/>
      <c r="L251" s="101"/>
      <c r="M251" s="101"/>
      <c r="N251" s="101"/>
      <c r="O251" s="103"/>
      <c r="P251" s="103"/>
      <c r="Q251" s="103"/>
      <c r="R251" s="197"/>
      <c r="S251" s="194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</row>
    <row r="252" spans="1:197" s="116" customFormat="1" hidden="1" outlineLevel="4" x14ac:dyDescent="0.25">
      <c r="A252" s="117"/>
      <c r="B252" s="97"/>
      <c r="C252" s="97"/>
      <c r="D252" s="98"/>
      <c r="E252" s="99"/>
      <c r="F252" s="100" t="s">
        <v>265</v>
      </c>
      <c r="G252" s="98"/>
      <c r="H252" s="101">
        <v>81.3</v>
      </c>
      <c r="I252" s="102"/>
      <c r="J252" s="103"/>
      <c r="K252" s="101"/>
      <c r="L252" s="101"/>
      <c r="M252" s="101"/>
      <c r="N252" s="101"/>
      <c r="O252" s="103"/>
      <c r="P252" s="103"/>
      <c r="Q252" s="103"/>
      <c r="R252" s="197"/>
      <c r="S252" s="194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</row>
    <row r="253" spans="1:197" s="116" customFormat="1" hidden="1" outlineLevel="4" x14ac:dyDescent="0.25">
      <c r="A253" s="117"/>
      <c r="B253" s="97"/>
      <c r="C253" s="97"/>
      <c r="D253" s="98"/>
      <c r="E253" s="99"/>
      <c r="F253" s="100" t="s">
        <v>266</v>
      </c>
      <c r="G253" s="98"/>
      <c r="H253" s="101">
        <v>33.200000000000003</v>
      </c>
      <c r="I253" s="102"/>
      <c r="J253" s="103"/>
      <c r="K253" s="101"/>
      <c r="L253" s="101"/>
      <c r="M253" s="101"/>
      <c r="N253" s="101"/>
      <c r="O253" s="103"/>
      <c r="P253" s="103"/>
      <c r="Q253" s="103"/>
      <c r="R253" s="197"/>
      <c r="S253" s="194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</row>
    <row r="254" spans="1:197" s="116" customFormat="1" hidden="1" outlineLevel="4" x14ac:dyDescent="0.25">
      <c r="A254" s="117"/>
      <c r="B254" s="97"/>
      <c r="C254" s="97"/>
      <c r="D254" s="98"/>
      <c r="E254" s="99"/>
      <c r="F254" s="100" t="s">
        <v>267</v>
      </c>
      <c r="G254" s="98"/>
      <c r="H254" s="101">
        <v>48.7</v>
      </c>
      <c r="I254" s="102"/>
      <c r="J254" s="103"/>
      <c r="K254" s="101"/>
      <c r="L254" s="101"/>
      <c r="M254" s="101"/>
      <c r="N254" s="101"/>
      <c r="O254" s="103"/>
      <c r="P254" s="103"/>
      <c r="Q254" s="103"/>
      <c r="R254" s="197"/>
      <c r="S254" s="194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</row>
    <row r="255" spans="1:197" s="116" customFormat="1" ht="7.5" hidden="1" customHeight="1" outlineLevel="4" x14ac:dyDescent="0.25">
      <c r="A255" s="112"/>
      <c r="B255" s="118"/>
      <c r="C255" s="104"/>
      <c r="D255" s="105"/>
      <c r="E255" s="106"/>
      <c r="F255" s="107"/>
      <c r="G255" s="105"/>
      <c r="H255" s="108"/>
      <c r="I255" s="109"/>
      <c r="J255" s="110"/>
      <c r="K255" s="119"/>
      <c r="L255" s="119"/>
      <c r="M255" s="119"/>
      <c r="N255" s="119"/>
      <c r="O255" s="110"/>
      <c r="P255" s="110"/>
      <c r="Q255" s="110"/>
      <c r="R255" s="197"/>
      <c r="S255" s="194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</row>
    <row r="256" spans="1:197" s="116" customFormat="1" outlineLevel="3" x14ac:dyDescent="0.25">
      <c r="B256" s="111"/>
      <c r="C256" s="111"/>
      <c r="D256" s="111"/>
      <c r="E256" s="111"/>
      <c r="F256" s="111"/>
      <c r="G256" s="111"/>
      <c r="H256" s="111"/>
      <c r="I256" s="112"/>
      <c r="J256" s="112"/>
      <c r="K256" s="111"/>
      <c r="L256" s="111"/>
      <c r="M256" s="111"/>
      <c r="N256" s="111"/>
      <c r="O256" s="111"/>
      <c r="P256" s="112"/>
      <c r="Q256" s="112"/>
      <c r="R256" s="197"/>
      <c r="S256" s="194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</row>
    <row r="257" spans="1:197" s="37" customFormat="1" outlineLevel="2" x14ac:dyDescent="0.25">
      <c r="A257" s="13" t="s">
        <v>26</v>
      </c>
      <c r="B257" s="26">
        <v>3</v>
      </c>
      <c r="C257" s="27"/>
      <c r="D257" s="28" t="s">
        <v>49</v>
      </c>
      <c r="E257" s="28"/>
      <c r="F257" s="14" t="s">
        <v>27</v>
      </c>
      <c r="G257" s="28"/>
      <c r="H257" s="29"/>
      <c r="I257" s="30"/>
      <c r="J257" s="15">
        <f>SUBTOTAL(9,J258:J276)</f>
        <v>0</v>
      </c>
      <c r="K257" s="29"/>
      <c r="L257" s="16">
        <f>SUBTOTAL(9,L258:L276)</f>
        <v>177.76243050000002</v>
      </c>
      <c r="M257" s="29"/>
      <c r="N257" s="16">
        <f>SUBTOTAL(9,N258:N276)</f>
        <v>0</v>
      </c>
      <c r="O257" s="31"/>
      <c r="P257" s="15">
        <f>SUBTOTAL(9,P258:P276)</f>
        <v>0</v>
      </c>
      <c r="Q257" s="15">
        <f>SUBTOTAL(9,Q258:Q276)</f>
        <v>0</v>
      </c>
      <c r="R257" s="197">
        <f>SUM(J258+J266+J269+J272)</f>
        <v>0</v>
      </c>
      <c r="S257" s="194"/>
      <c r="T257" s="127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</row>
    <row r="258" spans="1:197" s="116" customFormat="1" ht="24" outlineLevel="3" collapsed="1" x14ac:dyDescent="0.25">
      <c r="A258" s="114"/>
      <c r="B258" s="115"/>
      <c r="C258" s="303">
        <v>1</v>
      </c>
      <c r="D258" s="304" t="s">
        <v>50</v>
      </c>
      <c r="E258" s="305" t="s">
        <v>268</v>
      </c>
      <c r="F258" s="306" t="s">
        <v>269</v>
      </c>
      <c r="G258" s="304" t="s">
        <v>102</v>
      </c>
      <c r="H258" s="307">
        <v>865</v>
      </c>
      <c r="I258" s="308"/>
      <c r="J258" s="309">
        <f>H258*I258</f>
        <v>0</v>
      </c>
      <c r="K258" s="95">
        <v>0.20477000000000001</v>
      </c>
      <c r="L258" s="95">
        <f>H258*K258</f>
        <v>177.12605000000002</v>
      </c>
      <c r="M258" s="95"/>
      <c r="N258" s="95">
        <f>H258*M258</f>
        <v>0</v>
      </c>
      <c r="O258" s="96">
        <v>21</v>
      </c>
      <c r="P258" s="96">
        <f>J258*(O258/100)</f>
        <v>0</v>
      </c>
      <c r="Q258" s="96">
        <f>J258+P258</f>
        <v>0</v>
      </c>
      <c r="R258" s="197"/>
      <c r="S258" s="194"/>
      <c r="T258" s="127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</row>
    <row r="259" spans="1:197" s="116" customFormat="1" hidden="1" outlineLevel="4" x14ac:dyDescent="0.25">
      <c r="A259" s="117"/>
      <c r="B259" s="97"/>
      <c r="C259" s="310"/>
      <c r="D259" s="311"/>
      <c r="E259" s="312" t="s">
        <v>14</v>
      </c>
      <c r="F259" s="313" t="s">
        <v>270</v>
      </c>
      <c r="G259" s="311"/>
      <c r="H259" s="314">
        <v>306</v>
      </c>
      <c r="I259" s="315"/>
      <c r="J259" s="316"/>
      <c r="K259" s="101"/>
      <c r="L259" s="101"/>
      <c r="M259" s="101"/>
      <c r="N259" s="101"/>
      <c r="O259" s="103"/>
      <c r="P259" s="103"/>
      <c r="Q259" s="103"/>
      <c r="R259" s="197"/>
      <c r="S259" s="194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</row>
    <row r="260" spans="1:197" s="116" customFormat="1" hidden="1" outlineLevel="4" x14ac:dyDescent="0.25">
      <c r="A260" s="117"/>
      <c r="B260" s="97"/>
      <c r="C260" s="310"/>
      <c r="D260" s="311"/>
      <c r="E260" s="312"/>
      <c r="F260" s="313" t="s">
        <v>271</v>
      </c>
      <c r="G260" s="311"/>
      <c r="H260" s="314">
        <v>146</v>
      </c>
      <c r="I260" s="315"/>
      <c r="J260" s="316"/>
      <c r="K260" s="101"/>
      <c r="L260" s="101"/>
      <c r="M260" s="101"/>
      <c r="N260" s="101"/>
      <c r="O260" s="103"/>
      <c r="P260" s="103"/>
      <c r="Q260" s="103"/>
      <c r="R260" s="197"/>
      <c r="S260" s="194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</row>
    <row r="261" spans="1:197" s="116" customFormat="1" hidden="1" outlineLevel="4" x14ac:dyDescent="0.25">
      <c r="A261" s="117"/>
      <c r="B261" s="97"/>
      <c r="C261" s="310"/>
      <c r="D261" s="311"/>
      <c r="E261" s="312"/>
      <c r="F261" s="313" t="s">
        <v>272</v>
      </c>
      <c r="G261" s="311"/>
      <c r="H261" s="314">
        <v>248</v>
      </c>
      <c r="I261" s="315"/>
      <c r="J261" s="316"/>
      <c r="K261" s="101"/>
      <c r="L261" s="101"/>
      <c r="M261" s="101"/>
      <c r="N261" s="101"/>
      <c r="O261" s="103"/>
      <c r="P261" s="103"/>
      <c r="Q261" s="103"/>
      <c r="R261" s="197"/>
      <c r="S261" s="194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  <c r="EL261" s="128"/>
      <c r="EM261" s="128"/>
      <c r="EN261" s="128"/>
      <c r="EO261" s="128"/>
      <c r="EP261" s="128"/>
      <c r="EQ261" s="128"/>
      <c r="ER261" s="128"/>
      <c r="ES261" s="128"/>
      <c r="ET261" s="128"/>
      <c r="EU261" s="128"/>
      <c r="EV261" s="128"/>
      <c r="EW261" s="128"/>
      <c r="EX261" s="128"/>
      <c r="EY261" s="128"/>
      <c r="EZ261" s="128"/>
      <c r="FA261" s="128"/>
      <c r="FB261" s="128"/>
      <c r="FC261" s="128"/>
      <c r="FD261" s="128"/>
      <c r="FE261" s="128"/>
      <c r="FF261" s="128"/>
      <c r="FG261" s="128"/>
      <c r="FH261" s="128"/>
      <c r="FI261" s="128"/>
      <c r="FJ261" s="128"/>
      <c r="FK261" s="128"/>
      <c r="FL261" s="128"/>
      <c r="FM261" s="128"/>
      <c r="FN261" s="128"/>
      <c r="FO261" s="128"/>
      <c r="FP261" s="128"/>
      <c r="FQ261" s="128"/>
      <c r="FR261" s="128"/>
      <c r="FS261" s="128"/>
      <c r="FT261" s="128"/>
      <c r="FU261" s="128"/>
      <c r="FV261" s="128"/>
      <c r="FW261" s="128"/>
      <c r="FX261" s="128"/>
      <c r="FY261" s="128"/>
      <c r="FZ261" s="128"/>
      <c r="GA261" s="128"/>
      <c r="GB261" s="128"/>
      <c r="GC261" s="128"/>
      <c r="GD261" s="128"/>
      <c r="GE261" s="128"/>
      <c r="GF261" s="128"/>
      <c r="GG261" s="128"/>
      <c r="GH261" s="128"/>
      <c r="GI261" s="128"/>
      <c r="GJ261" s="128"/>
      <c r="GK261" s="128"/>
      <c r="GL261" s="128"/>
      <c r="GM261" s="128"/>
      <c r="GN261" s="128"/>
      <c r="GO261" s="128"/>
    </row>
    <row r="262" spans="1:197" s="116" customFormat="1" hidden="1" outlineLevel="4" x14ac:dyDescent="0.25">
      <c r="A262" s="117"/>
      <c r="B262" s="97"/>
      <c r="C262" s="310"/>
      <c r="D262" s="311"/>
      <c r="E262" s="312"/>
      <c r="F262" s="313" t="s">
        <v>273</v>
      </c>
      <c r="G262" s="311"/>
      <c r="H262" s="314">
        <v>60</v>
      </c>
      <c r="I262" s="315"/>
      <c r="J262" s="316"/>
      <c r="K262" s="101"/>
      <c r="L262" s="101"/>
      <c r="M262" s="101"/>
      <c r="N262" s="101"/>
      <c r="O262" s="103"/>
      <c r="P262" s="103"/>
      <c r="Q262" s="103"/>
      <c r="R262" s="197"/>
      <c r="S262" s="194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  <c r="EL262" s="128"/>
      <c r="EM262" s="128"/>
      <c r="EN262" s="128"/>
      <c r="EO262" s="128"/>
      <c r="EP262" s="128"/>
      <c r="EQ262" s="128"/>
      <c r="ER262" s="128"/>
      <c r="ES262" s="128"/>
      <c r="ET262" s="128"/>
      <c r="EU262" s="128"/>
      <c r="EV262" s="128"/>
      <c r="EW262" s="128"/>
      <c r="EX262" s="128"/>
      <c r="EY262" s="128"/>
      <c r="EZ262" s="128"/>
      <c r="FA262" s="128"/>
      <c r="FB262" s="128"/>
      <c r="FC262" s="128"/>
      <c r="FD262" s="128"/>
      <c r="FE262" s="128"/>
      <c r="FF262" s="128"/>
      <c r="FG262" s="128"/>
      <c r="FH262" s="128"/>
      <c r="FI262" s="128"/>
      <c r="FJ262" s="128"/>
      <c r="FK262" s="128"/>
      <c r="FL262" s="128"/>
      <c r="FM262" s="128"/>
      <c r="FN262" s="128"/>
      <c r="FO262" s="128"/>
      <c r="FP262" s="128"/>
      <c r="FQ262" s="128"/>
      <c r="FR262" s="128"/>
      <c r="FS262" s="128"/>
      <c r="FT262" s="128"/>
      <c r="FU262" s="128"/>
      <c r="FV262" s="128"/>
      <c r="FW262" s="128"/>
      <c r="FX262" s="128"/>
      <c r="FY262" s="128"/>
      <c r="FZ262" s="128"/>
      <c r="GA262" s="128"/>
      <c r="GB262" s="128"/>
      <c r="GC262" s="128"/>
      <c r="GD262" s="128"/>
      <c r="GE262" s="128"/>
      <c r="GF262" s="128"/>
      <c r="GG262" s="128"/>
      <c r="GH262" s="128"/>
      <c r="GI262" s="128"/>
      <c r="GJ262" s="128"/>
      <c r="GK262" s="128"/>
      <c r="GL262" s="128"/>
      <c r="GM262" s="128"/>
      <c r="GN262" s="128"/>
      <c r="GO262" s="128"/>
    </row>
    <row r="263" spans="1:197" s="116" customFormat="1" hidden="1" outlineLevel="4" x14ac:dyDescent="0.25">
      <c r="A263" s="117"/>
      <c r="B263" s="97"/>
      <c r="C263" s="310"/>
      <c r="D263" s="311"/>
      <c r="E263" s="312"/>
      <c r="F263" s="313" t="s">
        <v>274</v>
      </c>
      <c r="G263" s="311"/>
      <c r="H263" s="314">
        <v>17</v>
      </c>
      <c r="I263" s="315"/>
      <c r="J263" s="316"/>
      <c r="K263" s="101"/>
      <c r="L263" s="101"/>
      <c r="M263" s="101"/>
      <c r="N263" s="101"/>
      <c r="O263" s="103"/>
      <c r="P263" s="103"/>
      <c r="Q263" s="103"/>
      <c r="R263" s="197"/>
      <c r="S263" s="194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  <c r="EL263" s="128"/>
      <c r="EM263" s="128"/>
      <c r="EN263" s="128"/>
      <c r="EO263" s="128"/>
      <c r="EP263" s="128"/>
      <c r="EQ263" s="128"/>
      <c r="ER263" s="128"/>
      <c r="ES263" s="128"/>
      <c r="ET263" s="128"/>
      <c r="EU263" s="128"/>
      <c r="EV263" s="128"/>
      <c r="EW263" s="128"/>
      <c r="EX263" s="128"/>
      <c r="EY263" s="128"/>
      <c r="EZ263" s="128"/>
      <c r="FA263" s="128"/>
      <c r="FB263" s="128"/>
      <c r="FC263" s="128"/>
      <c r="FD263" s="128"/>
      <c r="FE263" s="128"/>
      <c r="FF263" s="128"/>
      <c r="FG263" s="128"/>
      <c r="FH263" s="128"/>
      <c r="FI263" s="128"/>
      <c r="FJ263" s="128"/>
      <c r="FK263" s="128"/>
      <c r="FL263" s="128"/>
      <c r="FM263" s="128"/>
      <c r="FN263" s="128"/>
      <c r="FO263" s="128"/>
      <c r="FP263" s="128"/>
      <c r="FQ263" s="128"/>
      <c r="FR263" s="128"/>
      <c r="FS263" s="128"/>
      <c r="FT263" s="128"/>
      <c r="FU263" s="128"/>
      <c r="FV263" s="128"/>
      <c r="FW263" s="128"/>
      <c r="FX263" s="128"/>
      <c r="FY263" s="128"/>
      <c r="FZ263" s="128"/>
      <c r="GA263" s="128"/>
      <c r="GB263" s="128"/>
      <c r="GC263" s="128"/>
      <c r="GD263" s="128"/>
      <c r="GE263" s="128"/>
      <c r="GF263" s="128"/>
      <c r="GG263" s="128"/>
      <c r="GH263" s="128"/>
      <c r="GI263" s="128"/>
      <c r="GJ263" s="128"/>
      <c r="GK263" s="128"/>
      <c r="GL263" s="128"/>
      <c r="GM263" s="128"/>
      <c r="GN263" s="128"/>
      <c r="GO263" s="128"/>
    </row>
    <row r="264" spans="1:197" s="116" customFormat="1" hidden="1" outlineLevel="4" x14ac:dyDescent="0.25">
      <c r="A264" s="117"/>
      <c r="B264" s="97"/>
      <c r="C264" s="310"/>
      <c r="D264" s="311"/>
      <c r="E264" s="312"/>
      <c r="F264" s="313" t="s">
        <v>275</v>
      </c>
      <c r="G264" s="311"/>
      <c r="H264" s="314">
        <v>88</v>
      </c>
      <c r="I264" s="315"/>
      <c r="J264" s="316"/>
      <c r="K264" s="101"/>
      <c r="L264" s="101"/>
      <c r="M264" s="101"/>
      <c r="N264" s="101"/>
      <c r="O264" s="103"/>
      <c r="P264" s="103"/>
      <c r="Q264" s="103"/>
      <c r="R264" s="197"/>
      <c r="S264" s="194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  <c r="EC264" s="128"/>
      <c r="ED264" s="128"/>
      <c r="EE264" s="128"/>
      <c r="EF264" s="128"/>
      <c r="EG264" s="128"/>
      <c r="EH264" s="128"/>
      <c r="EI264" s="128"/>
      <c r="EJ264" s="128"/>
      <c r="EK264" s="128"/>
      <c r="EL264" s="128"/>
      <c r="EM264" s="128"/>
      <c r="EN264" s="128"/>
      <c r="EO264" s="128"/>
      <c r="EP264" s="128"/>
      <c r="EQ264" s="128"/>
      <c r="ER264" s="128"/>
      <c r="ES264" s="128"/>
      <c r="ET264" s="128"/>
      <c r="EU264" s="128"/>
      <c r="EV264" s="128"/>
      <c r="EW264" s="128"/>
      <c r="EX264" s="128"/>
      <c r="EY264" s="128"/>
      <c r="EZ264" s="128"/>
      <c r="FA264" s="128"/>
      <c r="FB264" s="128"/>
      <c r="FC264" s="128"/>
      <c r="FD264" s="128"/>
      <c r="FE264" s="128"/>
      <c r="FF264" s="128"/>
      <c r="FG264" s="128"/>
      <c r="FH264" s="128"/>
      <c r="FI264" s="128"/>
      <c r="FJ264" s="128"/>
      <c r="FK264" s="128"/>
      <c r="FL264" s="128"/>
      <c r="FM264" s="128"/>
      <c r="FN264" s="128"/>
      <c r="FO264" s="128"/>
      <c r="FP264" s="128"/>
      <c r="FQ264" s="128"/>
      <c r="FR264" s="128"/>
      <c r="FS264" s="128"/>
      <c r="FT264" s="128"/>
      <c r="FU264" s="128"/>
      <c r="FV264" s="128"/>
      <c r="FW264" s="128"/>
      <c r="FX264" s="128"/>
      <c r="FY264" s="128"/>
      <c r="FZ264" s="128"/>
      <c r="GA264" s="128"/>
      <c r="GB264" s="128"/>
      <c r="GC264" s="128"/>
      <c r="GD264" s="128"/>
      <c r="GE264" s="128"/>
      <c r="GF264" s="128"/>
      <c r="GG264" s="128"/>
      <c r="GH264" s="128"/>
      <c r="GI264" s="128"/>
      <c r="GJ264" s="128"/>
      <c r="GK264" s="128"/>
      <c r="GL264" s="128"/>
      <c r="GM264" s="128"/>
      <c r="GN264" s="128"/>
      <c r="GO264" s="128"/>
    </row>
    <row r="265" spans="1:197" s="116" customFormat="1" ht="7.5" hidden="1" customHeight="1" outlineLevel="4" x14ac:dyDescent="0.25">
      <c r="A265" s="112"/>
      <c r="B265" s="118"/>
      <c r="C265" s="317"/>
      <c r="D265" s="318"/>
      <c r="E265" s="319"/>
      <c r="F265" s="320"/>
      <c r="G265" s="318"/>
      <c r="H265" s="321"/>
      <c r="I265" s="322"/>
      <c r="J265" s="323"/>
      <c r="K265" s="119"/>
      <c r="L265" s="119"/>
      <c r="M265" s="119"/>
      <c r="N265" s="119"/>
      <c r="O265" s="110"/>
      <c r="P265" s="110"/>
      <c r="Q265" s="110"/>
      <c r="R265" s="197"/>
      <c r="S265" s="194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  <c r="EL265" s="128"/>
      <c r="EM265" s="128"/>
      <c r="EN265" s="128"/>
      <c r="EO265" s="128"/>
      <c r="EP265" s="128"/>
      <c r="EQ265" s="128"/>
      <c r="ER265" s="128"/>
      <c r="ES265" s="128"/>
      <c r="ET265" s="128"/>
      <c r="EU265" s="128"/>
      <c r="EV265" s="128"/>
      <c r="EW265" s="128"/>
      <c r="EX265" s="128"/>
      <c r="EY265" s="128"/>
      <c r="EZ265" s="128"/>
      <c r="FA265" s="128"/>
      <c r="FB265" s="128"/>
      <c r="FC265" s="128"/>
      <c r="FD265" s="128"/>
      <c r="FE265" s="128"/>
      <c r="FF265" s="128"/>
      <c r="FG265" s="128"/>
      <c r="FH265" s="128"/>
      <c r="FI265" s="128"/>
      <c r="FJ265" s="128"/>
      <c r="FK265" s="128"/>
      <c r="FL265" s="128"/>
      <c r="FM265" s="128"/>
      <c r="FN265" s="128"/>
      <c r="FO265" s="128"/>
      <c r="FP265" s="128"/>
      <c r="FQ265" s="128"/>
      <c r="FR265" s="128"/>
      <c r="FS265" s="128"/>
      <c r="FT265" s="128"/>
      <c r="FU265" s="128"/>
      <c r="FV265" s="128"/>
      <c r="FW265" s="128"/>
      <c r="FX265" s="128"/>
      <c r="FY265" s="128"/>
      <c r="FZ265" s="128"/>
      <c r="GA265" s="128"/>
      <c r="GB265" s="128"/>
      <c r="GC265" s="128"/>
      <c r="GD265" s="128"/>
      <c r="GE265" s="128"/>
      <c r="GF265" s="128"/>
      <c r="GG265" s="128"/>
      <c r="GH265" s="128"/>
      <c r="GI265" s="128"/>
      <c r="GJ265" s="128"/>
      <c r="GK265" s="128"/>
      <c r="GL265" s="128"/>
      <c r="GM265" s="128"/>
      <c r="GN265" s="128"/>
      <c r="GO265" s="128"/>
    </row>
    <row r="266" spans="1:197" s="116" customFormat="1" ht="24" outlineLevel="3" collapsed="1" x14ac:dyDescent="0.25">
      <c r="A266" s="114"/>
      <c r="B266" s="115"/>
      <c r="C266" s="303">
        <v>2</v>
      </c>
      <c r="D266" s="304" t="s">
        <v>50</v>
      </c>
      <c r="E266" s="305" t="s">
        <v>276</v>
      </c>
      <c r="F266" s="306" t="s">
        <v>277</v>
      </c>
      <c r="G266" s="304" t="s">
        <v>62</v>
      </c>
      <c r="H266" s="307">
        <v>103.8</v>
      </c>
      <c r="I266" s="308"/>
      <c r="J266" s="309">
        <f>H266*I266</f>
        <v>0</v>
      </c>
      <c r="K266" s="95"/>
      <c r="L266" s="95">
        <f>H266*K266</f>
        <v>0</v>
      </c>
      <c r="M266" s="95"/>
      <c r="N266" s="95">
        <f>H266*M266</f>
        <v>0</v>
      </c>
      <c r="O266" s="96">
        <v>21</v>
      </c>
      <c r="P266" s="96">
        <f>J266*(O266/100)</f>
        <v>0</v>
      </c>
      <c r="Q266" s="96">
        <f>J266+P266</f>
        <v>0</v>
      </c>
      <c r="R266" s="197"/>
      <c r="S266" s="194"/>
      <c r="T266" s="127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  <c r="EL266" s="128"/>
      <c r="EM266" s="128"/>
      <c r="EN266" s="128"/>
      <c r="EO266" s="128"/>
      <c r="EP266" s="128"/>
      <c r="EQ266" s="128"/>
      <c r="ER266" s="128"/>
      <c r="ES266" s="128"/>
      <c r="ET266" s="128"/>
      <c r="EU266" s="128"/>
      <c r="EV266" s="128"/>
      <c r="EW266" s="128"/>
      <c r="EX266" s="128"/>
      <c r="EY266" s="128"/>
      <c r="EZ266" s="128"/>
      <c r="FA266" s="128"/>
      <c r="FB266" s="128"/>
      <c r="FC266" s="128"/>
      <c r="FD266" s="128"/>
      <c r="FE266" s="128"/>
      <c r="FF266" s="128"/>
      <c r="FG266" s="128"/>
      <c r="FH266" s="128"/>
      <c r="FI266" s="128"/>
      <c r="FJ266" s="128"/>
      <c r="FK266" s="128"/>
      <c r="FL266" s="128"/>
      <c r="FM266" s="128"/>
      <c r="FN266" s="128"/>
      <c r="FO266" s="128"/>
      <c r="FP266" s="128"/>
      <c r="FQ266" s="128"/>
      <c r="FR266" s="128"/>
      <c r="FS266" s="128"/>
      <c r="FT266" s="128"/>
      <c r="FU266" s="128"/>
      <c r="FV266" s="128"/>
      <c r="FW266" s="128"/>
      <c r="FX266" s="128"/>
      <c r="FY266" s="128"/>
      <c r="FZ266" s="128"/>
      <c r="GA266" s="128"/>
      <c r="GB266" s="128"/>
      <c r="GC266" s="128"/>
      <c r="GD266" s="128"/>
      <c r="GE266" s="128"/>
      <c r="GF266" s="128"/>
      <c r="GG266" s="128"/>
      <c r="GH266" s="128"/>
      <c r="GI266" s="128"/>
      <c r="GJ266" s="128"/>
      <c r="GK266" s="128"/>
      <c r="GL266" s="128"/>
      <c r="GM266" s="128"/>
      <c r="GN266" s="128"/>
      <c r="GO266" s="128"/>
    </row>
    <row r="267" spans="1:197" s="116" customFormat="1" hidden="1" outlineLevel="4" x14ac:dyDescent="0.25">
      <c r="A267" s="117"/>
      <c r="B267" s="97"/>
      <c r="C267" s="310"/>
      <c r="D267" s="311"/>
      <c r="E267" s="312" t="s">
        <v>14</v>
      </c>
      <c r="F267" s="313" t="s">
        <v>278</v>
      </c>
      <c r="G267" s="311"/>
      <c r="H267" s="314">
        <v>103.8</v>
      </c>
      <c r="I267" s="315"/>
      <c r="J267" s="316"/>
      <c r="K267" s="101"/>
      <c r="L267" s="101"/>
      <c r="M267" s="101"/>
      <c r="N267" s="101"/>
      <c r="O267" s="103"/>
      <c r="P267" s="103"/>
      <c r="Q267" s="103"/>
      <c r="R267" s="197"/>
      <c r="S267" s="194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  <c r="EC267" s="128"/>
      <c r="ED267" s="128"/>
      <c r="EE267" s="128"/>
      <c r="EF267" s="128"/>
      <c r="EG267" s="128"/>
      <c r="EH267" s="128"/>
      <c r="EI267" s="128"/>
      <c r="EJ267" s="128"/>
      <c r="EK267" s="128"/>
      <c r="EL267" s="128"/>
      <c r="EM267" s="128"/>
      <c r="EN267" s="128"/>
      <c r="EO267" s="128"/>
      <c r="EP267" s="128"/>
      <c r="EQ267" s="128"/>
      <c r="ER267" s="128"/>
      <c r="ES267" s="128"/>
      <c r="ET267" s="128"/>
      <c r="EU267" s="128"/>
      <c r="EV267" s="128"/>
      <c r="EW267" s="128"/>
      <c r="EX267" s="128"/>
      <c r="EY267" s="128"/>
      <c r="EZ267" s="128"/>
      <c r="FA267" s="128"/>
      <c r="FB267" s="128"/>
      <c r="FC267" s="128"/>
      <c r="FD267" s="128"/>
      <c r="FE267" s="128"/>
      <c r="FF267" s="128"/>
      <c r="FG267" s="128"/>
      <c r="FH267" s="128"/>
      <c r="FI267" s="128"/>
      <c r="FJ267" s="128"/>
      <c r="FK267" s="128"/>
      <c r="FL267" s="128"/>
      <c r="FM267" s="128"/>
      <c r="FN267" s="128"/>
      <c r="FO267" s="128"/>
      <c r="FP267" s="128"/>
      <c r="FQ267" s="128"/>
      <c r="FR267" s="128"/>
      <c r="FS267" s="128"/>
      <c r="FT267" s="128"/>
      <c r="FU267" s="128"/>
      <c r="FV267" s="128"/>
      <c r="FW267" s="128"/>
      <c r="FX267" s="128"/>
      <c r="FY267" s="128"/>
      <c r="FZ267" s="128"/>
      <c r="GA267" s="128"/>
      <c r="GB267" s="128"/>
      <c r="GC267" s="128"/>
      <c r="GD267" s="128"/>
      <c r="GE267" s="128"/>
      <c r="GF267" s="128"/>
      <c r="GG267" s="128"/>
      <c r="GH267" s="128"/>
      <c r="GI267" s="128"/>
      <c r="GJ267" s="128"/>
      <c r="GK267" s="128"/>
      <c r="GL267" s="128"/>
      <c r="GM267" s="128"/>
      <c r="GN267" s="128"/>
      <c r="GO267" s="128"/>
    </row>
    <row r="268" spans="1:197" s="116" customFormat="1" ht="7.5" hidden="1" customHeight="1" outlineLevel="4" x14ac:dyDescent="0.25">
      <c r="A268" s="112"/>
      <c r="B268" s="118"/>
      <c r="C268" s="317"/>
      <c r="D268" s="318"/>
      <c r="E268" s="319"/>
      <c r="F268" s="320"/>
      <c r="G268" s="318"/>
      <c r="H268" s="321"/>
      <c r="I268" s="322"/>
      <c r="J268" s="323"/>
      <c r="K268" s="119"/>
      <c r="L268" s="119"/>
      <c r="M268" s="119"/>
      <c r="N268" s="119"/>
      <c r="O268" s="110"/>
      <c r="P268" s="110"/>
      <c r="Q268" s="110"/>
      <c r="R268" s="197"/>
      <c r="S268" s="194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  <c r="EL268" s="128"/>
      <c r="EM268" s="128"/>
      <c r="EN268" s="128"/>
      <c r="EO268" s="128"/>
      <c r="EP268" s="128"/>
      <c r="EQ268" s="128"/>
      <c r="ER268" s="128"/>
      <c r="ES268" s="128"/>
      <c r="ET268" s="128"/>
      <c r="EU268" s="128"/>
      <c r="EV268" s="128"/>
      <c r="EW268" s="128"/>
      <c r="EX268" s="128"/>
      <c r="EY268" s="128"/>
      <c r="EZ268" s="128"/>
      <c r="FA268" s="128"/>
      <c r="FB268" s="128"/>
      <c r="FC268" s="128"/>
      <c r="FD268" s="128"/>
      <c r="FE268" s="128"/>
      <c r="FF268" s="128"/>
      <c r="FG268" s="128"/>
      <c r="FH268" s="128"/>
      <c r="FI268" s="128"/>
      <c r="FJ268" s="128"/>
      <c r="FK268" s="128"/>
      <c r="FL268" s="128"/>
      <c r="FM268" s="128"/>
      <c r="FN268" s="128"/>
      <c r="FO268" s="128"/>
      <c r="FP268" s="128"/>
      <c r="FQ268" s="128"/>
      <c r="FR268" s="128"/>
      <c r="FS268" s="128"/>
      <c r="FT268" s="128"/>
      <c r="FU268" s="128"/>
      <c r="FV268" s="128"/>
      <c r="FW268" s="128"/>
      <c r="FX268" s="128"/>
      <c r="FY268" s="128"/>
      <c r="FZ268" s="128"/>
      <c r="GA268" s="128"/>
      <c r="GB268" s="128"/>
      <c r="GC268" s="128"/>
      <c r="GD268" s="128"/>
      <c r="GE268" s="128"/>
      <c r="GF268" s="128"/>
      <c r="GG268" s="128"/>
      <c r="GH268" s="128"/>
      <c r="GI268" s="128"/>
      <c r="GJ268" s="128"/>
      <c r="GK268" s="128"/>
      <c r="GL268" s="128"/>
      <c r="GM268" s="128"/>
      <c r="GN268" s="128"/>
      <c r="GO268" s="128"/>
    </row>
    <row r="269" spans="1:197" s="116" customFormat="1" outlineLevel="3" collapsed="1" x14ac:dyDescent="0.25">
      <c r="A269" s="114"/>
      <c r="B269" s="115"/>
      <c r="C269" s="303">
        <v>3</v>
      </c>
      <c r="D269" s="304" t="s">
        <v>50</v>
      </c>
      <c r="E269" s="305" t="s">
        <v>279</v>
      </c>
      <c r="F269" s="306" t="s">
        <v>280</v>
      </c>
      <c r="G269" s="304" t="s">
        <v>53</v>
      </c>
      <c r="H269" s="307">
        <v>1211.0000000000002</v>
      </c>
      <c r="I269" s="308"/>
      <c r="J269" s="309">
        <f>H269*I269</f>
        <v>0</v>
      </c>
      <c r="K269" s="95">
        <v>1.7000000000000001E-4</v>
      </c>
      <c r="L269" s="95">
        <f>H269*K269</f>
        <v>0.20587000000000005</v>
      </c>
      <c r="M269" s="95"/>
      <c r="N269" s="95">
        <f>H269*M269</f>
        <v>0</v>
      </c>
      <c r="O269" s="96">
        <v>21</v>
      </c>
      <c r="P269" s="96">
        <f>J269*(O269/100)</f>
        <v>0</v>
      </c>
      <c r="Q269" s="96">
        <f>J269+P269</f>
        <v>0</v>
      </c>
      <c r="R269" s="197"/>
      <c r="S269" s="194"/>
      <c r="T269" s="127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  <c r="DF269" s="128"/>
      <c r="DG269" s="128"/>
      <c r="DH269" s="128"/>
      <c r="DI269" s="128"/>
      <c r="DJ269" s="128"/>
      <c r="DK269" s="128"/>
      <c r="DL269" s="128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  <c r="EC269" s="128"/>
      <c r="ED269" s="128"/>
      <c r="EE269" s="128"/>
      <c r="EF269" s="128"/>
      <c r="EG269" s="128"/>
      <c r="EH269" s="128"/>
      <c r="EI269" s="128"/>
      <c r="EJ269" s="128"/>
      <c r="EK269" s="128"/>
      <c r="EL269" s="128"/>
      <c r="EM269" s="128"/>
      <c r="EN269" s="128"/>
      <c r="EO269" s="128"/>
      <c r="EP269" s="128"/>
      <c r="EQ269" s="128"/>
      <c r="ER269" s="128"/>
      <c r="ES269" s="128"/>
      <c r="ET269" s="128"/>
      <c r="EU269" s="128"/>
      <c r="EV269" s="128"/>
      <c r="EW269" s="128"/>
      <c r="EX269" s="128"/>
      <c r="EY269" s="128"/>
      <c r="EZ269" s="128"/>
      <c r="FA269" s="128"/>
      <c r="FB269" s="128"/>
      <c r="FC269" s="128"/>
      <c r="FD269" s="128"/>
      <c r="FE269" s="128"/>
      <c r="FF269" s="128"/>
      <c r="FG269" s="128"/>
      <c r="FH269" s="128"/>
      <c r="FI269" s="128"/>
      <c r="FJ269" s="128"/>
      <c r="FK269" s="128"/>
      <c r="FL269" s="128"/>
      <c r="FM269" s="128"/>
      <c r="FN269" s="128"/>
      <c r="FO269" s="128"/>
      <c r="FP269" s="128"/>
      <c r="FQ269" s="128"/>
      <c r="FR269" s="128"/>
      <c r="FS269" s="128"/>
      <c r="FT269" s="128"/>
      <c r="FU269" s="128"/>
      <c r="FV269" s="128"/>
      <c r="FW269" s="128"/>
      <c r="FX269" s="128"/>
      <c r="FY269" s="128"/>
      <c r="FZ269" s="128"/>
      <c r="GA269" s="128"/>
      <c r="GB269" s="128"/>
      <c r="GC269" s="128"/>
      <c r="GD269" s="128"/>
      <c r="GE269" s="128"/>
      <c r="GF269" s="128"/>
      <c r="GG269" s="128"/>
      <c r="GH269" s="128"/>
      <c r="GI269" s="128"/>
      <c r="GJ269" s="128"/>
      <c r="GK269" s="128"/>
      <c r="GL269" s="128"/>
      <c r="GM269" s="128"/>
      <c r="GN269" s="128"/>
      <c r="GO269" s="128"/>
    </row>
    <row r="270" spans="1:197" s="116" customFormat="1" hidden="1" outlineLevel="4" x14ac:dyDescent="0.25">
      <c r="A270" s="117"/>
      <c r="B270" s="97"/>
      <c r="C270" s="310"/>
      <c r="D270" s="311"/>
      <c r="E270" s="312" t="s">
        <v>14</v>
      </c>
      <c r="F270" s="313" t="s">
        <v>281</v>
      </c>
      <c r="G270" s="311"/>
      <c r="H270" s="314">
        <v>1211.0000000000002</v>
      </c>
      <c r="I270" s="315"/>
      <c r="J270" s="316"/>
      <c r="K270" s="101"/>
      <c r="L270" s="101"/>
      <c r="M270" s="101"/>
      <c r="N270" s="101"/>
      <c r="O270" s="103"/>
      <c r="P270" s="103"/>
      <c r="Q270" s="103"/>
      <c r="R270" s="197"/>
      <c r="S270" s="194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  <c r="CW270" s="128"/>
      <c r="CX270" s="128"/>
      <c r="CY270" s="128"/>
      <c r="CZ270" s="128"/>
      <c r="DA270" s="128"/>
      <c r="DB270" s="128"/>
      <c r="DC270" s="128"/>
      <c r="DD270" s="128"/>
      <c r="DE270" s="128"/>
      <c r="DF270" s="128"/>
      <c r="DG270" s="128"/>
      <c r="DH270" s="128"/>
      <c r="DI270" s="128"/>
      <c r="DJ270" s="128"/>
      <c r="DK270" s="128"/>
      <c r="DL270" s="128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  <c r="EC270" s="128"/>
      <c r="ED270" s="128"/>
      <c r="EE270" s="128"/>
      <c r="EF270" s="128"/>
      <c r="EG270" s="128"/>
      <c r="EH270" s="128"/>
      <c r="EI270" s="128"/>
      <c r="EJ270" s="128"/>
      <c r="EK270" s="128"/>
      <c r="EL270" s="128"/>
      <c r="EM270" s="128"/>
      <c r="EN270" s="128"/>
      <c r="EO270" s="128"/>
      <c r="EP270" s="128"/>
      <c r="EQ270" s="128"/>
      <c r="ER270" s="128"/>
      <c r="ES270" s="128"/>
      <c r="ET270" s="128"/>
      <c r="EU270" s="128"/>
      <c r="EV270" s="128"/>
      <c r="EW270" s="128"/>
      <c r="EX270" s="128"/>
      <c r="EY270" s="128"/>
      <c r="EZ270" s="128"/>
      <c r="FA270" s="128"/>
      <c r="FB270" s="128"/>
      <c r="FC270" s="128"/>
      <c r="FD270" s="128"/>
      <c r="FE270" s="128"/>
      <c r="FF270" s="128"/>
      <c r="FG270" s="128"/>
      <c r="FH270" s="128"/>
      <c r="FI270" s="128"/>
      <c r="FJ270" s="128"/>
      <c r="FK270" s="128"/>
      <c r="FL270" s="128"/>
      <c r="FM270" s="128"/>
      <c r="FN270" s="128"/>
      <c r="FO270" s="128"/>
      <c r="FP270" s="128"/>
      <c r="FQ270" s="128"/>
      <c r="FR270" s="128"/>
      <c r="FS270" s="128"/>
      <c r="FT270" s="128"/>
      <c r="FU270" s="128"/>
      <c r="FV270" s="128"/>
      <c r="FW270" s="128"/>
      <c r="FX270" s="128"/>
      <c r="FY270" s="128"/>
      <c r="FZ270" s="128"/>
      <c r="GA270" s="128"/>
      <c r="GB270" s="128"/>
      <c r="GC270" s="128"/>
      <c r="GD270" s="128"/>
      <c r="GE270" s="128"/>
      <c r="GF270" s="128"/>
      <c r="GG270" s="128"/>
      <c r="GH270" s="128"/>
      <c r="GI270" s="128"/>
      <c r="GJ270" s="128"/>
      <c r="GK270" s="128"/>
      <c r="GL270" s="128"/>
      <c r="GM270" s="128"/>
      <c r="GN270" s="128"/>
      <c r="GO270" s="128"/>
    </row>
    <row r="271" spans="1:197" s="116" customFormat="1" ht="7.5" hidden="1" customHeight="1" outlineLevel="4" x14ac:dyDescent="0.25">
      <c r="A271" s="112"/>
      <c r="B271" s="118"/>
      <c r="C271" s="317"/>
      <c r="D271" s="318"/>
      <c r="E271" s="319"/>
      <c r="F271" s="320"/>
      <c r="G271" s="318"/>
      <c r="H271" s="321"/>
      <c r="I271" s="322"/>
      <c r="J271" s="323"/>
      <c r="K271" s="119"/>
      <c r="L271" s="119"/>
      <c r="M271" s="119"/>
      <c r="N271" s="119"/>
      <c r="O271" s="110"/>
      <c r="P271" s="110"/>
      <c r="Q271" s="110"/>
      <c r="R271" s="197"/>
      <c r="S271" s="194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128"/>
      <c r="DI271" s="128"/>
      <c r="DJ271" s="128"/>
      <c r="DK271" s="128"/>
      <c r="DL271" s="128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  <c r="EC271" s="128"/>
      <c r="ED271" s="128"/>
      <c r="EE271" s="128"/>
      <c r="EF271" s="128"/>
      <c r="EG271" s="128"/>
      <c r="EH271" s="128"/>
      <c r="EI271" s="128"/>
      <c r="EJ271" s="128"/>
      <c r="EK271" s="128"/>
      <c r="EL271" s="128"/>
      <c r="EM271" s="128"/>
      <c r="EN271" s="128"/>
      <c r="EO271" s="128"/>
      <c r="EP271" s="128"/>
      <c r="EQ271" s="128"/>
      <c r="ER271" s="128"/>
      <c r="ES271" s="128"/>
      <c r="ET271" s="128"/>
      <c r="EU271" s="128"/>
      <c r="EV271" s="128"/>
      <c r="EW271" s="128"/>
      <c r="EX271" s="128"/>
      <c r="EY271" s="128"/>
      <c r="EZ271" s="128"/>
      <c r="FA271" s="128"/>
      <c r="FB271" s="128"/>
      <c r="FC271" s="128"/>
      <c r="FD271" s="128"/>
      <c r="FE271" s="128"/>
      <c r="FF271" s="128"/>
      <c r="FG271" s="128"/>
      <c r="FH271" s="128"/>
      <c r="FI271" s="128"/>
      <c r="FJ271" s="128"/>
      <c r="FK271" s="128"/>
      <c r="FL271" s="128"/>
      <c r="FM271" s="128"/>
      <c r="FN271" s="128"/>
      <c r="FO271" s="128"/>
      <c r="FP271" s="128"/>
      <c r="FQ271" s="128"/>
      <c r="FR271" s="128"/>
      <c r="FS271" s="128"/>
      <c r="FT271" s="128"/>
      <c r="FU271" s="128"/>
      <c r="FV271" s="128"/>
      <c r="FW271" s="128"/>
      <c r="FX271" s="128"/>
      <c r="FY271" s="128"/>
      <c r="FZ271" s="128"/>
      <c r="GA271" s="128"/>
      <c r="GB271" s="128"/>
      <c r="GC271" s="128"/>
      <c r="GD271" s="128"/>
      <c r="GE271" s="128"/>
      <c r="GF271" s="128"/>
      <c r="GG271" s="128"/>
      <c r="GH271" s="128"/>
      <c r="GI271" s="128"/>
      <c r="GJ271" s="128"/>
      <c r="GK271" s="128"/>
      <c r="GL271" s="128"/>
      <c r="GM271" s="128"/>
      <c r="GN271" s="128"/>
      <c r="GO271" s="128"/>
    </row>
    <row r="272" spans="1:197" s="116" customFormat="1" outlineLevel="3" collapsed="1" x14ac:dyDescent="0.25">
      <c r="A272" s="114"/>
      <c r="B272" s="115"/>
      <c r="C272" s="303">
        <v>4</v>
      </c>
      <c r="D272" s="304" t="s">
        <v>65</v>
      </c>
      <c r="E272" s="305" t="s">
        <v>282</v>
      </c>
      <c r="F272" s="306" t="s">
        <v>283</v>
      </c>
      <c r="G272" s="304" t="s">
        <v>53</v>
      </c>
      <c r="H272" s="307">
        <v>1435.0350000000001</v>
      </c>
      <c r="I272" s="308"/>
      <c r="J272" s="309">
        <f>H272*I272</f>
        <v>0</v>
      </c>
      <c r="K272" s="95">
        <v>2.9999999999999997E-4</v>
      </c>
      <c r="L272" s="95">
        <f>H272*K272</f>
        <v>0.43051049999999996</v>
      </c>
      <c r="M272" s="95"/>
      <c r="N272" s="95">
        <f>H272*M272</f>
        <v>0</v>
      </c>
      <c r="O272" s="96">
        <v>21</v>
      </c>
      <c r="P272" s="96">
        <f>J272*(O272/100)</f>
        <v>0</v>
      </c>
      <c r="Q272" s="96">
        <f>J272+P272</f>
        <v>0</v>
      </c>
      <c r="R272" s="197"/>
      <c r="S272" s="194"/>
      <c r="T272" s="127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  <c r="EL272" s="128"/>
      <c r="EM272" s="128"/>
      <c r="EN272" s="128"/>
      <c r="EO272" s="128"/>
      <c r="EP272" s="128"/>
      <c r="EQ272" s="128"/>
      <c r="ER272" s="128"/>
      <c r="ES272" s="128"/>
      <c r="ET272" s="128"/>
      <c r="EU272" s="128"/>
      <c r="EV272" s="128"/>
      <c r="EW272" s="128"/>
      <c r="EX272" s="128"/>
      <c r="EY272" s="128"/>
      <c r="EZ272" s="128"/>
      <c r="FA272" s="128"/>
      <c r="FB272" s="128"/>
      <c r="FC272" s="128"/>
      <c r="FD272" s="128"/>
      <c r="FE272" s="128"/>
      <c r="FF272" s="128"/>
      <c r="FG272" s="128"/>
      <c r="FH272" s="128"/>
      <c r="FI272" s="128"/>
      <c r="FJ272" s="128"/>
      <c r="FK272" s="128"/>
      <c r="FL272" s="128"/>
      <c r="FM272" s="128"/>
      <c r="FN272" s="128"/>
      <c r="FO272" s="128"/>
      <c r="FP272" s="128"/>
      <c r="FQ272" s="128"/>
      <c r="FR272" s="128"/>
      <c r="FS272" s="128"/>
      <c r="FT272" s="128"/>
      <c r="FU272" s="128"/>
      <c r="FV272" s="128"/>
      <c r="FW272" s="128"/>
      <c r="FX272" s="128"/>
      <c r="FY272" s="128"/>
      <c r="FZ272" s="128"/>
      <c r="GA272" s="128"/>
      <c r="GB272" s="128"/>
      <c r="GC272" s="128"/>
      <c r="GD272" s="128"/>
      <c r="GE272" s="128"/>
      <c r="GF272" s="128"/>
      <c r="GG272" s="128"/>
      <c r="GH272" s="128"/>
      <c r="GI272" s="128"/>
      <c r="GJ272" s="128"/>
      <c r="GK272" s="128"/>
      <c r="GL272" s="128"/>
      <c r="GM272" s="128"/>
      <c r="GN272" s="128"/>
      <c r="GO272" s="128"/>
    </row>
    <row r="273" spans="1:197" s="116" customFormat="1" hidden="1" outlineLevel="4" x14ac:dyDescent="0.25">
      <c r="A273" s="117"/>
      <c r="B273" s="97"/>
      <c r="C273" s="97"/>
      <c r="D273" s="98"/>
      <c r="E273" s="99" t="s">
        <v>14</v>
      </c>
      <c r="F273" s="100" t="s">
        <v>284</v>
      </c>
      <c r="G273" s="98"/>
      <c r="H273" s="101">
        <v>1211</v>
      </c>
      <c r="I273" s="102"/>
      <c r="J273" s="103"/>
      <c r="K273" s="101"/>
      <c r="L273" s="101"/>
      <c r="M273" s="101"/>
      <c r="N273" s="101"/>
      <c r="O273" s="103"/>
      <c r="P273" s="103"/>
      <c r="Q273" s="103"/>
      <c r="R273" s="197"/>
      <c r="S273" s="194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  <c r="EC273" s="128"/>
      <c r="ED273" s="128"/>
      <c r="EE273" s="128"/>
      <c r="EF273" s="128"/>
      <c r="EG273" s="128"/>
      <c r="EH273" s="128"/>
      <c r="EI273" s="128"/>
      <c r="EJ273" s="128"/>
      <c r="EK273" s="128"/>
      <c r="EL273" s="128"/>
      <c r="EM273" s="128"/>
      <c r="EN273" s="128"/>
      <c r="EO273" s="128"/>
      <c r="EP273" s="128"/>
      <c r="EQ273" s="128"/>
      <c r="ER273" s="128"/>
      <c r="ES273" s="128"/>
      <c r="ET273" s="128"/>
      <c r="EU273" s="128"/>
      <c r="EV273" s="128"/>
      <c r="EW273" s="128"/>
      <c r="EX273" s="128"/>
      <c r="EY273" s="128"/>
      <c r="EZ273" s="128"/>
      <c r="FA273" s="128"/>
      <c r="FB273" s="128"/>
      <c r="FC273" s="128"/>
      <c r="FD273" s="128"/>
      <c r="FE273" s="128"/>
      <c r="FF273" s="128"/>
      <c r="FG273" s="128"/>
      <c r="FH273" s="128"/>
      <c r="FI273" s="128"/>
      <c r="FJ273" s="128"/>
      <c r="FK273" s="128"/>
      <c r="FL273" s="128"/>
      <c r="FM273" s="128"/>
      <c r="FN273" s="128"/>
      <c r="FO273" s="128"/>
      <c r="FP273" s="128"/>
      <c r="FQ273" s="128"/>
      <c r="FR273" s="128"/>
      <c r="FS273" s="128"/>
      <c r="FT273" s="128"/>
      <c r="FU273" s="128"/>
      <c r="FV273" s="128"/>
      <c r="FW273" s="128"/>
      <c r="FX273" s="128"/>
      <c r="FY273" s="128"/>
      <c r="FZ273" s="128"/>
      <c r="GA273" s="128"/>
      <c r="GB273" s="128"/>
      <c r="GC273" s="128"/>
      <c r="GD273" s="128"/>
      <c r="GE273" s="128"/>
      <c r="GF273" s="128"/>
      <c r="GG273" s="128"/>
      <c r="GH273" s="128"/>
      <c r="GI273" s="128"/>
      <c r="GJ273" s="128"/>
      <c r="GK273" s="128"/>
      <c r="GL273" s="128"/>
      <c r="GM273" s="128"/>
      <c r="GN273" s="128"/>
      <c r="GO273" s="128"/>
    </row>
    <row r="274" spans="1:197" s="116" customFormat="1" hidden="1" outlineLevel="4" x14ac:dyDescent="0.25">
      <c r="A274" s="117"/>
      <c r="B274" s="97"/>
      <c r="C274" s="97"/>
      <c r="D274" s="98"/>
      <c r="E274" s="99"/>
      <c r="F274" s="100" t="s">
        <v>285</v>
      </c>
      <c r="G274" s="98"/>
      <c r="H274" s="101">
        <v>224.035</v>
      </c>
      <c r="I274" s="102"/>
      <c r="J274" s="103"/>
      <c r="K274" s="101"/>
      <c r="L274" s="101"/>
      <c r="M274" s="101"/>
      <c r="N274" s="101"/>
      <c r="O274" s="103"/>
      <c r="P274" s="103"/>
      <c r="Q274" s="103"/>
      <c r="R274" s="197"/>
      <c r="S274" s="194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  <c r="EC274" s="128"/>
      <c r="ED274" s="128"/>
      <c r="EE274" s="128"/>
      <c r="EF274" s="128"/>
      <c r="EG274" s="128"/>
      <c r="EH274" s="128"/>
      <c r="EI274" s="128"/>
      <c r="EJ274" s="128"/>
      <c r="EK274" s="128"/>
      <c r="EL274" s="128"/>
      <c r="EM274" s="128"/>
      <c r="EN274" s="128"/>
      <c r="EO274" s="128"/>
      <c r="EP274" s="128"/>
      <c r="EQ274" s="128"/>
      <c r="ER274" s="128"/>
      <c r="ES274" s="128"/>
      <c r="ET274" s="128"/>
      <c r="EU274" s="128"/>
      <c r="EV274" s="128"/>
      <c r="EW274" s="128"/>
      <c r="EX274" s="128"/>
      <c r="EY274" s="128"/>
      <c r="EZ274" s="128"/>
      <c r="FA274" s="128"/>
      <c r="FB274" s="128"/>
      <c r="FC274" s="128"/>
      <c r="FD274" s="128"/>
      <c r="FE274" s="128"/>
      <c r="FF274" s="128"/>
      <c r="FG274" s="128"/>
      <c r="FH274" s="128"/>
      <c r="FI274" s="128"/>
      <c r="FJ274" s="128"/>
      <c r="FK274" s="128"/>
      <c r="FL274" s="128"/>
      <c r="FM274" s="128"/>
      <c r="FN274" s="128"/>
      <c r="FO274" s="128"/>
      <c r="FP274" s="128"/>
      <c r="FQ274" s="128"/>
      <c r="FR274" s="128"/>
      <c r="FS274" s="128"/>
      <c r="FT274" s="128"/>
      <c r="FU274" s="128"/>
      <c r="FV274" s="128"/>
      <c r="FW274" s="128"/>
      <c r="FX274" s="128"/>
      <c r="FY274" s="128"/>
      <c r="FZ274" s="128"/>
      <c r="GA274" s="128"/>
      <c r="GB274" s="128"/>
      <c r="GC274" s="128"/>
      <c r="GD274" s="128"/>
      <c r="GE274" s="128"/>
      <c r="GF274" s="128"/>
      <c r="GG274" s="128"/>
      <c r="GH274" s="128"/>
      <c r="GI274" s="128"/>
      <c r="GJ274" s="128"/>
      <c r="GK274" s="128"/>
      <c r="GL274" s="128"/>
      <c r="GM274" s="128"/>
      <c r="GN274" s="128"/>
      <c r="GO274" s="128"/>
    </row>
    <row r="275" spans="1:197" s="116" customFormat="1" ht="7.5" hidden="1" customHeight="1" outlineLevel="4" x14ac:dyDescent="0.25">
      <c r="A275" s="112"/>
      <c r="B275" s="118"/>
      <c r="C275" s="104"/>
      <c r="D275" s="105"/>
      <c r="E275" s="106"/>
      <c r="F275" s="107"/>
      <c r="G275" s="105"/>
      <c r="H275" s="108"/>
      <c r="I275" s="109"/>
      <c r="J275" s="110"/>
      <c r="K275" s="119"/>
      <c r="L275" s="119"/>
      <c r="M275" s="119"/>
      <c r="N275" s="119"/>
      <c r="O275" s="110"/>
      <c r="P275" s="110"/>
      <c r="Q275" s="110"/>
      <c r="R275" s="197"/>
      <c r="S275" s="194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  <c r="CW275" s="128"/>
      <c r="CX275" s="128"/>
      <c r="CY275" s="128"/>
      <c r="CZ275" s="128"/>
      <c r="DA275" s="128"/>
      <c r="DB275" s="128"/>
      <c r="DC275" s="128"/>
      <c r="DD275" s="128"/>
      <c r="DE275" s="128"/>
      <c r="DF275" s="128"/>
      <c r="DG275" s="128"/>
      <c r="DH275" s="128"/>
      <c r="DI275" s="128"/>
      <c r="DJ275" s="128"/>
      <c r="DK275" s="128"/>
      <c r="DL275" s="128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  <c r="EC275" s="128"/>
      <c r="ED275" s="128"/>
      <c r="EE275" s="128"/>
      <c r="EF275" s="128"/>
      <c r="EG275" s="128"/>
      <c r="EH275" s="128"/>
      <c r="EI275" s="128"/>
      <c r="EJ275" s="128"/>
      <c r="EK275" s="128"/>
      <c r="EL275" s="128"/>
      <c r="EM275" s="128"/>
      <c r="EN275" s="128"/>
      <c r="EO275" s="128"/>
      <c r="EP275" s="128"/>
      <c r="EQ275" s="128"/>
      <c r="ER275" s="128"/>
      <c r="ES275" s="128"/>
      <c r="ET275" s="128"/>
      <c r="EU275" s="128"/>
      <c r="EV275" s="128"/>
      <c r="EW275" s="128"/>
      <c r="EX275" s="128"/>
      <c r="EY275" s="128"/>
      <c r="EZ275" s="128"/>
      <c r="FA275" s="128"/>
      <c r="FB275" s="128"/>
      <c r="FC275" s="128"/>
      <c r="FD275" s="128"/>
      <c r="FE275" s="128"/>
      <c r="FF275" s="128"/>
      <c r="FG275" s="128"/>
      <c r="FH275" s="128"/>
      <c r="FI275" s="128"/>
      <c r="FJ275" s="128"/>
      <c r="FK275" s="128"/>
      <c r="FL275" s="128"/>
      <c r="FM275" s="128"/>
      <c r="FN275" s="128"/>
      <c r="FO275" s="128"/>
      <c r="FP275" s="128"/>
      <c r="FQ275" s="128"/>
      <c r="FR275" s="128"/>
      <c r="FS275" s="128"/>
      <c r="FT275" s="128"/>
      <c r="FU275" s="128"/>
      <c r="FV275" s="128"/>
      <c r="FW275" s="128"/>
      <c r="FX275" s="128"/>
      <c r="FY275" s="128"/>
      <c r="FZ275" s="128"/>
      <c r="GA275" s="128"/>
      <c r="GB275" s="128"/>
      <c r="GC275" s="128"/>
      <c r="GD275" s="128"/>
      <c r="GE275" s="128"/>
      <c r="GF275" s="128"/>
      <c r="GG275" s="128"/>
      <c r="GH275" s="128"/>
      <c r="GI275" s="128"/>
      <c r="GJ275" s="128"/>
      <c r="GK275" s="128"/>
      <c r="GL275" s="128"/>
      <c r="GM275" s="128"/>
      <c r="GN275" s="128"/>
      <c r="GO275" s="128"/>
    </row>
    <row r="276" spans="1:197" s="37" customFormat="1" outlineLevel="3" x14ac:dyDescent="0.25">
      <c r="B276" s="35"/>
      <c r="C276" s="35"/>
      <c r="D276" s="35"/>
      <c r="E276" s="35"/>
      <c r="F276" s="35"/>
      <c r="G276" s="35"/>
      <c r="H276" s="35"/>
      <c r="I276" s="36"/>
      <c r="J276" s="36"/>
      <c r="K276" s="35"/>
      <c r="L276" s="35"/>
      <c r="M276" s="35"/>
      <c r="N276" s="35"/>
      <c r="O276" s="35"/>
      <c r="P276" s="36"/>
      <c r="Q276" s="36"/>
      <c r="R276" s="197"/>
      <c r="S276" s="194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  <c r="DF276" s="128"/>
      <c r="DG276" s="128"/>
      <c r="DH276" s="128"/>
      <c r="DI276" s="128"/>
      <c r="DJ276" s="128"/>
      <c r="DK276" s="128"/>
      <c r="DL276" s="128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  <c r="EC276" s="128"/>
      <c r="ED276" s="128"/>
      <c r="EE276" s="128"/>
      <c r="EF276" s="128"/>
      <c r="EG276" s="128"/>
      <c r="EH276" s="128"/>
      <c r="EI276" s="128"/>
      <c r="EJ276" s="128"/>
      <c r="EK276" s="128"/>
      <c r="EL276" s="128"/>
      <c r="EM276" s="128"/>
      <c r="EN276" s="128"/>
      <c r="EO276" s="128"/>
      <c r="EP276" s="128"/>
      <c r="EQ276" s="128"/>
      <c r="ER276" s="128"/>
      <c r="ES276" s="128"/>
      <c r="ET276" s="128"/>
      <c r="EU276" s="128"/>
      <c r="EV276" s="128"/>
      <c r="EW276" s="128"/>
      <c r="EX276" s="128"/>
      <c r="EY276" s="128"/>
      <c r="EZ276" s="128"/>
      <c r="FA276" s="128"/>
      <c r="FB276" s="128"/>
      <c r="FC276" s="128"/>
      <c r="FD276" s="128"/>
      <c r="FE276" s="128"/>
      <c r="FF276" s="128"/>
      <c r="FG276" s="128"/>
      <c r="FH276" s="128"/>
      <c r="FI276" s="128"/>
      <c r="FJ276" s="128"/>
      <c r="FK276" s="128"/>
      <c r="FL276" s="128"/>
      <c r="FM276" s="128"/>
      <c r="FN276" s="128"/>
      <c r="FO276" s="128"/>
      <c r="FP276" s="128"/>
      <c r="FQ276" s="128"/>
      <c r="FR276" s="128"/>
      <c r="FS276" s="128"/>
      <c r="FT276" s="128"/>
      <c r="FU276" s="128"/>
      <c r="FV276" s="128"/>
      <c r="FW276" s="128"/>
      <c r="FX276" s="128"/>
      <c r="FY276" s="128"/>
      <c r="FZ276" s="128"/>
      <c r="GA276" s="128"/>
      <c r="GB276" s="128"/>
      <c r="GC276" s="128"/>
      <c r="GD276" s="128"/>
      <c r="GE276" s="128"/>
      <c r="GF276" s="128"/>
      <c r="GG276" s="128"/>
      <c r="GH276" s="128"/>
      <c r="GI276" s="128"/>
      <c r="GJ276" s="128"/>
      <c r="GK276" s="128"/>
      <c r="GL276" s="128"/>
      <c r="GM276" s="128"/>
      <c r="GN276" s="128"/>
      <c r="GO276" s="128"/>
    </row>
    <row r="277" spans="1:197" s="37" customFormat="1" outlineLevel="2" x14ac:dyDescent="0.25">
      <c r="A277" s="13" t="s">
        <v>28</v>
      </c>
      <c r="B277" s="26">
        <v>3</v>
      </c>
      <c r="C277" s="27"/>
      <c r="D277" s="28" t="s">
        <v>49</v>
      </c>
      <c r="E277" s="28"/>
      <c r="F277" s="14" t="s">
        <v>21</v>
      </c>
      <c r="G277" s="28"/>
      <c r="H277" s="29"/>
      <c r="I277" s="30"/>
      <c r="J277" s="15">
        <f>SUBTOTAL(9,J278:J413)</f>
        <v>0</v>
      </c>
      <c r="K277" s="29"/>
      <c r="L277" s="16">
        <f>SUBTOTAL(9,L278:L413)</f>
        <v>71.786889120000012</v>
      </c>
      <c r="M277" s="29"/>
      <c r="N277" s="16">
        <f>SUBTOTAL(9,N278:N413)</f>
        <v>0</v>
      </c>
      <c r="O277" s="31"/>
      <c r="P277" s="15">
        <f>SUBTOTAL(9,P278:P413)</f>
        <v>0</v>
      </c>
      <c r="Q277" s="15">
        <f>SUBTOTAL(9,Q278:Q413)</f>
        <v>0</v>
      </c>
      <c r="R277" s="197">
        <f>SUM(J289+J288)</f>
        <v>0</v>
      </c>
      <c r="S277" s="194">
        <f>SUM(J279+J284+J285+J286+J287)</f>
        <v>0</v>
      </c>
      <c r="T277" s="127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  <c r="EC277" s="128"/>
      <c r="ED277" s="128"/>
      <c r="EE277" s="128"/>
      <c r="EF277" s="128"/>
      <c r="EG277" s="128"/>
      <c r="EH277" s="128"/>
      <c r="EI277" s="128"/>
      <c r="EJ277" s="128"/>
      <c r="EK277" s="128"/>
      <c r="EL277" s="128"/>
      <c r="EM277" s="128"/>
      <c r="EN277" s="128"/>
      <c r="EO277" s="128"/>
      <c r="EP277" s="128"/>
      <c r="EQ277" s="128"/>
      <c r="ER277" s="128"/>
      <c r="ES277" s="128"/>
      <c r="ET277" s="128"/>
      <c r="EU277" s="128"/>
      <c r="EV277" s="128"/>
      <c r="EW277" s="128"/>
      <c r="EX277" s="128"/>
      <c r="EY277" s="128"/>
      <c r="EZ277" s="128"/>
      <c r="FA277" s="128"/>
      <c r="FB277" s="128"/>
      <c r="FC277" s="128"/>
      <c r="FD277" s="128"/>
      <c r="FE277" s="128"/>
      <c r="FF277" s="128"/>
      <c r="FG277" s="128"/>
      <c r="FH277" s="128"/>
      <c r="FI277" s="128"/>
      <c r="FJ277" s="128"/>
      <c r="FK277" s="128"/>
      <c r="FL277" s="128"/>
      <c r="FM277" s="128"/>
      <c r="FN277" s="128"/>
      <c r="FO277" s="128"/>
      <c r="FP277" s="128"/>
      <c r="FQ277" s="128"/>
      <c r="FR277" s="128"/>
      <c r="FS277" s="128"/>
      <c r="FT277" s="128"/>
      <c r="FU277" s="128"/>
      <c r="FV277" s="128"/>
      <c r="FW277" s="128"/>
      <c r="FX277" s="128"/>
      <c r="FY277" s="128"/>
      <c r="FZ277" s="128"/>
      <c r="GA277" s="128"/>
      <c r="GB277" s="128"/>
      <c r="GC277" s="128"/>
      <c r="GD277" s="128"/>
      <c r="GE277" s="128"/>
      <c r="GF277" s="128"/>
      <c r="GG277" s="128"/>
      <c r="GH277" s="128"/>
      <c r="GI277" s="128"/>
      <c r="GJ277" s="128"/>
      <c r="GK277" s="128"/>
      <c r="GL277" s="128"/>
      <c r="GM277" s="128"/>
      <c r="GN277" s="128"/>
      <c r="GO277" s="128"/>
    </row>
    <row r="278" spans="1:197" s="37" customFormat="1" outlineLevel="3" x14ac:dyDescent="0.25">
      <c r="A278" s="38"/>
      <c r="B278" s="39"/>
      <c r="C278" s="129">
        <v>1</v>
      </c>
      <c r="D278" s="130" t="s">
        <v>50</v>
      </c>
      <c r="E278" s="146" t="s">
        <v>286</v>
      </c>
      <c r="F278" s="148" t="s">
        <v>287</v>
      </c>
      <c r="G278" s="149"/>
      <c r="H278" s="150">
        <v>0</v>
      </c>
      <c r="I278" s="151"/>
      <c r="J278" s="152">
        <f>H278*I278</f>
        <v>0</v>
      </c>
      <c r="K278" s="42"/>
      <c r="L278" s="42">
        <f>H278*K278</f>
        <v>0</v>
      </c>
      <c r="M278" s="42"/>
      <c r="N278" s="42">
        <f>H278*M278</f>
        <v>0</v>
      </c>
      <c r="O278" s="44">
        <v>21</v>
      </c>
      <c r="P278" s="44">
        <f>J278*(O278/100)</f>
        <v>0</v>
      </c>
      <c r="Q278" s="44">
        <f>J278+P278</f>
        <v>0</v>
      </c>
      <c r="R278" s="197"/>
      <c r="S278" s="194"/>
      <c r="T278" s="127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  <c r="EC278" s="128"/>
      <c r="ED278" s="128"/>
      <c r="EE278" s="128"/>
      <c r="EF278" s="128"/>
      <c r="EG278" s="128"/>
      <c r="EH278" s="128"/>
      <c r="EI278" s="128"/>
      <c r="EJ278" s="128"/>
      <c r="EK278" s="128"/>
      <c r="EL278" s="128"/>
      <c r="EM278" s="128"/>
      <c r="EN278" s="128"/>
      <c r="EO278" s="128"/>
      <c r="EP278" s="128"/>
      <c r="EQ278" s="128"/>
      <c r="ER278" s="128"/>
      <c r="ES278" s="128"/>
      <c r="ET278" s="128"/>
      <c r="EU278" s="128"/>
      <c r="EV278" s="128"/>
      <c r="EW278" s="128"/>
      <c r="EX278" s="128"/>
      <c r="EY278" s="128"/>
      <c r="EZ278" s="128"/>
      <c r="FA278" s="128"/>
      <c r="FB278" s="128"/>
      <c r="FC278" s="128"/>
      <c r="FD278" s="128"/>
      <c r="FE278" s="128"/>
      <c r="FF278" s="128"/>
      <c r="FG278" s="128"/>
      <c r="FH278" s="128"/>
      <c r="FI278" s="128"/>
      <c r="FJ278" s="128"/>
      <c r="FK278" s="128"/>
      <c r="FL278" s="128"/>
      <c r="FM278" s="128"/>
      <c r="FN278" s="128"/>
      <c r="FO278" s="128"/>
      <c r="FP278" s="128"/>
      <c r="FQ278" s="128"/>
      <c r="FR278" s="128"/>
      <c r="FS278" s="128"/>
      <c r="FT278" s="128"/>
      <c r="FU278" s="128"/>
      <c r="FV278" s="128"/>
      <c r="FW278" s="128"/>
      <c r="FX278" s="128"/>
      <c r="FY278" s="128"/>
      <c r="FZ278" s="128"/>
      <c r="GA278" s="128"/>
      <c r="GB278" s="128"/>
      <c r="GC278" s="128"/>
      <c r="GD278" s="128"/>
      <c r="GE278" s="128"/>
      <c r="GF278" s="128"/>
      <c r="GG278" s="128"/>
      <c r="GH278" s="128"/>
      <c r="GI278" s="128"/>
      <c r="GJ278" s="128"/>
      <c r="GK278" s="128"/>
      <c r="GL278" s="128"/>
      <c r="GM278" s="128"/>
      <c r="GN278" s="128"/>
      <c r="GO278" s="128"/>
    </row>
    <row r="279" spans="1:197" s="37" customFormat="1" outlineLevel="3" collapsed="1" x14ac:dyDescent="0.25">
      <c r="A279" s="38"/>
      <c r="B279" s="39"/>
      <c r="C279" s="129">
        <v>2</v>
      </c>
      <c r="D279" s="130" t="s">
        <v>50</v>
      </c>
      <c r="E279" s="131" t="s">
        <v>288</v>
      </c>
      <c r="F279" s="153" t="s">
        <v>289</v>
      </c>
      <c r="G279" s="149" t="s">
        <v>53</v>
      </c>
      <c r="H279" s="150">
        <v>2970.0000000000005</v>
      </c>
      <c r="I279" s="151"/>
      <c r="J279" s="152">
        <f>H279*I279</f>
        <v>0</v>
      </c>
      <c r="K279" s="42"/>
      <c r="L279" s="42">
        <f>H279*K279</f>
        <v>0</v>
      </c>
      <c r="M279" s="42"/>
      <c r="N279" s="42">
        <f>H279*M279</f>
        <v>0</v>
      </c>
      <c r="O279" s="44">
        <v>21</v>
      </c>
      <c r="P279" s="44">
        <f>J279*(O279/100)</f>
        <v>0</v>
      </c>
      <c r="Q279" s="44">
        <f>J279+P279</f>
        <v>0</v>
      </c>
      <c r="R279" s="197"/>
      <c r="S279" s="194"/>
      <c r="T279" s="127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  <c r="EC279" s="128"/>
      <c r="ED279" s="128"/>
      <c r="EE279" s="128"/>
      <c r="EF279" s="128"/>
      <c r="EG279" s="128"/>
      <c r="EH279" s="128"/>
      <c r="EI279" s="128"/>
      <c r="EJ279" s="128"/>
      <c r="EK279" s="128"/>
      <c r="EL279" s="128"/>
      <c r="EM279" s="128"/>
      <c r="EN279" s="128"/>
      <c r="EO279" s="128"/>
      <c r="EP279" s="128"/>
      <c r="EQ279" s="128"/>
      <c r="ER279" s="128"/>
      <c r="ES279" s="128"/>
      <c r="ET279" s="128"/>
      <c r="EU279" s="128"/>
      <c r="EV279" s="128"/>
      <c r="EW279" s="128"/>
      <c r="EX279" s="128"/>
      <c r="EY279" s="128"/>
      <c r="EZ279" s="128"/>
      <c r="FA279" s="128"/>
      <c r="FB279" s="128"/>
      <c r="FC279" s="128"/>
      <c r="FD279" s="128"/>
      <c r="FE279" s="128"/>
      <c r="FF279" s="128"/>
      <c r="FG279" s="128"/>
      <c r="FH279" s="128"/>
      <c r="FI279" s="128"/>
      <c r="FJ279" s="128"/>
      <c r="FK279" s="128"/>
      <c r="FL279" s="128"/>
      <c r="FM279" s="128"/>
      <c r="FN279" s="128"/>
      <c r="FO279" s="128"/>
      <c r="FP279" s="128"/>
      <c r="FQ279" s="128"/>
      <c r="FR279" s="128"/>
      <c r="FS279" s="128"/>
      <c r="FT279" s="128"/>
      <c r="FU279" s="128"/>
      <c r="FV279" s="128"/>
      <c r="FW279" s="128"/>
      <c r="FX279" s="128"/>
      <c r="FY279" s="128"/>
      <c r="FZ279" s="128"/>
      <c r="GA279" s="128"/>
      <c r="GB279" s="128"/>
      <c r="GC279" s="128"/>
      <c r="GD279" s="128"/>
      <c r="GE279" s="128"/>
      <c r="GF279" s="128"/>
      <c r="GG279" s="128"/>
      <c r="GH279" s="128"/>
      <c r="GI279" s="128"/>
      <c r="GJ279" s="128"/>
      <c r="GK279" s="128"/>
      <c r="GL279" s="128"/>
      <c r="GM279" s="128"/>
      <c r="GN279" s="128"/>
      <c r="GO279" s="128"/>
    </row>
    <row r="280" spans="1:197" s="37" customFormat="1" hidden="1" outlineLevel="4" x14ac:dyDescent="0.25">
      <c r="A280" s="45"/>
      <c r="B280" s="46"/>
      <c r="C280" s="132"/>
      <c r="D280" s="133"/>
      <c r="E280" s="134" t="s">
        <v>14</v>
      </c>
      <c r="F280" s="154" t="s">
        <v>290</v>
      </c>
      <c r="G280" s="155"/>
      <c r="H280" s="156">
        <v>2608.5000000000005</v>
      </c>
      <c r="I280" s="157"/>
      <c r="J280" s="158"/>
      <c r="K280" s="50"/>
      <c r="L280" s="50"/>
      <c r="M280" s="50"/>
      <c r="N280" s="50"/>
      <c r="O280" s="52"/>
      <c r="P280" s="52"/>
      <c r="Q280" s="52"/>
      <c r="R280" s="197"/>
      <c r="S280" s="194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  <c r="EC280" s="128"/>
      <c r="ED280" s="128"/>
      <c r="EE280" s="128"/>
      <c r="EF280" s="128"/>
      <c r="EG280" s="128"/>
      <c r="EH280" s="128"/>
      <c r="EI280" s="128"/>
      <c r="EJ280" s="128"/>
      <c r="EK280" s="128"/>
      <c r="EL280" s="128"/>
      <c r="EM280" s="128"/>
      <c r="EN280" s="128"/>
      <c r="EO280" s="128"/>
      <c r="EP280" s="128"/>
      <c r="EQ280" s="128"/>
      <c r="ER280" s="128"/>
      <c r="ES280" s="128"/>
      <c r="ET280" s="128"/>
      <c r="EU280" s="128"/>
      <c r="EV280" s="128"/>
      <c r="EW280" s="128"/>
      <c r="EX280" s="128"/>
      <c r="EY280" s="128"/>
      <c r="EZ280" s="128"/>
      <c r="FA280" s="128"/>
      <c r="FB280" s="128"/>
      <c r="FC280" s="128"/>
      <c r="FD280" s="128"/>
      <c r="FE280" s="128"/>
      <c r="FF280" s="128"/>
      <c r="FG280" s="128"/>
      <c r="FH280" s="128"/>
      <c r="FI280" s="128"/>
      <c r="FJ280" s="128"/>
      <c r="FK280" s="128"/>
      <c r="FL280" s="128"/>
      <c r="FM280" s="128"/>
      <c r="FN280" s="128"/>
      <c r="FO280" s="128"/>
      <c r="FP280" s="128"/>
      <c r="FQ280" s="128"/>
      <c r="FR280" s="128"/>
      <c r="FS280" s="128"/>
      <c r="FT280" s="128"/>
      <c r="FU280" s="128"/>
      <c r="FV280" s="128"/>
      <c r="FW280" s="128"/>
      <c r="FX280" s="128"/>
      <c r="FY280" s="128"/>
      <c r="FZ280" s="128"/>
      <c r="GA280" s="128"/>
      <c r="GB280" s="128"/>
      <c r="GC280" s="128"/>
      <c r="GD280" s="128"/>
      <c r="GE280" s="128"/>
      <c r="GF280" s="128"/>
      <c r="GG280" s="128"/>
      <c r="GH280" s="128"/>
      <c r="GI280" s="128"/>
      <c r="GJ280" s="128"/>
      <c r="GK280" s="128"/>
      <c r="GL280" s="128"/>
      <c r="GM280" s="128"/>
      <c r="GN280" s="128"/>
      <c r="GO280" s="128"/>
    </row>
    <row r="281" spans="1:197" s="37" customFormat="1" hidden="1" outlineLevel="4" x14ac:dyDescent="0.25">
      <c r="A281" s="45"/>
      <c r="B281" s="46"/>
      <c r="C281" s="132"/>
      <c r="D281" s="133"/>
      <c r="E281" s="134"/>
      <c r="F281" s="154" t="s">
        <v>291</v>
      </c>
      <c r="G281" s="155"/>
      <c r="H281" s="156">
        <v>361.3</v>
      </c>
      <c r="I281" s="157"/>
      <c r="J281" s="158"/>
      <c r="K281" s="50"/>
      <c r="L281" s="50"/>
      <c r="M281" s="50"/>
      <c r="N281" s="50"/>
      <c r="O281" s="52"/>
      <c r="P281" s="52"/>
      <c r="Q281" s="52"/>
      <c r="R281" s="197"/>
      <c r="S281" s="194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28"/>
      <c r="EL281" s="128"/>
      <c r="EM281" s="128"/>
      <c r="EN281" s="128"/>
      <c r="EO281" s="128"/>
      <c r="EP281" s="128"/>
      <c r="EQ281" s="128"/>
      <c r="ER281" s="128"/>
      <c r="ES281" s="128"/>
      <c r="ET281" s="128"/>
      <c r="EU281" s="128"/>
      <c r="EV281" s="128"/>
      <c r="EW281" s="128"/>
      <c r="EX281" s="128"/>
      <c r="EY281" s="128"/>
      <c r="EZ281" s="128"/>
      <c r="FA281" s="128"/>
      <c r="FB281" s="128"/>
      <c r="FC281" s="128"/>
      <c r="FD281" s="128"/>
      <c r="FE281" s="128"/>
      <c r="FF281" s="128"/>
      <c r="FG281" s="128"/>
      <c r="FH281" s="128"/>
      <c r="FI281" s="128"/>
      <c r="FJ281" s="128"/>
      <c r="FK281" s="128"/>
      <c r="FL281" s="128"/>
      <c r="FM281" s="128"/>
      <c r="FN281" s="128"/>
      <c r="FO281" s="128"/>
      <c r="FP281" s="128"/>
      <c r="FQ281" s="128"/>
      <c r="FR281" s="128"/>
      <c r="FS281" s="128"/>
      <c r="FT281" s="128"/>
      <c r="FU281" s="128"/>
      <c r="FV281" s="128"/>
      <c r="FW281" s="128"/>
      <c r="FX281" s="128"/>
      <c r="FY281" s="128"/>
      <c r="FZ281" s="128"/>
      <c r="GA281" s="128"/>
      <c r="GB281" s="128"/>
      <c r="GC281" s="128"/>
      <c r="GD281" s="128"/>
      <c r="GE281" s="128"/>
      <c r="GF281" s="128"/>
      <c r="GG281" s="128"/>
      <c r="GH281" s="128"/>
      <c r="GI281" s="128"/>
      <c r="GJ281" s="128"/>
      <c r="GK281" s="128"/>
      <c r="GL281" s="128"/>
      <c r="GM281" s="128"/>
      <c r="GN281" s="128"/>
      <c r="GO281" s="128"/>
    </row>
    <row r="282" spans="1:197" s="37" customFormat="1" hidden="1" outlineLevel="4" x14ac:dyDescent="0.25">
      <c r="A282" s="45"/>
      <c r="B282" s="46"/>
      <c r="C282" s="132"/>
      <c r="D282" s="133"/>
      <c r="E282" s="134"/>
      <c r="F282" s="154" t="s">
        <v>292</v>
      </c>
      <c r="G282" s="155"/>
      <c r="H282" s="156">
        <v>0.2</v>
      </c>
      <c r="I282" s="157"/>
      <c r="J282" s="158"/>
      <c r="K282" s="50"/>
      <c r="L282" s="50"/>
      <c r="M282" s="50"/>
      <c r="N282" s="50"/>
      <c r="O282" s="52"/>
      <c r="P282" s="52"/>
      <c r="Q282" s="52"/>
      <c r="R282" s="197"/>
      <c r="S282" s="194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  <c r="EC282" s="128"/>
      <c r="ED282" s="128"/>
      <c r="EE282" s="128"/>
      <c r="EF282" s="128"/>
      <c r="EG282" s="128"/>
      <c r="EH282" s="128"/>
      <c r="EI282" s="128"/>
      <c r="EJ282" s="128"/>
      <c r="EK282" s="128"/>
      <c r="EL282" s="128"/>
      <c r="EM282" s="128"/>
      <c r="EN282" s="128"/>
      <c r="EO282" s="128"/>
      <c r="EP282" s="128"/>
      <c r="EQ282" s="128"/>
      <c r="ER282" s="128"/>
      <c r="ES282" s="128"/>
      <c r="ET282" s="128"/>
      <c r="EU282" s="128"/>
      <c r="EV282" s="128"/>
      <c r="EW282" s="128"/>
      <c r="EX282" s="128"/>
      <c r="EY282" s="128"/>
      <c r="EZ282" s="128"/>
      <c r="FA282" s="128"/>
      <c r="FB282" s="128"/>
      <c r="FC282" s="128"/>
      <c r="FD282" s="128"/>
      <c r="FE282" s="128"/>
      <c r="FF282" s="128"/>
      <c r="FG282" s="128"/>
      <c r="FH282" s="128"/>
      <c r="FI282" s="128"/>
      <c r="FJ282" s="128"/>
      <c r="FK282" s="128"/>
      <c r="FL282" s="128"/>
      <c r="FM282" s="128"/>
      <c r="FN282" s="128"/>
      <c r="FO282" s="128"/>
      <c r="FP282" s="128"/>
      <c r="FQ282" s="128"/>
      <c r="FR282" s="128"/>
      <c r="FS282" s="128"/>
      <c r="FT282" s="128"/>
      <c r="FU282" s="128"/>
      <c r="FV282" s="128"/>
      <c r="FW282" s="128"/>
      <c r="FX282" s="128"/>
      <c r="FY282" s="128"/>
      <c r="FZ282" s="128"/>
      <c r="GA282" s="128"/>
      <c r="GB282" s="128"/>
      <c r="GC282" s="128"/>
      <c r="GD282" s="128"/>
      <c r="GE282" s="128"/>
      <c r="GF282" s="128"/>
      <c r="GG282" s="128"/>
      <c r="GH282" s="128"/>
      <c r="GI282" s="128"/>
      <c r="GJ282" s="128"/>
      <c r="GK282" s="128"/>
      <c r="GL282" s="128"/>
      <c r="GM282" s="128"/>
      <c r="GN282" s="128"/>
      <c r="GO282" s="128"/>
    </row>
    <row r="283" spans="1:197" s="37" customFormat="1" ht="7.5" hidden="1" customHeight="1" outlineLevel="4" x14ac:dyDescent="0.25">
      <c r="A283" s="36"/>
      <c r="B283" s="53"/>
      <c r="C283" s="139"/>
      <c r="D283" s="140"/>
      <c r="E283" s="141"/>
      <c r="F283" s="159"/>
      <c r="G283" s="155"/>
      <c r="H283" s="156"/>
      <c r="I283" s="157"/>
      <c r="J283" s="158"/>
      <c r="K283" s="61"/>
      <c r="L283" s="61"/>
      <c r="M283" s="61"/>
      <c r="N283" s="61"/>
      <c r="O283" s="60"/>
      <c r="P283" s="60"/>
      <c r="Q283" s="60"/>
      <c r="R283" s="197"/>
      <c r="S283" s="194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28"/>
      <c r="EL283" s="128"/>
      <c r="EM283" s="128"/>
      <c r="EN283" s="128"/>
      <c r="EO283" s="128"/>
      <c r="EP283" s="128"/>
      <c r="EQ283" s="128"/>
      <c r="ER283" s="128"/>
      <c r="ES283" s="128"/>
      <c r="ET283" s="128"/>
      <c r="EU283" s="128"/>
      <c r="EV283" s="128"/>
      <c r="EW283" s="128"/>
      <c r="EX283" s="128"/>
      <c r="EY283" s="128"/>
      <c r="EZ283" s="128"/>
      <c r="FA283" s="128"/>
      <c r="FB283" s="128"/>
      <c r="FC283" s="128"/>
      <c r="FD283" s="128"/>
      <c r="FE283" s="128"/>
      <c r="FF283" s="128"/>
      <c r="FG283" s="128"/>
      <c r="FH283" s="128"/>
      <c r="FI283" s="128"/>
      <c r="FJ283" s="128"/>
      <c r="FK283" s="128"/>
      <c r="FL283" s="128"/>
      <c r="FM283" s="128"/>
      <c r="FN283" s="128"/>
      <c r="FO283" s="128"/>
      <c r="FP283" s="128"/>
      <c r="FQ283" s="128"/>
      <c r="FR283" s="128"/>
      <c r="FS283" s="128"/>
      <c r="FT283" s="128"/>
      <c r="FU283" s="128"/>
      <c r="FV283" s="128"/>
      <c r="FW283" s="128"/>
      <c r="FX283" s="128"/>
      <c r="FY283" s="128"/>
      <c r="FZ283" s="128"/>
      <c r="GA283" s="128"/>
      <c r="GB283" s="128"/>
      <c r="GC283" s="128"/>
      <c r="GD283" s="128"/>
      <c r="GE283" s="128"/>
      <c r="GF283" s="128"/>
      <c r="GG283" s="128"/>
      <c r="GH283" s="128"/>
      <c r="GI283" s="128"/>
      <c r="GJ283" s="128"/>
      <c r="GK283" s="128"/>
      <c r="GL283" s="128"/>
      <c r="GM283" s="128"/>
      <c r="GN283" s="128"/>
      <c r="GO283" s="128"/>
    </row>
    <row r="284" spans="1:197" s="37" customFormat="1" outlineLevel="3" x14ac:dyDescent="0.25">
      <c r="A284" s="38"/>
      <c r="B284" s="39"/>
      <c r="C284" s="129">
        <v>3</v>
      </c>
      <c r="D284" s="130" t="s">
        <v>50</v>
      </c>
      <c r="E284" s="131" t="s">
        <v>293</v>
      </c>
      <c r="F284" s="153" t="s">
        <v>294</v>
      </c>
      <c r="G284" s="149" t="s">
        <v>53</v>
      </c>
      <c r="H284" s="150">
        <v>2970</v>
      </c>
      <c r="I284" s="151"/>
      <c r="J284" s="152">
        <f t="shared" ref="J284:J289" si="0">H284*I284</f>
        <v>0</v>
      </c>
      <c r="K284" s="42"/>
      <c r="L284" s="42">
        <f t="shared" ref="L284:L289" si="1">H284*K284</f>
        <v>0</v>
      </c>
      <c r="M284" s="42"/>
      <c r="N284" s="42">
        <f t="shared" ref="N284:N289" si="2">H284*M284</f>
        <v>0</v>
      </c>
      <c r="O284" s="44">
        <v>21</v>
      </c>
      <c r="P284" s="44">
        <f t="shared" ref="P284:P289" si="3">J284*(O284/100)</f>
        <v>0</v>
      </c>
      <c r="Q284" s="44">
        <f t="shared" ref="Q284:Q289" si="4">J284+P284</f>
        <v>0</v>
      </c>
      <c r="R284" s="197"/>
      <c r="S284" s="194"/>
      <c r="T284" s="127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  <c r="EC284" s="128"/>
      <c r="ED284" s="128"/>
      <c r="EE284" s="128"/>
      <c r="EF284" s="128"/>
      <c r="EG284" s="128"/>
      <c r="EH284" s="128"/>
      <c r="EI284" s="128"/>
      <c r="EJ284" s="128"/>
      <c r="EK284" s="128"/>
      <c r="EL284" s="128"/>
      <c r="EM284" s="128"/>
      <c r="EN284" s="128"/>
      <c r="EO284" s="128"/>
      <c r="EP284" s="128"/>
      <c r="EQ284" s="128"/>
      <c r="ER284" s="128"/>
      <c r="ES284" s="128"/>
      <c r="ET284" s="128"/>
      <c r="EU284" s="128"/>
      <c r="EV284" s="128"/>
      <c r="EW284" s="128"/>
      <c r="EX284" s="128"/>
      <c r="EY284" s="128"/>
      <c r="EZ284" s="128"/>
      <c r="FA284" s="128"/>
      <c r="FB284" s="128"/>
      <c r="FC284" s="128"/>
      <c r="FD284" s="128"/>
      <c r="FE284" s="128"/>
      <c r="FF284" s="128"/>
      <c r="FG284" s="128"/>
      <c r="FH284" s="128"/>
      <c r="FI284" s="128"/>
      <c r="FJ284" s="128"/>
      <c r="FK284" s="128"/>
      <c r="FL284" s="128"/>
      <c r="FM284" s="128"/>
      <c r="FN284" s="128"/>
      <c r="FO284" s="128"/>
      <c r="FP284" s="128"/>
      <c r="FQ284" s="128"/>
      <c r="FR284" s="128"/>
      <c r="FS284" s="128"/>
      <c r="FT284" s="128"/>
      <c r="FU284" s="128"/>
      <c r="FV284" s="128"/>
      <c r="FW284" s="128"/>
      <c r="FX284" s="128"/>
      <c r="FY284" s="128"/>
      <c r="FZ284" s="128"/>
      <c r="GA284" s="128"/>
      <c r="GB284" s="128"/>
      <c r="GC284" s="128"/>
      <c r="GD284" s="128"/>
      <c r="GE284" s="128"/>
      <c r="GF284" s="128"/>
      <c r="GG284" s="128"/>
      <c r="GH284" s="128"/>
      <c r="GI284" s="128"/>
      <c r="GJ284" s="128"/>
      <c r="GK284" s="128"/>
      <c r="GL284" s="128"/>
      <c r="GM284" s="128"/>
      <c r="GN284" s="128"/>
      <c r="GO284" s="128"/>
    </row>
    <row r="285" spans="1:197" s="37" customFormat="1" outlineLevel="3" x14ac:dyDescent="0.25">
      <c r="A285" s="38"/>
      <c r="B285" s="39"/>
      <c r="C285" s="129">
        <v>4</v>
      </c>
      <c r="D285" s="130" t="s">
        <v>50</v>
      </c>
      <c r="E285" s="131" t="s">
        <v>295</v>
      </c>
      <c r="F285" s="153" t="s">
        <v>296</v>
      </c>
      <c r="G285" s="149" t="s">
        <v>53</v>
      </c>
      <c r="H285" s="150">
        <v>2970</v>
      </c>
      <c r="I285" s="151"/>
      <c r="J285" s="152">
        <f t="shared" si="0"/>
        <v>0</v>
      </c>
      <c r="K285" s="42"/>
      <c r="L285" s="42">
        <f t="shared" si="1"/>
        <v>0</v>
      </c>
      <c r="M285" s="42"/>
      <c r="N285" s="42">
        <f t="shared" si="2"/>
        <v>0</v>
      </c>
      <c r="O285" s="44">
        <v>21</v>
      </c>
      <c r="P285" s="44">
        <f t="shared" si="3"/>
        <v>0</v>
      </c>
      <c r="Q285" s="44">
        <f t="shared" si="4"/>
        <v>0</v>
      </c>
      <c r="R285" s="197"/>
      <c r="S285" s="194"/>
      <c r="T285" s="127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  <c r="CW285" s="128"/>
      <c r="CX285" s="128"/>
      <c r="CY285" s="128"/>
      <c r="CZ285" s="128"/>
      <c r="DA285" s="128"/>
      <c r="DB285" s="128"/>
      <c r="DC285" s="128"/>
      <c r="DD285" s="128"/>
      <c r="DE285" s="128"/>
      <c r="DF285" s="128"/>
      <c r="DG285" s="128"/>
      <c r="DH285" s="128"/>
      <c r="DI285" s="128"/>
      <c r="DJ285" s="128"/>
      <c r="DK285" s="128"/>
      <c r="DL285" s="128"/>
      <c r="DM285" s="128"/>
      <c r="DN285" s="128"/>
      <c r="DO285" s="128"/>
      <c r="DP285" s="128"/>
      <c r="DQ285" s="128"/>
      <c r="DR285" s="128"/>
      <c r="DS285" s="128"/>
      <c r="DT285" s="128"/>
      <c r="DU285" s="128"/>
      <c r="DV285" s="128"/>
      <c r="DW285" s="128"/>
      <c r="DX285" s="128"/>
      <c r="DY285" s="128"/>
      <c r="DZ285" s="128"/>
      <c r="EA285" s="128"/>
      <c r="EB285" s="128"/>
      <c r="EC285" s="128"/>
      <c r="ED285" s="128"/>
      <c r="EE285" s="128"/>
      <c r="EF285" s="128"/>
      <c r="EG285" s="128"/>
      <c r="EH285" s="128"/>
      <c r="EI285" s="128"/>
      <c r="EJ285" s="128"/>
      <c r="EK285" s="128"/>
      <c r="EL285" s="128"/>
      <c r="EM285" s="128"/>
      <c r="EN285" s="128"/>
      <c r="EO285" s="128"/>
      <c r="EP285" s="128"/>
      <c r="EQ285" s="128"/>
      <c r="ER285" s="128"/>
      <c r="ES285" s="128"/>
      <c r="ET285" s="128"/>
      <c r="EU285" s="128"/>
      <c r="EV285" s="128"/>
      <c r="EW285" s="128"/>
      <c r="EX285" s="128"/>
      <c r="EY285" s="128"/>
      <c r="EZ285" s="128"/>
      <c r="FA285" s="128"/>
      <c r="FB285" s="128"/>
      <c r="FC285" s="128"/>
      <c r="FD285" s="128"/>
      <c r="FE285" s="128"/>
      <c r="FF285" s="128"/>
      <c r="FG285" s="128"/>
      <c r="FH285" s="128"/>
      <c r="FI285" s="128"/>
      <c r="FJ285" s="128"/>
      <c r="FK285" s="128"/>
      <c r="FL285" s="128"/>
      <c r="FM285" s="128"/>
      <c r="FN285" s="128"/>
      <c r="FO285" s="128"/>
      <c r="FP285" s="128"/>
      <c r="FQ285" s="128"/>
      <c r="FR285" s="128"/>
      <c r="FS285" s="128"/>
      <c r="FT285" s="128"/>
      <c r="FU285" s="128"/>
      <c r="FV285" s="128"/>
      <c r="FW285" s="128"/>
      <c r="FX285" s="128"/>
      <c r="FY285" s="128"/>
      <c r="FZ285" s="128"/>
      <c r="GA285" s="128"/>
      <c r="GB285" s="128"/>
      <c r="GC285" s="128"/>
      <c r="GD285" s="128"/>
      <c r="GE285" s="128"/>
      <c r="GF285" s="128"/>
      <c r="GG285" s="128"/>
      <c r="GH285" s="128"/>
      <c r="GI285" s="128"/>
      <c r="GJ285" s="128"/>
      <c r="GK285" s="128"/>
      <c r="GL285" s="128"/>
      <c r="GM285" s="128"/>
      <c r="GN285" s="128"/>
      <c r="GO285" s="128"/>
    </row>
    <row r="286" spans="1:197" s="37" customFormat="1" outlineLevel="3" x14ac:dyDescent="0.25">
      <c r="A286" s="38"/>
      <c r="B286" s="39"/>
      <c r="C286" s="129">
        <v>5</v>
      </c>
      <c r="D286" s="130" t="s">
        <v>50</v>
      </c>
      <c r="E286" s="131" t="s">
        <v>293</v>
      </c>
      <c r="F286" s="153" t="s">
        <v>294</v>
      </c>
      <c r="G286" s="149" t="s">
        <v>53</v>
      </c>
      <c r="H286" s="150">
        <v>2970</v>
      </c>
      <c r="I286" s="151"/>
      <c r="J286" s="152">
        <f t="shared" si="0"/>
        <v>0</v>
      </c>
      <c r="K286" s="42"/>
      <c r="L286" s="42">
        <f t="shared" si="1"/>
        <v>0</v>
      </c>
      <c r="M286" s="42"/>
      <c r="N286" s="42">
        <f t="shared" si="2"/>
        <v>0</v>
      </c>
      <c r="O286" s="44">
        <v>21</v>
      </c>
      <c r="P286" s="44">
        <f t="shared" si="3"/>
        <v>0</v>
      </c>
      <c r="Q286" s="44">
        <f t="shared" si="4"/>
        <v>0</v>
      </c>
      <c r="R286" s="197"/>
      <c r="S286" s="194"/>
      <c r="T286" s="127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8"/>
      <c r="CV286" s="128"/>
      <c r="CW286" s="128"/>
      <c r="CX286" s="128"/>
      <c r="CY286" s="128"/>
      <c r="CZ286" s="128"/>
      <c r="DA286" s="128"/>
      <c r="DB286" s="128"/>
      <c r="DC286" s="128"/>
      <c r="DD286" s="128"/>
      <c r="DE286" s="128"/>
      <c r="DF286" s="128"/>
      <c r="DG286" s="128"/>
      <c r="DH286" s="128"/>
      <c r="DI286" s="128"/>
      <c r="DJ286" s="128"/>
      <c r="DK286" s="128"/>
      <c r="DL286" s="128"/>
      <c r="DM286" s="128"/>
      <c r="DN286" s="128"/>
      <c r="DO286" s="128"/>
      <c r="DP286" s="128"/>
      <c r="DQ286" s="128"/>
      <c r="DR286" s="128"/>
      <c r="DS286" s="128"/>
      <c r="DT286" s="128"/>
      <c r="DU286" s="128"/>
      <c r="DV286" s="128"/>
      <c r="DW286" s="128"/>
      <c r="DX286" s="128"/>
      <c r="DY286" s="128"/>
      <c r="DZ286" s="128"/>
      <c r="EA286" s="128"/>
      <c r="EB286" s="128"/>
      <c r="EC286" s="128"/>
      <c r="ED286" s="128"/>
      <c r="EE286" s="128"/>
      <c r="EF286" s="128"/>
      <c r="EG286" s="128"/>
      <c r="EH286" s="128"/>
      <c r="EI286" s="128"/>
      <c r="EJ286" s="128"/>
      <c r="EK286" s="128"/>
      <c r="EL286" s="128"/>
      <c r="EM286" s="128"/>
      <c r="EN286" s="128"/>
      <c r="EO286" s="128"/>
      <c r="EP286" s="128"/>
      <c r="EQ286" s="128"/>
      <c r="ER286" s="128"/>
      <c r="ES286" s="128"/>
      <c r="ET286" s="128"/>
      <c r="EU286" s="128"/>
      <c r="EV286" s="128"/>
      <c r="EW286" s="128"/>
      <c r="EX286" s="128"/>
      <c r="EY286" s="128"/>
      <c r="EZ286" s="128"/>
      <c r="FA286" s="128"/>
      <c r="FB286" s="128"/>
      <c r="FC286" s="128"/>
      <c r="FD286" s="128"/>
      <c r="FE286" s="128"/>
      <c r="FF286" s="128"/>
      <c r="FG286" s="128"/>
      <c r="FH286" s="128"/>
      <c r="FI286" s="128"/>
      <c r="FJ286" s="128"/>
      <c r="FK286" s="128"/>
      <c r="FL286" s="128"/>
      <c r="FM286" s="128"/>
      <c r="FN286" s="128"/>
      <c r="FO286" s="128"/>
      <c r="FP286" s="128"/>
      <c r="FQ286" s="128"/>
      <c r="FR286" s="128"/>
      <c r="FS286" s="128"/>
      <c r="FT286" s="128"/>
      <c r="FU286" s="128"/>
      <c r="FV286" s="128"/>
      <c r="FW286" s="128"/>
      <c r="FX286" s="128"/>
      <c r="FY286" s="128"/>
      <c r="FZ286" s="128"/>
      <c r="GA286" s="128"/>
      <c r="GB286" s="128"/>
      <c r="GC286" s="128"/>
      <c r="GD286" s="128"/>
      <c r="GE286" s="128"/>
      <c r="GF286" s="128"/>
      <c r="GG286" s="128"/>
      <c r="GH286" s="128"/>
      <c r="GI286" s="128"/>
      <c r="GJ286" s="128"/>
      <c r="GK286" s="128"/>
      <c r="GL286" s="128"/>
      <c r="GM286" s="128"/>
      <c r="GN286" s="128"/>
      <c r="GO286" s="128"/>
    </row>
    <row r="287" spans="1:197" s="37" customFormat="1" outlineLevel="3" x14ac:dyDescent="0.25">
      <c r="A287" s="38"/>
      <c r="B287" s="39"/>
      <c r="C287" s="129">
        <v>6</v>
      </c>
      <c r="D287" s="130" t="s">
        <v>50</v>
      </c>
      <c r="E287" s="131" t="s">
        <v>297</v>
      </c>
      <c r="F287" s="153" t="s">
        <v>298</v>
      </c>
      <c r="G287" s="149" t="s">
        <v>53</v>
      </c>
      <c r="H287" s="150">
        <v>2970</v>
      </c>
      <c r="I287" s="151"/>
      <c r="J287" s="152">
        <f t="shared" si="0"/>
        <v>0</v>
      </c>
      <c r="K287" s="42"/>
      <c r="L287" s="42">
        <f t="shared" si="1"/>
        <v>0</v>
      </c>
      <c r="M287" s="42"/>
      <c r="N287" s="42">
        <f t="shared" si="2"/>
        <v>0</v>
      </c>
      <c r="O287" s="44">
        <v>21</v>
      </c>
      <c r="P287" s="44">
        <f t="shared" si="3"/>
        <v>0</v>
      </c>
      <c r="Q287" s="44">
        <f t="shared" si="4"/>
        <v>0</v>
      </c>
      <c r="R287" s="197"/>
      <c r="S287" s="194"/>
      <c r="T287" s="127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  <c r="CW287" s="128"/>
      <c r="CX287" s="128"/>
      <c r="CY287" s="128"/>
      <c r="CZ287" s="128"/>
      <c r="DA287" s="128"/>
      <c r="DB287" s="128"/>
      <c r="DC287" s="128"/>
      <c r="DD287" s="128"/>
      <c r="DE287" s="128"/>
      <c r="DF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  <c r="EC287" s="128"/>
      <c r="ED287" s="128"/>
      <c r="EE287" s="128"/>
      <c r="EF287" s="128"/>
      <c r="EG287" s="128"/>
      <c r="EH287" s="128"/>
      <c r="EI287" s="128"/>
      <c r="EJ287" s="128"/>
      <c r="EK287" s="128"/>
      <c r="EL287" s="128"/>
      <c r="EM287" s="128"/>
      <c r="EN287" s="128"/>
      <c r="EO287" s="128"/>
      <c r="EP287" s="128"/>
      <c r="EQ287" s="128"/>
      <c r="ER287" s="128"/>
      <c r="ES287" s="128"/>
      <c r="ET287" s="128"/>
      <c r="EU287" s="128"/>
      <c r="EV287" s="128"/>
      <c r="EW287" s="128"/>
      <c r="EX287" s="128"/>
      <c r="EY287" s="128"/>
      <c r="EZ287" s="128"/>
      <c r="FA287" s="128"/>
      <c r="FB287" s="128"/>
      <c r="FC287" s="128"/>
      <c r="FD287" s="128"/>
      <c r="FE287" s="128"/>
      <c r="FF287" s="128"/>
      <c r="FG287" s="128"/>
      <c r="FH287" s="128"/>
      <c r="FI287" s="128"/>
      <c r="FJ287" s="128"/>
      <c r="FK287" s="128"/>
      <c r="FL287" s="128"/>
      <c r="FM287" s="128"/>
      <c r="FN287" s="128"/>
      <c r="FO287" s="128"/>
      <c r="FP287" s="128"/>
      <c r="FQ287" s="128"/>
      <c r="FR287" s="128"/>
      <c r="FS287" s="128"/>
      <c r="FT287" s="128"/>
      <c r="FU287" s="128"/>
      <c r="FV287" s="128"/>
      <c r="FW287" s="128"/>
      <c r="FX287" s="128"/>
      <c r="FY287" s="128"/>
      <c r="FZ287" s="128"/>
      <c r="GA287" s="128"/>
      <c r="GB287" s="128"/>
      <c r="GC287" s="128"/>
      <c r="GD287" s="128"/>
      <c r="GE287" s="128"/>
      <c r="GF287" s="128"/>
      <c r="GG287" s="128"/>
      <c r="GH287" s="128"/>
      <c r="GI287" s="128"/>
      <c r="GJ287" s="128"/>
      <c r="GK287" s="128"/>
      <c r="GL287" s="128"/>
      <c r="GM287" s="128"/>
      <c r="GN287" s="128"/>
      <c r="GO287" s="128"/>
    </row>
    <row r="288" spans="1:197" s="37" customFormat="1" outlineLevel="3" x14ac:dyDescent="0.25">
      <c r="A288" s="38"/>
      <c r="B288" s="39"/>
      <c r="C288" s="303">
        <v>7</v>
      </c>
      <c r="D288" s="304" t="s">
        <v>50</v>
      </c>
      <c r="E288" s="305" t="s">
        <v>299</v>
      </c>
      <c r="F288" s="306" t="s">
        <v>300</v>
      </c>
      <c r="G288" s="304" t="s">
        <v>53</v>
      </c>
      <c r="H288" s="307">
        <v>2970</v>
      </c>
      <c r="I288" s="324"/>
      <c r="J288" s="309">
        <f t="shared" si="0"/>
        <v>0</v>
      </c>
      <c r="K288" s="42"/>
      <c r="L288" s="42">
        <f t="shared" si="1"/>
        <v>0</v>
      </c>
      <c r="M288" s="42"/>
      <c r="N288" s="42">
        <f t="shared" si="2"/>
        <v>0</v>
      </c>
      <c r="O288" s="44">
        <v>21</v>
      </c>
      <c r="P288" s="44">
        <f t="shared" si="3"/>
        <v>0</v>
      </c>
      <c r="Q288" s="44">
        <f t="shared" si="4"/>
        <v>0</v>
      </c>
      <c r="R288" s="197"/>
      <c r="S288" s="194"/>
      <c r="T288" s="127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8"/>
      <c r="CV288" s="128"/>
      <c r="CW288" s="128"/>
      <c r="CX288" s="128"/>
      <c r="CY288" s="128"/>
      <c r="CZ288" s="128"/>
      <c r="DA288" s="128"/>
      <c r="DB288" s="128"/>
      <c r="DC288" s="128"/>
      <c r="DD288" s="128"/>
      <c r="DE288" s="128"/>
      <c r="DF288" s="128"/>
      <c r="DG288" s="128"/>
      <c r="DH288" s="128"/>
      <c r="DI288" s="128"/>
      <c r="DJ288" s="128"/>
      <c r="DK288" s="128"/>
      <c r="DL288" s="128"/>
      <c r="DM288" s="128"/>
      <c r="DN288" s="128"/>
      <c r="DO288" s="128"/>
      <c r="DP288" s="128"/>
      <c r="DQ288" s="128"/>
      <c r="DR288" s="128"/>
      <c r="DS288" s="128"/>
      <c r="DT288" s="128"/>
      <c r="DU288" s="128"/>
      <c r="DV288" s="128"/>
      <c r="DW288" s="128"/>
      <c r="DX288" s="128"/>
      <c r="DY288" s="128"/>
      <c r="DZ288" s="128"/>
      <c r="EA288" s="128"/>
      <c r="EB288" s="128"/>
      <c r="EC288" s="128"/>
      <c r="ED288" s="128"/>
      <c r="EE288" s="128"/>
      <c r="EF288" s="128"/>
      <c r="EG288" s="128"/>
      <c r="EH288" s="128"/>
      <c r="EI288" s="128"/>
      <c r="EJ288" s="128"/>
      <c r="EK288" s="128"/>
      <c r="EL288" s="128"/>
      <c r="EM288" s="128"/>
      <c r="EN288" s="128"/>
      <c r="EO288" s="128"/>
      <c r="EP288" s="128"/>
      <c r="EQ288" s="128"/>
      <c r="ER288" s="128"/>
      <c r="ES288" s="128"/>
      <c r="ET288" s="128"/>
      <c r="EU288" s="128"/>
      <c r="EV288" s="128"/>
      <c r="EW288" s="128"/>
      <c r="EX288" s="128"/>
      <c r="EY288" s="128"/>
      <c r="EZ288" s="128"/>
      <c r="FA288" s="128"/>
      <c r="FB288" s="128"/>
      <c r="FC288" s="128"/>
      <c r="FD288" s="128"/>
      <c r="FE288" s="128"/>
      <c r="FF288" s="128"/>
      <c r="FG288" s="128"/>
      <c r="FH288" s="128"/>
      <c r="FI288" s="128"/>
      <c r="FJ288" s="128"/>
      <c r="FK288" s="128"/>
      <c r="FL288" s="128"/>
      <c r="FM288" s="128"/>
      <c r="FN288" s="128"/>
      <c r="FO288" s="128"/>
      <c r="FP288" s="128"/>
      <c r="FQ288" s="128"/>
      <c r="FR288" s="128"/>
      <c r="FS288" s="128"/>
      <c r="FT288" s="128"/>
      <c r="FU288" s="128"/>
      <c r="FV288" s="128"/>
      <c r="FW288" s="128"/>
      <c r="FX288" s="128"/>
      <c r="FY288" s="128"/>
      <c r="FZ288" s="128"/>
      <c r="GA288" s="128"/>
      <c r="GB288" s="128"/>
      <c r="GC288" s="128"/>
      <c r="GD288" s="128"/>
      <c r="GE288" s="128"/>
      <c r="GF288" s="128"/>
      <c r="GG288" s="128"/>
      <c r="GH288" s="128"/>
      <c r="GI288" s="128"/>
      <c r="GJ288" s="128"/>
      <c r="GK288" s="128"/>
      <c r="GL288" s="128"/>
      <c r="GM288" s="128"/>
      <c r="GN288" s="128"/>
      <c r="GO288" s="128"/>
    </row>
    <row r="289" spans="1:197" s="116" customFormat="1" outlineLevel="3" collapsed="1" x14ac:dyDescent="0.25">
      <c r="A289" s="114"/>
      <c r="B289" s="115"/>
      <c r="C289" s="303">
        <v>8</v>
      </c>
      <c r="D289" s="304" t="s">
        <v>50</v>
      </c>
      <c r="E289" s="305" t="s">
        <v>301</v>
      </c>
      <c r="F289" s="306" t="s">
        <v>302</v>
      </c>
      <c r="G289" s="304" t="s">
        <v>53</v>
      </c>
      <c r="H289" s="307">
        <v>3429</v>
      </c>
      <c r="I289" s="324"/>
      <c r="J289" s="309">
        <f t="shared" si="0"/>
        <v>0</v>
      </c>
      <c r="K289" s="95"/>
      <c r="L289" s="95">
        <f t="shared" si="1"/>
        <v>0</v>
      </c>
      <c r="M289" s="95"/>
      <c r="N289" s="95">
        <f t="shared" si="2"/>
        <v>0</v>
      </c>
      <c r="O289" s="96">
        <v>21</v>
      </c>
      <c r="P289" s="96">
        <f t="shared" si="3"/>
        <v>0</v>
      </c>
      <c r="Q289" s="96">
        <f t="shared" si="4"/>
        <v>0</v>
      </c>
      <c r="R289" s="197"/>
      <c r="S289" s="194"/>
      <c r="T289" s="127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  <c r="DF289" s="128"/>
      <c r="DG289" s="128"/>
      <c r="DH289" s="128"/>
      <c r="DI289" s="128"/>
      <c r="DJ289" s="128"/>
      <c r="DK289" s="128"/>
      <c r="DL289" s="128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  <c r="EC289" s="128"/>
      <c r="ED289" s="128"/>
      <c r="EE289" s="128"/>
      <c r="EF289" s="128"/>
      <c r="EG289" s="128"/>
      <c r="EH289" s="128"/>
      <c r="EI289" s="128"/>
      <c r="EJ289" s="128"/>
      <c r="EK289" s="128"/>
      <c r="EL289" s="128"/>
      <c r="EM289" s="128"/>
      <c r="EN289" s="128"/>
      <c r="EO289" s="128"/>
      <c r="EP289" s="128"/>
      <c r="EQ289" s="128"/>
      <c r="ER289" s="128"/>
      <c r="ES289" s="128"/>
      <c r="ET289" s="128"/>
      <c r="EU289" s="128"/>
      <c r="EV289" s="128"/>
      <c r="EW289" s="128"/>
      <c r="EX289" s="128"/>
      <c r="EY289" s="128"/>
      <c r="EZ289" s="128"/>
      <c r="FA289" s="128"/>
      <c r="FB289" s="128"/>
      <c r="FC289" s="128"/>
      <c r="FD289" s="128"/>
      <c r="FE289" s="128"/>
      <c r="FF289" s="128"/>
      <c r="FG289" s="128"/>
      <c r="FH289" s="128"/>
      <c r="FI289" s="128"/>
      <c r="FJ289" s="128"/>
      <c r="FK289" s="128"/>
      <c r="FL289" s="128"/>
      <c r="FM289" s="128"/>
      <c r="FN289" s="128"/>
      <c r="FO289" s="128"/>
      <c r="FP289" s="128"/>
      <c r="FQ289" s="128"/>
      <c r="FR289" s="128"/>
      <c r="FS289" s="128"/>
      <c r="FT289" s="128"/>
      <c r="FU289" s="128"/>
      <c r="FV289" s="128"/>
      <c r="FW289" s="128"/>
      <c r="FX289" s="128"/>
      <c r="FY289" s="128"/>
      <c r="FZ289" s="128"/>
      <c r="GA289" s="128"/>
      <c r="GB289" s="128"/>
      <c r="GC289" s="128"/>
      <c r="GD289" s="128"/>
      <c r="GE289" s="128"/>
      <c r="GF289" s="128"/>
      <c r="GG289" s="128"/>
      <c r="GH289" s="128"/>
      <c r="GI289" s="128"/>
      <c r="GJ289" s="128"/>
      <c r="GK289" s="128"/>
      <c r="GL289" s="128"/>
      <c r="GM289" s="128"/>
      <c r="GN289" s="128"/>
      <c r="GO289" s="128"/>
    </row>
    <row r="290" spans="1:197" s="116" customFormat="1" hidden="1" outlineLevel="4" x14ac:dyDescent="0.25">
      <c r="A290" s="117"/>
      <c r="B290" s="97"/>
      <c r="C290" s="97"/>
      <c r="D290" s="98"/>
      <c r="E290" s="99" t="s">
        <v>14</v>
      </c>
      <c r="F290" s="100" t="s">
        <v>303</v>
      </c>
      <c r="G290" s="98"/>
      <c r="H290" s="101">
        <v>2970</v>
      </c>
      <c r="I290" s="102"/>
      <c r="J290" s="103"/>
      <c r="K290" s="101"/>
      <c r="L290" s="101"/>
      <c r="M290" s="101"/>
      <c r="N290" s="101"/>
      <c r="O290" s="103"/>
      <c r="P290" s="103"/>
      <c r="Q290" s="103"/>
      <c r="R290" s="197"/>
      <c r="S290" s="194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  <c r="CW290" s="128"/>
      <c r="CX290" s="128"/>
      <c r="CY290" s="128"/>
      <c r="CZ290" s="128"/>
      <c r="DA290" s="128"/>
      <c r="DB290" s="128"/>
      <c r="DC290" s="128"/>
      <c r="DD290" s="128"/>
      <c r="DE290" s="128"/>
      <c r="DF290" s="128"/>
      <c r="DG290" s="128"/>
      <c r="DH290" s="128"/>
      <c r="DI290" s="128"/>
      <c r="DJ290" s="128"/>
      <c r="DK290" s="128"/>
      <c r="DL290" s="128"/>
      <c r="DM290" s="128"/>
      <c r="DN290" s="128"/>
      <c r="DO290" s="128"/>
      <c r="DP290" s="128"/>
      <c r="DQ290" s="128"/>
      <c r="DR290" s="128"/>
      <c r="DS290" s="128"/>
      <c r="DT290" s="128"/>
      <c r="DU290" s="128"/>
      <c r="DV290" s="128"/>
      <c r="DW290" s="128"/>
      <c r="DX290" s="128"/>
      <c r="DY290" s="128"/>
      <c r="DZ290" s="128"/>
      <c r="EA290" s="128"/>
      <c r="EB290" s="128"/>
      <c r="EC290" s="128"/>
      <c r="ED290" s="128"/>
      <c r="EE290" s="128"/>
      <c r="EF290" s="128"/>
      <c r="EG290" s="128"/>
      <c r="EH290" s="128"/>
      <c r="EI290" s="128"/>
      <c r="EJ290" s="128"/>
      <c r="EK290" s="128"/>
      <c r="EL290" s="128"/>
      <c r="EM290" s="128"/>
      <c r="EN290" s="128"/>
      <c r="EO290" s="128"/>
      <c r="EP290" s="128"/>
      <c r="EQ290" s="128"/>
      <c r="ER290" s="128"/>
      <c r="ES290" s="128"/>
      <c r="ET290" s="128"/>
      <c r="EU290" s="128"/>
      <c r="EV290" s="128"/>
      <c r="EW290" s="128"/>
      <c r="EX290" s="128"/>
      <c r="EY290" s="128"/>
      <c r="EZ290" s="128"/>
      <c r="FA290" s="128"/>
      <c r="FB290" s="128"/>
      <c r="FC290" s="128"/>
      <c r="FD290" s="128"/>
      <c r="FE290" s="128"/>
      <c r="FF290" s="128"/>
      <c r="FG290" s="128"/>
      <c r="FH290" s="128"/>
      <c r="FI290" s="128"/>
      <c r="FJ290" s="128"/>
      <c r="FK290" s="128"/>
      <c r="FL290" s="128"/>
      <c r="FM290" s="128"/>
      <c r="FN290" s="128"/>
      <c r="FO290" s="128"/>
      <c r="FP290" s="128"/>
      <c r="FQ290" s="128"/>
      <c r="FR290" s="128"/>
      <c r="FS290" s="128"/>
      <c r="FT290" s="128"/>
      <c r="FU290" s="128"/>
      <c r="FV290" s="128"/>
      <c r="FW290" s="128"/>
      <c r="FX290" s="128"/>
      <c r="FY290" s="128"/>
      <c r="FZ290" s="128"/>
      <c r="GA290" s="128"/>
      <c r="GB290" s="128"/>
      <c r="GC290" s="128"/>
      <c r="GD290" s="128"/>
      <c r="GE290" s="128"/>
      <c r="GF290" s="128"/>
      <c r="GG290" s="128"/>
      <c r="GH290" s="128"/>
      <c r="GI290" s="128"/>
      <c r="GJ290" s="128"/>
      <c r="GK290" s="128"/>
      <c r="GL290" s="128"/>
      <c r="GM290" s="128"/>
      <c r="GN290" s="128"/>
      <c r="GO290" s="128"/>
    </row>
    <row r="291" spans="1:197" s="116" customFormat="1" hidden="1" outlineLevel="4" x14ac:dyDescent="0.25">
      <c r="A291" s="117"/>
      <c r="B291" s="97"/>
      <c r="C291" s="97"/>
      <c r="D291" s="98"/>
      <c r="E291" s="99"/>
      <c r="F291" s="100" t="s">
        <v>304</v>
      </c>
      <c r="G291" s="98"/>
      <c r="H291" s="101">
        <v>0</v>
      </c>
      <c r="I291" s="102"/>
      <c r="J291" s="103"/>
      <c r="K291" s="101"/>
      <c r="L291" s="101"/>
      <c r="M291" s="101"/>
      <c r="N291" s="101"/>
      <c r="O291" s="103"/>
      <c r="P291" s="103"/>
      <c r="Q291" s="103"/>
      <c r="R291" s="197"/>
      <c r="S291" s="194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  <c r="CW291" s="128"/>
      <c r="CX291" s="128"/>
      <c r="CY291" s="128"/>
      <c r="CZ291" s="128"/>
      <c r="DA291" s="128"/>
      <c r="DB291" s="128"/>
      <c r="DC291" s="128"/>
      <c r="DD291" s="128"/>
      <c r="DE291" s="128"/>
      <c r="DF291" s="128"/>
      <c r="DG291" s="128"/>
      <c r="DH291" s="128"/>
      <c r="DI291" s="128"/>
      <c r="DJ291" s="128"/>
      <c r="DK291" s="128"/>
      <c r="DL291" s="128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  <c r="EC291" s="128"/>
      <c r="ED291" s="128"/>
      <c r="EE291" s="128"/>
      <c r="EF291" s="128"/>
      <c r="EG291" s="128"/>
      <c r="EH291" s="128"/>
      <c r="EI291" s="128"/>
      <c r="EJ291" s="128"/>
      <c r="EK291" s="128"/>
      <c r="EL291" s="128"/>
      <c r="EM291" s="128"/>
      <c r="EN291" s="128"/>
      <c r="EO291" s="128"/>
      <c r="EP291" s="128"/>
      <c r="EQ291" s="128"/>
      <c r="ER291" s="128"/>
      <c r="ES291" s="128"/>
      <c r="ET291" s="128"/>
      <c r="EU291" s="128"/>
      <c r="EV291" s="128"/>
      <c r="EW291" s="128"/>
      <c r="EX291" s="128"/>
      <c r="EY291" s="128"/>
      <c r="EZ291" s="128"/>
      <c r="FA291" s="128"/>
      <c r="FB291" s="128"/>
      <c r="FC291" s="128"/>
      <c r="FD291" s="128"/>
      <c r="FE291" s="128"/>
      <c r="FF291" s="128"/>
      <c r="FG291" s="128"/>
      <c r="FH291" s="128"/>
      <c r="FI291" s="128"/>
      <c r="FJ291" s="128"/>
      <c r="FK291" s="128"/>
      <c r="FL291" s="128"/>
      <c r="FM291" s="128"/>
      <c r="FN291" s="128"/>
      <c r="FO291" s="128"/>
      <c r="FP291" s="128"/>
      <c r="FQ291" s="128"/>
      <c r="FR291" s="128"/>
      <c r="FS291" s="128"/>
      <c r="FT291" s="128"/>
      <c r="FU291" s="128"/>
      <c r="FV291" s="128"/>
      <c r="FW291" s="128"/>
      <c r="FX291" s="128"/>
      <c r="FY291" s="128"/>
      <c r="FZ291" s="128"/>
      <c r="GA291" s="128"/>
      <c r="GB291" s="128"/>
      <c r="GC291" s="128"/>
      <c r="GD291" s="128"/>
      <c r="GE291" s="128"/>
      <c r="GF291" s="128"/>
      <c r="GG291" s="128"/>
      <c r="GH291" s="128"/>
      <c r="GI291" s="128"/>
      <c r="GJ291" s="128"/>
      <c r="GK291" s="128"/>
      <c r="GL291" s="128"/>
      <c r="GM291" s="128"/>
      <c r="GN291" s="128"/>
      <c r="GO291" s="128"/>
    </row>
    <row r="292" spans="1:197" s="116" customFormat="1" hidden="1" outlineLevel="4" x14ac:dyDescent="0.25">
      <c r="A292" s="117"/>
      <c r="B292" s="97"/>
      <c r="C292" s="97"/>
      <c r="D292" s="98"/>
      <c r="E292" s="99"/>
      <c r="F292" s="100" t="s">
        <v>305</v>
      </c>
      <c r="G292" s="98"/>
      <c r="H292" s="101">
        <v>459</v>
      </c>
      <c r="I292" s="102"/>
      <c r="J292" s="103"/>
      <c r="K292" s="101"/>
      <c r="L292" s="101"/>
      <c r="M292" s="101"/>
      <c r="N292" s="101"/>
      <c r="O292" s="103"/>
      <c r="P292" s="103"/>
      <c r="Q292" s="103"/>
      <c r="R292" s="197"/>
      <c r="S292" s="194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  <c r="CW292" s="128"/>
      <c r="CX292" s="128"/>
      <c r="CY292" s="128"/>
      <c r="CZ292" s="128"/>
      <c r="DA292" s="128"/>
      <c r="DB292" s="128"/>
      <c r="DC292" s="128"/>
      <c r="DD292" s="128"/>
      <c r="DE292" s="128"/>
      <c r="DF292" s="128"/>
      <c r="DG292" s="128"/>
      <c r="DH292" s="128"/>
      <c r="DI292" s="128"/>
      <c r="DJ292" s="128"/>
      <c r="DK292" s="128"/>
      <c r="DL292" s="128"/>
      <c r="DM292" s="128"/>
      <c r="DN292" s="128"/>
      <c r="DO292" s="128"/>
      <c r="DP292" s="128"/>
      <c r="DQ292" s="128"/>
      <c r="DR292" s="128"/>
      <c r="DS292" s="128"/>
      <c r="DT292" s="128"/>
      <c r="DU292" s="128"/>
      <c r="DV292" s="128"/>
      <c r="DW292" s="128"/>
      <c r="DX292" s="128"/>
      <c r="DY292" s="128"/>
      <c r="DZ292" s="128"/>
      <c r="EA292" s="128"/>
      <c r="EB292" s="128"/>
      <c r="EC292" s="128"/>
      <c r="ED292" s="128"/>
      <c r="EE292" s="128"/>
      <c r="EF292" s="128"/>
      <c r="EG292" s="128"/>
      <c r="EH292" s="128"/>
      <c r="EI292" s="128"/>
      <c r="EJ292" s="128"/>
      <c r="EK292" s="128"/>
      <c r="EL292" s="128"/>
      <c r="EM292" s="128"/>
      <c r="EN292" s="128"/>
      <c r="EO292" s="128"/>
      <c r="EP292" s="128"/>
      <c r="EQ292" s="128"/>
      <c r="ER292" s="128"/>
      <c r="ES292" s="128"/>
      <c r="ET292" s="128"/>
      <c r="EU292" s="128"/>
      <c r="EV292" s="128"/>
      <c r="EW292" s="128"/>
      <c r="EX292" s="128"/>
      <c r="EY292" s="128"/>
      <c r="EZ292" s="128"/>
      <c r="FA292" s="128"/>
      <c r="FB292" s="128"/>
      <c r="FC292" s="128"/>
      <c r="FD292" s="128"/>
      <c r="FE292" s="128"/>
      <c r="FF292" s="128"/>
      <c r="FG292" s="128"/>
      <c r="FH292" s="128"/>
      <c r="FI292" s="128"/>
      <c r="FJ292" s="128"/>
      <c r="FK292" s="128"/>
      <c r="FL292" s="128"/>
      <c r="FM292" s="128"/>
      <c r="FN292" s="128"/>
      <c r="FO292" s="128"/>
      <c r="FP292" s="128"/>
      <c r="FQ292" s="128"/>
      <c r="FR292" s="128"/>
      <c r="FS292" s="128"/>
      <c r="FT292" s="128"/>
      <c r="FU292" s="128"/>
      <c r="FV292" s="128"/>
      <c r="FW292" s="128"/>
      <c r="FX292" s="128"/>
      <c r="FY292" s="128"/>
      <c r="FZ292" s="128"/>
      <c r="GA292" s="128"/>
      <c r="GB292" s="128"/>
      <c r="GC292" s="128"/>
      <c r="GD292" s="128"/>
      <c r="GE292" s="128"/>
      <c r="GF292" s="128"/>
      <c r="GG292" s="128"/>
      <c r="GH292" s="128"/>
      <c r="GI292" s="128"/>
      <c r="GJ292" s="128"/>
      <c r="GK292" s="128"/>
      <c r="GL292" s="128"/>
      <c r="GM292" s="128"/>
      <c r="GN292" s="128"/>
      <c r="GO292" s="128"/>
    </row>
    <row r="293" spans="1:197" s="116" customFormat="1" ht="7.5" hidden="1" customHeight="1" outlineLevel="4" x14ac:dyDescent="0.25">
      <c r="A293" s="112"/>
      <c r="B293" s="118"/>
      <c r="C293" s="104"/>
      <c r="D293" s="105"/>
      <c r="E293" s="106"/>
      <c r="F293" s="107"/>
      <c r="G293" s="105"/>
      <c r="H293" s="108"/>
      <c r="I293" s="109"/>
      <c r="J293" s="110"/>
      <c r="K293" s="119"/>
      <c r="L293" s="119"/>
      <c r="M293" s="119"/>
      <c r="N293" s="119"/>
      <c r="O293" s="110"/>
      <c r="P293" s="110"/>
      <c r="Q293" s="110"/>
      <c r="R293" s="197"/>
      <c r="S293" s="194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  <c r="CW293" s="128"/>
      <c r="CX293" s="128"/>
      <c r="CY293" s="128"/>
      <c r="CZ293" s="128"/>
      <c r="DA293" s="128"/>
      <c r="DB293" s="128"/>
      <c r="DC293" s="128"/>
      <c r="DD293" s="128"/>
      <c r="DE293" s="128"/>
      <c r="DF293" s="128"/>
      <c r="DG293" s="128"/>
      <c r="DH293" s="128"/>
      <c r="DI293" s="128"/>
      <c r="DJ293" s="128"/>
      <c r="DK293" s="128"/>
      <c r="DL293" s="128"/>
      <c r="DM293" s="128"/>
      <c r="DN293" s="128"/>
      <c r="DO293" s="128"/>
      <c r="DP293" s="128"/>
      <c r="DQ293" s="128"/>
      <c r="DR293" s="128"/>
      <c r="DS293" s="128"/>
      <c r="DT293" s="128"/>
      <c r="DU293" s="128"/>
      <c r="DV293" s="128"/>
      <c r="DW293" s="128"/>
      <c r="DX293" s="128"/>
      <c r="DY293" s="128"/>
      <c r="DZ293" s="128"/>
      <c r="EA293" s="128"/>
      <c r="EB293" s="128"/>
      <c r="EC293" s="128"/>
      <c r="ED293" s="128"/>
      <c r="EE293" s="128"/>
      <c r="EF293" s="128"/>
      <c r="EG293" s="128"/>
      <c r="EH293" s="128"/>
      <c r="EI293" s="128"/>
      <c r="EJ293" s="128"/>
      <c r="EK293" s="128"/>
      <c r="EL293" s="128"/>
      <c r="EM293" s="128"/>
      <c r="EN293" s="128"/>
      <c r="EO293" s="128"/>
      <c r="EP293" s="128"/>
      <c r="EQ293" s="128"/>
      <c r="ER293" s="128"/>
      <c r="ES293" s="128"/>
      <c r="ET293" s="128"/>
      <c r="EU293" s="128"/>
      <c r="EV293" s="128"/>
      <c r="EW293" s="128"/>
      <c r="EX293" s="128"/>
      <c r="EY293" s="128"/>
      <c r="EZ293" s="128"/>
      <c r="FA293" s="128"/>
      <c r="FB293" s="128"/>
      <c r="FC293" s="128"/>
      <c r="FD293" s="128"/>
      <c r="FE293" s="128"/>
      <c r="FF293" s="128"/>
      <c r="FG293" s="128"/>
      <c r="FH293" s="128"/>
      <c r="FI293" s="128"/>
      <c r="FJ293" s="128"/>
      <c r="FK293" s="128"/>
      <c r="FL293" s="128"/>
      <c r="FM293" s="128"/>
      <c r="FN293" s="128"/>
      <c r="FO293" s="128"/>
      <c r="FP293" s="128"/>
      <c r="FQ293" s="128"/>
      <c r="FR293" s="128"/>
      <c r="FS293" s="128"/>
      <c r="FT293" s="128"/>
      <c r="FU293" s="128"/>
      <c r="FV293" s="128"/>
      <c r="FW293" s="128"/>
      <c r="FX293" s="128"/>
      <c r="FY293" s="128"/>
      <c r="FZ293" s="128"/>
      <c r="GA293" s="128"/>
      <c r="GB293" s="128"/>
      <c r="GC293" s="128"/>
      <c r="GD293" s="128"/>
      <c r="GE293" s="128"/>
      <c r="GF293" s="128"/>
      <c r="GG293" s="128"/>
      <c r="GH293" s="128"/>
      <c r="GI293" s="128"/>
      <c r="GJ293" s="128"/>
      <c r="GK293" s="128"/>
      <c r="GL293" s="128"/>
      <c r="GM293" s="128"/>
      <c r="GN293" s="128"/>
      <c r="GO293" s="128"/>
    </row>
    <row r="294" spans="1:197" s="37" customFormat="1" outlineLevel="3" x14ac:dyDescent="0.25">
      <c r="A294" s="38"/>
      <c r="B294" s="39"/>
      <c r="C294" s="40">
        <v>9</v>
      </c>
      <c r="D294" s="41" t="s">
        <v>50</v>
      </c>
      <c r="E294" s="63" t="s">
        <v>306</v>
      </c>
      <c r="F294" s="62" t="s">
        <v>307</v>
      </c>
      <c r="G294" s="41"/>
      <c r="H294" s="42">
        <v>0</v>
      </c>
      <c r="I294" s="43"/>
      <c r="J294" s="44">
        <f>H294*I294</f>
        <v>0</v>
      </c>
      <c r="K294" s="42"/>
      <c r="L294" s="42">
        <f>H294*K294</f>
        <v>0</v>
      </c>
      <c r="M294" s="42"/>
      <c r="N294" s="42">
        <f>H294*M294</f>
        <v>0</v>
      </c>
      <c r="O294" s="44">
        <v>21</v>
      </c>
      <c r="P294" s="44">
        <f>J294*(O294/100)</f>
        <v>0</v>
      </c>
      <c r="Q294" s="44">
        <f>J294+P294</f>
        <v>0</v>
      </c>
      <c r="R294" s="197">
        <f>SUM(J311+J310)</f>
        <v>0</v>
      </c>
      <c r="S294" s="194">
        <f>SUM(J295+J301+J302)</f>
        <v>0</v>
      </c>
      <c r="T294" s="127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8"/>
      <c r="CV294" s="128"/>
      <c r="CW294" s="128"/>
      <c r="CX294" s="128"/>
      <c r="CY294" s="128"/>
      <c r="CZ294" s="128"/>
      <c r="DA294" s="128"/>
      <c r="DB294" s="128"/>
      <c r="DC294" s="128"/>
      <c r="DD294" s="128"/>
      <c r="DE294" s="128"/>
      <c r="DF294" s="128"/>
      <c r="DG294" s="128"/>
      <c r="DH294" s="128"/>
      <c r="DI294" s="128"/>
      <c r="DJ294" s="128"/>
      <c r="DK294" s="128"/>
      <c r="DL294" s="128"/>
      <c r="DM294" s="128"/>
      <c r="DN294" s="128"/>
      <c r="DO294" s="128"/>
      <c r="DP294" s="128"/>
      <c r="DQ294" s="128"/>
      <c r="DR294" s="128"/>
      <c r="DS294" s="128"/>
      <c r="DT294" s="128"/>
      <c r="DU294" s="128"/>
      <c r="DV294" s="128"/>
      <c r="DW294" s="128"/>
      <c r="DX294" s="128"/>
      <c r="DY294" s="128"/>
      <c r="DZ294" s="128"/>
      <c r="EA294" s="128"/>
      <c r="EB294" s="128"/>
      <c r="EC294" s="128"/>
      <c r="ED294" s="128"/>
      <c r="EE294" s="128"/>
      <c r="EF294" s="128"/>
      <c r="EG294" s="128"/>
      <c r="EH294" s="128"/>
      <c r="EI294" s="128"/>
      <c r="EJ294" s="128"/>
      <c r="EK294" s="128"/>
      <c r="EL294" s="128"/>
      <c r="EM294" s="128"/>
      <c r="EN294" s="128"/>
      <c r="EO294" s="128"/>
      <c r="EP294" s="128"/>
      <c r="EQ294" s="128"/>
      <c r="ER294" s="128"/>
      <c r="ES294" s="128"/>
      <c r="ET294" s="128"/>
      <c r="EU294" s="128"/>
      <c r="EV294" s="128"/>
      <c r="EW294" s="128"/>
      <c r="EX294" s="128"/>
      <c r="EY294" s="128"/>
      <c r="EZ294" s="128"/>
      <c r="FA294" s="128"/>
      <c r="FB294" s="128"/>
      <c r="FC294" s="128"/>
      <c r="FD294" s="128"/>
      <c r="FE294" s="128"/>
      <c r="FF294" s="128"/>
      <c r="FG294" s="128"/>
      <c r="FH294" s="128"/>
      <c r="FI294" s="128"/>
      <c r="FJ294" s="128"/>
      <c r="FK294" s="128"/>
      <c r="FL294" s="128"/>
      <c r="FM294" s="128"/>
      <c r="FN294" s="128"/>
      <c r="FO294" s="128"/>
      <c r="FP294" s="128"/>
      <c r="FQ294" s="128"/>
      <c r="FR294" s="128"/>
      <c r="FS294" s="128"/>
      <c r="FT294" s="128"/>
      <c r="FU294" s="128"/>
      <c r="FV294" s="128"/>
      <c r="FW294" s="128"/>
      <c r="FX294" s="128"/>
      <c r="FY294" s="128"/>
      <c r="FZ294" s="128"/>
      <c r="GA294" s="128"/>
      <c r="GB294" s="128"/>
      <c r="GC294" s="128"/>
      <c r="GD294" s="128"/>
      <c r="GE294" s="128"/>
      <c r="GF294" s="128"/>
      <c r="GG294" s="128"/>
      <c r="GH294" s="128"/>
      <c r="GI294" s="128"/>
      <c r="GJ294" s="128"/>
      <c r="GK294" s="128"/>
      <c r="GL294" s="128"/>
      <c r="GM294" s="128"/>
      <c r="GN294" s="128"/>
      <c r="GO294" s="128"/>
    </row>
    <row r="295" spans="1:197" s="37" customFormat="1" ht="24" outlineLevel="3" collapsed="1" x14ac:dyDescent="0.25">
      <c r="A295" s="38"/>
      <c r="B295" s="39"/>
      <c r="C295" s="129">
        <v>10</v>
      </c>
      <c r="D295" s="130" t="s">
        <v>50</v>
      </c>
      <c r="E295" s="131" t="s">
        <v>308</v>
      </c>
      <c r="F295" s="160" t="s">
        <v>309</v>
      </c>
      <c r="G295" s="161" t="s">
        <v>53</v>
      </c>
      <c r="H295" s="162">
        <v>3166.4</v>
      </c>
      <c r="I295" s="163"/>
      <c r="J295" s="164">
        <f>H295*I295</f>
        <v>0</v>
      </c>
      <c r="K295" s="42"/>
      <c r="L295" s="42">
        <f>H295*K295</f>
        <v>0</v>
      </c>
      <c r="M295" s="42"/>
      <c r="N295" s="42">
        <f>H295*M295</f>
        <v>0</v>
      </c>
      <c r="O295" s="44">
        <v>21</v>
      </c>
      <c r="P295" s="44">
        <f>J295*(O295/100)</f>
        <v>0</v>
      </c>
      <c r="Q295" s="44">
        <f>J295+P295</f>
        <v>0</v>
      </c>
      <c r="R295" s="197"/>
      <c r="S295" s="194"/>
      <c r="T295" s="127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  <c r="DF295" s="128"/>
      <c r="DG295" s="128"/>
      <c r="DH295" s="128"/>
      <c r="DI295" s="128"/>
      <c r="DJ295" s="128"/>
      <c r="DK295" s="128"/>
      <c r="DL295" s="128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  <c r="EC295" s="128"/>
      <c r="ED295" s="128"/>
      <c r="EE295" s="128"/>
      <c r="EF295" s="128"/>
      <c r="EG295" s="128"/>
      <c r="EH295" s="128"/>
      <c r="EI295" s="128"/>
      <c r="EJ295" s="128"/>
      <c r="EK295" s="128"/>
      <c r="EL295" s="128"/>
      <c r="EM295" s="128"/>
      <c r="EN295" s="128"/>
      <c r="EO295" s="128"/>
      <c r="EP295" s="128"/>
      <c r="EQ295" s="128"/>
      <c r="ER295" s="128"/>
      <c r="ES295" s="128"/>
      <c r="ET295" s="128"/>
      <c r="EU295" s="128"/>
      <c r="EV295" s="128"/>
      <c r="EW295" s="128"/>
      <c r="EX295" s="128"/>
      <c r="EY295" s="128"/>
      <c r="EZ295" s="128"/>
      <c r="FA295" s="128"/>
      <c r="FB295" s="128"/>
      <c r="FC295" s="128"/>
      <c r="FD295" s="128"/>
      <c r="FE295" s="128"/>
      <c r="FF295" s="128"/>
      <c r="FG295" s="128"/>
      <c r="FH295" s="128"/>
      <c r="FI295" s="128"/>
      <c r="FJ295" s="128"/>
      <c r="FK295" s="128"/>
      <c r="FL295" s="128"/>
      <c r="FM295" s="128"/>
      <c r="FN295" s="128"/>
      <c r="FO295" s="128"/>
      <c r="FP295" s="128"/>
      <c r="FQ295" s="128"/>
      <c r="FR295" s="128"/>
      <c r="FS295" s="128"/>
      <c r="FT295" s="128"/>
      <c r="FU295" s="128"/>
      <c r="FV295" s="128"/>
      <c r="FW295" s="128"/>
      <c r="FX295" s="128"/>
      <c r="FY295" s="128"/>
      <c r="FZ295" s="128"/>
      <c r="GA295" s="128"/>
      <c r="GB295" s="128"/>
      <c r="GC295" s="128"/>
      <c r="GD295" s="128"/>
      <c r="GE295" s="128"/>
      <c r="GF295" s="128"/>
      <c r="GG295" s="128"/>
      <c r="GH295" s="128"/>
      <c r="GI295" s="128"/>
      <c r="GJ295" s="128"/>
      <c r="GK295" s="128"/>
      <c r="GL295" s="128"/>
      <c r="GM295" s="128"/>
      <c r="GN295" s="128"/>
      <c r="GO295" s="128"/>
    </row>
    <row r="296" spans="1:197" s="37" customFormat="1" hidden="1" outlineLevel="4" x14ac:dyDescent="0.25">
      <c r="A296" s="45"/>
      <c r="B296" s="46"/>
      <c r="C296" s="132"/>
      <c r="D296" s="133"/>
      <c r="E296" s="134" t="s">
        <v>14</v>
      </c>
      <c r="F296" s="165" t="s">
        <v>310</v>
      </c>
      <c r="G296" s="166"/>
      <c r="H296" s="167">
        <v>0</v>
      </c>
      <c r="I296" s="168"/>
      <c r="J296" s="169"/>
      <c r="K296" s="50"/>
      <c r="L296" s="50"/>
      <c r="M296" s="50"/>
      <c r="N296" s="50"/>
      <c r="O296" s="52"/>
      <c r="P296" s="52"/>
      <c r="Q296" s="52"/>
      <c r="R296" s="197"/>
      <c r="S296" s="194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  <c r="CW296" s="128"/>
      <c r="CX296" s="128"/>
      <c r="CY296" s="128"/>
      <c r="CZ296" s="128"/>
      <c r="DA296" s="128"/>
      <c r="DB296" s="128"/>
      <c r="DC296" s="128"/>
      <c r="DD296" s="128"/>
      <c r="DE296" s="128"/>
      <c r="DF296" s="128"/>
      <c r="DG296" s="128"/>
      <c r="DH296" s="128"/>
      <c r="DI296" s="128"/>
      <c r="DJ296" s="128"/>
      <c r="DK296" s="128"/>
      <c r="DL296" s="128"/>
      <c r="DM296" s="128"/>
      <c r="DN296" s="128"/>
      <c r="DO296" s="128"/>
      <c r="DP296" s="128"/>
      <c r="DQ296" s="128"/>
      <c r="DR296" s="128"/>
      <c r="DS296" s="128"/>
      <c r="DT296" s="128"/>
      <c r="DU296" s="128"/>
      <c r="DV296" s="128"/>
      <c r="DW296" s="128"/>
      <c r="DX296" s="128"/>
      <c r="DY296" s="128"/>
      <c r="DZ296" s="128"/>
      <c r="EA296" s="128"/>
      <c r="EB296" s="128"/>
      <c r="EC296" s="128"/>
      <c r="ED296" s="128"/>
      <c r="EE296" s="128"/>
      <c r="EF296" s="128"/>
      <c r="EG296" s="128"/>
      <c r="EH296" s="128"/>
      <c r="EI296" s="128"/>
      <c r="EJ296" s="128"/>
      <c r="EK296" s="128"/>
      <c r="EL296" s="128"/>
      <c r="EM296" s="128"/>
      <c r="EN296" s="128"/>
      <c r="EO296" s="128"/>
      <c r="EP296" s="128"/>
      <c r="EQ296" s="128"/>
      <c r="ER296" s="128"/>
      <c r="ES296" s="128"/>
      <c r="ET296" s="128"/>
      <c r="EU296" s="128"/>
      <c r="EV296" s="128"/>
      <c r="EW296" s="128"/>
      <c r="EX296" s="128"/>
      <c r="EY296" s="128"/>
      <c r="EZ296" s="128"/>
      <c r="FA296" s="128"/>
      <c r="FB296" s="128"/>
      <c r="FC296" s="128"/>
      <c r="FD296" s="128"/>
      <c r="FE296" s="128"/>
      <c r="FF296" s="128"/>
      <c r="FG296" s="128"/>
      <c r="FH296" s="128"/>
      <c r="FI296" s="128"/>
      <c r="FJ296" s="128"/>
      <c r="FK296" s="128"/>
      <c r="FL296" s="128"/>
      <c r="FM296" s="128"/>
      <c r="FN296" s="128"/>
      <c r="FO296" s="128"/>
      <c r="FP296" s="128"/>
      <c r="FQ296" s="128"/>
      <c r="FR296" s="128"/>
      <c r="FS296" s="128"/>
      <c r="FT296" s="128"/>
      <c r="FU296" s="128"/>
      <c r="FV296" s="128"/>
      <c r="FW296" s="128"/>
      <c r="FX296" s="128"/>
      <c r="FY296" s="128"/>
      <c r="FZ296" s="128"/>
      <c r="GA296" s="128"/>
      <c r="GB296" s="128"/>
      <c r="GC296" s="128"/>
      <c r="GD296" s="128"/>
      <c r="GE296" s="128"/>
      <c r="GF296" s="128"/>
      <c r="GG296" s="128"/>
      <c r="GH296" s="128"/>
      <c r="GI296" s="128"/>
      <c r="GJ296" s="128"/>
      <c r="GK296" s="128"/>
      <c r="GL296" s="128"/>
      <c r="GM296" s="128"/>
      <c r="GN296" s="128"/>
      <c r="GO296" s="128"/>
    </row>
    <row r="297" spans="1:197" s="37" customFormat="1" hidden="1" outlineLevel="4" x14ac:dyDescent="0.25">
      <c r="A297" s="45"/>
      <c r="B297" s="46"/>
      <c r="C297" s="132"/>
      <c r="D297" s="133"/>
      <c r="E297" s="134"/>
      <c r="F297" s="165" t="s">
        <v>311</v>
      </c>
      <c r="G297" s="166"/>
      <c r="H297" s="167">
        <v>2284</v>
      </c>
      <c r="I297" s="168"/>
      <c r="J297" s="169"/>
      <c r="K297" s="50"/>
      <c r="L297" s="50"/>
      <c r="M297" s="50"/>
      <c r="N297" s="50"/>
      <c r="O297" s="52"/>
      <c r="P297" s="52"/>
      <c r="Q297" s="52"/>
      <c r="R297" s="197"/>
      <c r="S297" s="194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  <c r="CW297" s="128"/>
      <c r="CX297" s="128"/>
      <c r="CY297" s="128"/>
      <c r="CZ297" s="128"/>
      <c r="DA297" s="128"/>
      <c r="DB297" s="128"/>
      <c r="DC297" s="128"/>
      <c r="DD297" s="128"/>
      <c r="DE297" s="128"/>
      <c r="DF297" s="128"/>
      <c r="DG297" s="128"/>
      <c r="DH297" s="128"/>
      <c r="DI297" s="128"/>
      <c r="DJ297" s="128"/>
      <c r="DK297" s="128"/>
      <c r="DL297" s="128"/>
      <c r="DM297" s="128"/>
      <c r="DN297" s="128"/>
      <c r="DO297" s="128"/>
      <c r="DP297" s="128"/>
      <c r="DQ297" s="128"/>
      <c r="DR297" s="128"/>
      <c r="DS297" s="128"/>
      <c r="DT297" s="128"/>
      <c r="DU297" s="128"/>
      <c r="DV297" s="128"/>
      <c r="DW297" s="128"/>
      <c r="DX297" s="128"/>
      <c r="DY297" s="128"/>
      <c r="DZ297" s="128"/>
      <c r="EA297" s="128"/>
      <c r="EB297" s="128"/>
      <c r="EC297" s="128"/>
      <c r="ED297" s="128"/>
      <c r="EE297" s="128"/>
      <c r="EF297" s="128"/>
      <c r="EG297" s="128"/>
      <c r="EH297" s="128"/>
      <c r="EI297" s="128"/>
      <c r="EJ297" s="128"/>
      <c r="EK297" s="128"/>
      <c r="EL297" s="128"/>
      <c r="EM297" s="128"/>
      <c r="EN297" s="128"/>
      <c r="EO297" s="128"/>
      <c r="EP297" s="128"/>
      <c r="EQ297" s="128"/>
      <c r="ER297" s="128"/>
      <c r="ES297" s="128"/>
      <c r="ET297" s="128"/>
      <c r="EU297" s="128"/>
      <c r="EV297" s="128"/>
      <c r="EW297" s="128"/>
      <c r="EX297" s="128"/>
      <c r="EY297" s="128"/>
      <c r="EZ297" s="128"/>
      <c r="FA297" s="128"/>
      <c r="FB297" s="128"/>
      <c r="FC297" s="128"/>
      <c r="FD297" s="128"/>
      <c r="FE297" s="128"/>
      <c r="FF297" s="128"/>
      <c r="FG297" s="128"/>
      <c r="FH297" s="128"/>
      <c r="FI297" s="128"/>
      <c r="FJ297" s="128"/>
      <c r="FK297" s="128"/>
      <c r="FL297" s="128"/>
      <c r="FM297" s="128"/>
      <c r="FN297" s="128"/>
      <c r="FO297" s="128"/>
      <c r="FP297" s="128"/>
      <c r="FQ297" s="128"/>
      <c r="FR297" s="128"/>
      <c r="FS297" s="128"/>
      <c r="FT297" s="128"/>
      <c r="FU297" s="128"/>
      <c r="FV297" s="128"/>
      <c r="FW297" s="128"/>
      <c r="FX297" s="128"/>
      <c r="FY297" s="128"/>
      <c r="FZ297" s="128"/>
      <c r="GA297" s="128"/>
      <c r="GB297" s="128"/>
      <c r="GC297" s="128"/>
      <c r="GD297" s="128"/>
      <c r="GE297" s="128"/>
      <c r="GF297" s="128"/>
      <c r="GG297" s="128"/>
      <c r="GH297" s="128"/>
      <c r="GI297" s="128"/>
      <c r="GJ297" s="128"/>
      <c r="GK297" s="128"/>
      <c r="GL297" s="128"/>
      <c r="GM297" s="128"/>
      <c r="GN297" s="128"/>
      <c r="GO297" s="128"/>
    </row>
    <row r="298" spans="1:197" s="37" customFormat="1" hidden="1" outlineLevel="4" x14ac:dyDescent="0.25">
      <c r="A298" s="45"/>
      <c r="B298" s="46"/>
      <c r="C298" s="132"/>
      <c r="D298" s="133"/>
      <c r="E298" s="134"/>
      <c r="F298" s="165" t="s">
        <v>312</v>
      </c>
      <c r="G298" s="166"/>
      <c r="H298" s="167">
        <v>0</v>
      </c>
      <c r="I298" s="168"/>
      <c r="J298" s="169"/>
      <c r="K298" s="50"/>
      <c r="L298" s="50"/>
      <c r="M298" s="50"/>
      <c r="N298" s="50"/>
      <c r="O298" s="52"/>
      <c r="P298" s="52"/>
      <c r="Q298" s="52"/>
      <c r="R298" s="197"/>
      <c r="S298" s="194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8"/>
      <c r="CV298" s="128"/>
      <c r="CW298" s="128"/>
      <c r="CX298" s="128"/>
      <c r="CY298" s="128"/>
      <c r="CZ298" s="128"/>
      <c r="DA298" s="128"/>
      <c r="DB298" s="128"/>
      <c r="DC298" s="128"/>
      <c r="DD298" s="128"/>
      <c r="DE298" s="128"/>
      <c r="DF298" s="128"/>
      <c r="DG298" s="128"/>
      <c r="DH298" s="128"/>
      <c r="DI298" s="128"/>
      <c r="DJ298" s="128"/>
      <c r="DK298" s="128"/>
      <c r="DL298" s="128"/>
      <c r="DM298" s="128"/>
      <c r="DN298" s="128"/>
      <c r="DO298" s="128"/>
      <c r="DP298" s="128"/>
      <c r="DQ298" s="128"/>
      <c r="DR298" s="128"/>
      <c r="DS298" s="128"/>
      <c r="DT298" s="128"/>
      <c r="DU298" s="128"/>
      <c r="DV298" s="128"/>
      <c r="DW298" s="128"/>
      <c r="DX298" s="128"/>
      <c r="DY298" s="128"/>
      <c r="DZ298" s="128"/>
      <c r="EA298" s="128"/>
      <c r="EB298" s="128"/>
      <c r="EC298" s="128"/>
      <c r="ED298" s="128"/>
      <c r="EE298" s="128"/>
      <c r="EF298" s="128"/>
      <c r="EG298" s="128"/>
      <c r="EH298" s="128"/>
      <c r="EI298" s="128"/>
      <c r="EJ298" s="128"/>
      <c r="EK298" s="128"/>
      <c r="EL298" s="128"/>
      <c r="EM298" s="128"/>
      <c r="EN298" s="128"/>
      <c r="EO298" s="128"/>
      <c r="EP298" s="128"/>
      <c r="EQ298" s="128"/>
      <c r="ER298" s="128"/>
      <c r="ES298" s="128"/>
      <c r="ET298" s="128"/>
      <c r="EU298" s="128"/>
      <c r="EV298" s="128"/>
      <c r="EW298" s="128"/>
      <c r="EX298" s="128"/>
      <c r="EY298" s="128"/>
      <c r="EZ298" s="128"/>
      <c r="FA298" s="128"/>
      <c r="FB298" s="128"/>
      <c r="FC298" s="128"/>
      <c r="FD298" s="128"/>
      <c r="FE298" s="128"/>
      <c r="FF298" s="128"/>
      <c r="FG298" s="128"/>
      <c r="FH298" s="128"/>
      <c r="FI298" s="128"/>
      <c r="FJ298" s="128"/>
      <c r="FK298" s="128"/>
      <c r="FL298" s="128"/>
      <c r="FM298" s="128"/>
      <c r="FN298" s="128"/>
      <c r="FO298" s="128"/>
      <c r="FP298" s="128"/>
      <c r="FQ298" s="128"/>
      <c r="FR298" s="128"/>
      <c r="FS298" s="128"/>
      <c r="FT298" s="128"/>
      <c r="FU298" s="128"/>
      <c r="FV298" s="128"/>
      <c r="FW298" s="128"/>
      <c r="FX298" s="128"/>
      <c r="FY298" s="128"/>
      <c r="FZ298" s="128"/>
      <c r="GA298" s="128"/>
      <c r="GB298" s="128"/>
      <c r="GC298" s="128"/>
      <c r="GD298" s="128"/>
      <c r="GE298" s="128"/>
      <c r="GF298" s="128"/>
      <c r="GG298" s="128"/>
      <c r="GH298" s="128"/>
      <c r="GI298" s="128"/>
      <c r="GJ298" s="128"/>
      <c r="GK298" s="128"/>
      <c r="GL298" s="128"/>
      <c r="GM298" s="128"/>
      <c r="GN298" s="128"/>
      <c r="GO298" s="128"/>
    </row>
    <row r="299" spans="1:197" s="37" customFormat="1" hidden="1" outlineLevel="4" x14ac:dyDescent="0.25">
      <c r="A299" s="45"/>
      <c r="B299" s="46"/>
      <c r="C299" s="132"/>
      <c r="D299" s="133"/>
      <c r="E299" s="134"/>
      <c r="F299" s="165" t="s">
        <v>313</v>
      </c>
      <c r="G299" s="166"/>
      <c r="H299" s="167">
        <v>882.40000000000009</v>
      </c>
      <c r="I299" s="168"/>
      <c r="J299" s="169"/>
      <c r="K299" s="50"/>
      <c r="L299" s="50"/>
      <c r="M299" s="50"/>
      <c r="N299" s="50"/>
      <c r="O299" s="52"/>
      <c r="P299" s="52"/>
      <c r="Q299" s="52"/>
      <c r="R299" s="197"/>
      <c r="S299" s="194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  <c r="DF299" s="128"/>
      <c r="DG299" s="128"/>
      <c r="DH299" s="128"/>
      <c r="DI299" s="128"/>
      <c r="DJ299" s="128"/>
      <c r="DK299" s="128"/>
      <c r="DL299" s="128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  <c r="EC299" s="128"/>
      <c r="ED299" s="128"/>
      <c r="EE299" s="128"/>
      <c r="EF299" s="128"/>
      <c r="EG299" s="128"/>
      <c r="EH299" s="128"/>
      <c r="EI299" s="128"/>
      <c r="EJ299" s="128"/>
      <c r="EK299" s="128"/>
      <c r="EL299" s="128"/>
      <c r="EM299" s="128"/>
      <c r="EN299" s="128"/>
      <c r="EO299" s="128"/>
      <c r="EP299" s="128"/>
      <c r="EQ299" s="128"/>
      <c r="ER299" s="128"/>
      <c r="ES299" s="128"/>
      <c r="ET299" s="128"/>
      <c r="EU299" s="128"/>
      <c r="EV299" s="128"/>
      <c r="EW299" s="128"/>
      <c r="EX299" s="128"/>
      <c r="EY299" s="128"/>
      <c r="EZ299" s="128"/>
      <c r="FA299" s="128"/>
      <c r="FB299" s="128"/>
      <c r="FC299" s="128"/>
      <c r="FD299" s="128"/>
      <c r="FE299" s="128"/>
      <c r="FF299" s="128"/>
      <c r="FG299" s="128"/>
      <c r="FH299" s="128"/>
      <c r="FI299" s="128"/>
      <c r="FJ299" s="128"/>
      <c r="FK299" s="128"/>
      <c r="FL299" s="128"/>
      <c r="FM299" s="128"/>
      <c r="FN299" s="128"/>
      <c r="FO299" s="128"/>
      <c r="FP299" s="128"/>
      <c r="FQ299" s="128"/>
      <c r="FR299" s="128"/>
      <c r="FS299" s="128"/>
      <c r="FT299" s="128"/>
      <c r="FU299" s="128"/>
      <c r="FV299" s="128"/>
      <c r="FW299" s="128"/>
      <c r="FX299" s="128"/>
      <c r="FY299" s="128"/>
      <c r="FZ299" s="128"/>
      <c r="GA299" s="128"/>
      <c r="GB299" s="128"/>
      <c r="GC299" s="128"/>
      <c r="GD299" s="128"/>
      <c r="GE299" s="128"/>
      <c r="GF299" s="128"/>
      <c r="GG299" s="128"/>
      <c r="GH299" s="128"/>
      <c r="GI299" s="128"/>
      <c r="GJ299" s="128"/>
      <c r="GK299" s="128"/>
      <c r="GL299" s="128"/>
      <c r="GM299" s="128"/>
      <c r="GN299" s="128"/>
      <c r="GO299" s="128"/>
    </row>
    <row r="300" spans="1:197" s="37" customFormat="1" ht="7.5" hidden="1" customHeight="1" outlineLevel="4" x14ac:dyDescent="0.25">
      <c r="A300" s="36"/>
      <c r="B300" s="53"/>
      <c r="C300" s="139"/>
      <c r="D300" s="140"/>
      <c r="E300" s="141"/>
      <c r="F300" s="170"/>
      <c r="G300" s="171"/>
      <c r="H300" s="172"/>
      <c r="I300" s="173"/>
      <c r="J300" s="174"/>
      <c r="K300" s="61"/>
      <c r="L300" s="61"/>
      <c r="M300" s="61"/>
      <c r="N300" s="61"/>
      <c r="O300" s="60"/>
      <c r="P300" s="60"/>
      <c r="Q300" s="60"/>
      <c r="R300" s="197"/>
      <c r="S300" s="194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  <c r="CW300" s="128"/>
      <c r="CX300" s="128"/>
      <c r="CY300" s="128"/>
      <c r="CZ300" s="128"/>
      <c r="DA300" s="128"/>
      <c r="DB300" s="128"/>
      <c r="DC300" s="128"/>
      <c r="DD300" s="128"/>
      <c r="DE300" s="128"/>
      <c r="DF300" s="128"/>
      <c r="DG300" s="128"/>
      <c r="DH300" s="128"/>
      <c r="DI300" s="128"/>
      <c r="DJ300" s="128"/>
      <c r="DK300" s="128"/>
      <c r="DL300" s="128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  <c r="EC300" s="128"/>
      <c r="ED300" s="128"/>
      <c r="EE300" s="128"/>
      <c r="EF300" s="128"/>
      <c r="EG300" s="128"/>
      <c r="EH300" s="128"/>
      <c r="EI300" s="128"/>
      <c r="EJ300" s="128"/>
      <c r="EK300" s="128"/>
      <c r="EL300" s="128"/>
      <c r="EM300" s="128"/>
      <c r="EN300" s="128"/>
      <c r="EO300" s="128"/>
      <c r="EP300" s="128"/>
      <c r="EQ300" s="128"/>
      <c r="ER300" s="128"/>
      <c r="ES300" s="128"/>
      <c r="ET300" s="128"/>
      <c r="EU300" s="128"/>
      <c r="EV300" s="128"/>
      <c r="EW300" s="128"/>
      <c r="EX300" s="128"/>
      <c r="EY300" s="128"/>
      <c r="EZ300" s="128"/>
      <c r="FA300" s="128"/>
      <c r="FB300" s="128"/>
      <c r="FC300" s="128"/>
      <c r="FD300" s="128"/>
      <c r="FE300" s="128"/>
      <c r="FF300" s="128"/>
      <c r="FG300" s="128"/>
      <c r="FH300" s="128"/>
      <c r="FI300" s="128"/>
      <c r="FJ300" s="128"/>
      <c r="FK300" s="128"/>
      <c r="FL300" s="128"/>
      <c r="FM300" s="128"/>
      <c r="FN300" s="128"/>
      <c r="FO300" s="128"/>
      <c r="FP300" s="128"/>
      <c r="FQ300" s="128"/>
      <c r="FR300" s="128"/>
      <c r="FS300" s="128"/>
      <c r="FT300" s="128"/>
      <c r="FU300" s="128"/>
      <c r="FV300" s="128"/>
      <c r="FW300" s="128"/>
      <c r="FX300" s="128"/>
      <c r="FY300" s="128"/>
      <c r="FZ300" s="128"/>
      <c r="GA300" s="128"/>
      <c r="GB300" s="128"/>
      <c r="GC300" s="128"/>
      <c r="GD300" s="128"/>
      <c r="GE300" s="128"/>
      <c r="GF300" s="128"/>
      <c r="GG300" s="128"/>
      <c r="GH300" s="128"/>
      <c r="GI300" s="128"/>
      <c r="GJ300" s="128"/>
      <c r="GK300" s="128"/>
      <c r="GL300" s="128"/>
      <c r="GM300" s="128"/>
      <c r="GN300" s="128"/>
      <c r="GO300" s="128"/>
    </row>
    <row r="301" spans="1:197" s="37" customFormat="1" outlineLevel="3" x14ac:dyDescent="0.25">
      <c r="A301" s="38"/>
      <c r="B301" s="39"/>
      <c r="C301" s="129">
        <v>11</v>
      </c>
      <c r="D301" s="130" t="s">
        <v>50</v>
      </c>
      <c r="E301" s="131" t="s">
        <v>293</v>
      </c>
      <c r="F301" s="160" t="s">
        <v>294</v>
      </c>
      <c r="G301" s="161" t="s">
        <v>53</v>
      </c>
      <c r="H301" s="162">
        <v>3166.4</v>
      </c>
      <c r="I301" s="163"/>
      <c r="J301" s="164">
        <f>H301*I301</f>
        <v>0</v>
      </c>
      <c r="K301" s="42"/>
      <c r="L301" s="42">
        <f>H301*K301</f>
        <v>0</v>
      </c>
      <c r="M301" s="42"/>
      <c r="N301" s="42">
        <f>H301*M301</f>
        <v>0</v>
      </c>
      <c r="O301" s="44">
        <v>21</v>
      </c>
      <c r="P301" s="44">
        <f>J301*(O301/100)</f>
        <v>0</v>
      </c>
      <c r="Q301" s="44">
        <f>J301+P301</f>
        <v>0</v>
      </c>
      <c r="R301" s="197"/>
      <c r="S301" s="194"/>
      <c r="T301" s="127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  <c r="EC301" s="128"/>
      <c r="ED301" s="128"/>
      <c r="EE301" s="128"/>
      <c r="EF301" s="128"/>
      <c r="EG301" s="128"/>
      <c r="EH301" s="128"/>
      <c r="EI301" s="128"/>
      <c r="EJ301" s="128"/>
      <c r="EK301" s="128"/>
      <c r="EL301" s="128"/>
      <c r="EM301" s="128"/>
      <c r="EN301" s="128"/>
      <c r="EO301" s="128"/>
      <c r="EP301" s="128"/>
      <c r="EQ301" s="128"/>
      <c r="ER301" s="128"/>
      <c r="ES301" s="128"/>
      <c r="ET301" s="128"/>
      <c r="EU301" s="128"/>
      <c r="EV301" s="128"/>
      <c r="EW301" s="128"/>
      <c r="EX301" s="128"/>
      <c r="EY301" s="128"/>
      <c r="EZ301" s="128"/>
      <c r="FA301" s="128"/>
      <c r="FB301" s="128"/>
      <c r="FC301" s="128"/>
      <c r="FD301" s="128"/>
      <c r="FE301" s="128"/>
      <c r="FF301" s="128"/>
      <c r="FG301" s="128"/>
      <c r="FH301" s="128"/>
      <c r="FI301" s="128"/>
      <c r="FJ301" s="128"/>
      <c r="FK301" s="128"/>
      <c r="FL301" s="128"/>
      <c r="FM301" s="128"/>
      <c r="FN301" s="128"/>
      <c r="FO301" s="128"/>
      <c r="FP301" s="128"/>
      <c r="FQ301" s="128"/>
      <c r="FR301" s="128"/>
      <c r="FS301" s="128"/>
      <c r="FT301" s="128"/>
      <c r="FU301" s="128"/>
      <c r="FV301" s="128"/>
      <c r="FW301" s="128"/>
      <c r="FX301" s="128"/>
      <c r="FY301" s="128"/>
      <c r="FZ301" s="128"/>
      <c r="GA301" s="128"/>
      <c r="GB301" s="128"/>
      <c r="GC301" s="128"/>
      <c r="GD301" s="128"/>
      <c r="GE301" s="128"/>
      <c r="GF301" s="128"/>
      <c r="GG301" s="128"/>
      <c r="GH301" s="128"/>
      <c r="GI301" s="128"/>
      <c r="GJ301" s="128"/>
      <c r="GK301" s="128"/>
      <c r="GL301" s="128"/>
      <c r="GM301" s="128"/>
      <c r="GN301" s="128"/>
      <c r="GO301" s="128"/>
    </row>
    <row r="302" spans="1:197" s="37" customFormat="1" outlineLevel="3" collapsed="1" x14ac:dyDescent="0.25">
      <c r="A302" s="38"/>
      <c r="B302" s="39"/>
      <c r="C302" s="129">
        <v>12</v>
      </c>
      <c r="D302" s="130" t="s">
        <v>50</v>
      </c>
      <c r="E302" s="131" t="s">
        <v>314</v>
      </c>
      <c r="F302" s="160" t="s">
        <v>315</v>
      </c>
      <c r="G302" s="161" t="s">
        <v>53</v>
      </c>
      <c r="H302" s="162">
        <v>1105.1500000000001</v>
      </c>
      <c r="I302" s="163"/>
      <c r="J302" s="164">
        <f>H302*I302</f>
        <v>0</v>
      </c>
      <c r="K302" s="42"/>
      <c r="L302" s="42">
        <f>H302*K302</f>
        <v>0</v>
      </c>
      <c r="M302" s="42"/>
      <c r="N302" s="42">
        <f>H302*M302</f>
        <v>0</v>
      </c>
      <c r="O302" s="44">
        <v>21</v>
      </c>
      <c r="P302" s="44">
        <f>J302*(O302/100)</f>
        <v>0</v>
      </c>
      <c r="Q302" s="44">
        <f>J302+P302</f>
        <v>0</v>
      </c>
      <c r="R302" s="197"/>
      <c r="S302" s="194"/>
      <c r="T302" s="127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  <c r="EC302" s="128"/>
      <c r="ED302" s="128"/>
      <c r="EE302" s="128"/>
      <c r="EF302" s="128"/>
      <c r="EG302" s="128"/>
      <c r="EH302" s="128"/>
      <c r="EI302" s="128"/>
      <c r="EJ302" s="128"/>
      <c r="EK302" s="128"/>
      <c r="EL302" s="128"/>
      <c r="EM302" s="128"/>
      <c r="EN302" s="128"/>
      <c r="EO302" s="128"/>
      <c r="EP302" s="128"/>
      <c r="EQ302" s="128"/>
      <c r="ER302" s="128"/>
      <c r="ES302" s="128"/>
      <c r="ET302" s="128"/>
      <c r="EU302" s="128"/>
      <c r="EV302" s="128"/>
      <c r="EW302" s="128"/>
      <c r="EX302" s="128"/>
      <c r="EY302" s="128"/>
      <c r="EZ302" s="128"/>
      <c r="FA302" s="128"/>
      <c r="FB302" s="128"/>
      <c r="FC302" s="128"/>
      <c r="FD302" s="128"/>
      <c r="FE302" s="128"/>
      <c r="FF302" s="128"/>
      <c r="FG302" s="128"/>
      <c r="FH302" s="128"/>
      <c r="FI302" s="128"/>
      <c r="FJ302" s="128"/>
      <c r="FK302" s="128"/>
      <c r="FL302" s="128"/>
      <c r="FM302" s="128"/>
      <c r="FN302" s="128"/>
      <c r="FO302" s="128"/>
      <c r="FP302" s="128"/>
      <c r="FQ302" s="128"/>
      <c r="FR302" s="128"/>
      <c r="FS302" s="128"/>
      <c r="FT302" s="128"/>
      <c r="FU302" s="128"/>
      <c r="FV302" s="128"/>
      <c r="FW302" s="128"/>
      <c r="FX302" s="128"/>
      <c r="FY302" s="128"/>
      <c r="FZ302" s="128"/>
      <c r="GA302" s="128"/>
      <c r="GB302" s="128"/>
      <c r="GC302" s="128"/>
      <c r="GD302" s="128"/>
      <c r="GE302" s="128"/>
      <c r="GF302" s="128"/>
      <c r="GG302" s="128"/>
      <c r="GH302" s="128"/>
      <c r="GI302" s="128"/>
      <c r="GJ302" s="128"/>
      <c r="GK302" s="128"/>
      <c r="GL302" s="128"/>
      <c r="GM302" s="128"/>
      <c r="GN302" s="128"/>
      <c r="GO302" s="128"/>
    </row>
    <row r="303" spans="1:197" s="37" customFormat="1" hidden="1" outlineLevel="4" x14ac:dyDescent="0.25">
      <c r="A303" s="45"/>
      <c r="B303" s="46"/>
      <c r="C303" s="132"/>
      <c r="D303" s="133"/>
      <c r="E303" s="134" t="s">
        <v>14</v>
      </c>
      <c r="F303" s="135" t="s">
        <v>316</v>
      </c>
      <c r="G303" s="133"/>
      <c r="H303" s="136">
        <v>0</v>
      </c>
      <c r="I303" s="137"/>
      <c r="J303" s="138"/>
      <c r="K303" s="50"/>
      <c r="L303" s="50"/>
      <c r="M303" s="50"/>
      <c r="N303" s="50"/>
      <c r="O303" s="52"/>
      <c r="P303" s="52"/>
      <c r="Q303" s="52"/>
      <c r="R303" s="197"/>
      <c r="S303" s="194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  <c r="EQ303" s="128"/>
      <c r="ER303" s="128"/>
      <c r="ES303" s="128"/>
      <c r="ET303" s="128"/>
      <c r="EU303" s="128"/>
      <c r="EV303" s="128"/>
      <c r="EW303" s="128"/>
      <c r="EX303" s="128"/>
      <c r="EY303" s="128"/>
      <c r="EZ303" s="128"/>
      <c r="FA303" s="128"/>
      <c r="FB303" s="128"/>
      <c r="FC303" s="128"/>
      <c r="FD303" s="128"/>
      <c r="FE303" s="128"/>
      <c r="FF303" s="128"/>
      <c r="FG303" s="128"/>
      <c r="FH303" s="128"/>
      <c r="FI303" s="128"/>
      <c r="FJ303" s="128"/>
      <c r="FK303" s="128"/>
      <c r="FL303" s="128"/>
      <c r="FM303" s="128"/>
      <c r="FN303" s="128"/>
      <c r="FO303" s="128"/>
      <c r="FP303" s="128"/>
      <c r="FQ303" s="128"/>
      <c r="FR303" s="128"/>
      <c r="FS303" s="128"/>
      <c r="FT303" s="128"/>
      <c r="FU303" s="128"/>
      <c r="FV303" s="128"/>
      <c r="FW303" s="128"/>
      <c r="FX303" s="128"/>
      <c r="FY303" s="128"/>
      <c r="FZ303" s="128"/>
      <c r="GA303" s="128"/>
      <c r="GB303" s="128"/>
      <c r="GC303" s="128"/>
      <c r="GD303" s="128"/>
      <c r="GE303" s="128"/>
      <c r="GF303" s="128"/>
      <c r="GG303" s="128"/>
      <c r="GH303" s="128"/>
      <c r="GI303" s="128"/>
      <c r="GJ303" s="128"/>
      <c r="GK303" s="128"/>
      <c r="GL303" s="128"/>
      <c r="GM303" s="128"/>
      <c r="GN303" s="128"/>
      <c r="GO303" s="128"/>
    </row>
    <row r="304" spans="1:197" s="37" customFormat="1" hidden="1" outlineLevel="4" x14ac:dyDescent="0.25">
      <c r="A304" s="45"/>
      <c r="B304" s="46"/>
      <c r="C304" s="132"/>
      <c r="D304" s="133"/>
      <c r="E304" s="134"/>
      <c r="F304" s="135" t="s">
        <v>313</v>
      </c>
      <c r="G304" s="133"/>
      <c r="H304" s="136">
        <v>882.40000000000009</v>
      </c>
      <c r="I304" s="137"/>
      <c r="J304" s="138"/>
      <c r="K304" s="50"/>
      <c r="L304" s="50"/>
      <c r="M304" s="50"/>
      <c r="N304" s="50"/>
      <c r="O304" s="52"/>
      <c r="P304" s="52"/>
      <c r="Q304" s="52"/>
      <c r="R304" s="197"/>
      <c r="S304" s="194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  <c r="CW304" s="128"/>
      <c r="CX304" s="128"/>
      <c r="CY304" s="128"/>
      <c r="CZ304" s="128"/>
      <c r="DA304" s="128"/>
      <c r="DB304" s="128"/>
      <c r="DC304" s="128"/>
      <c r="DD304" s="128"/>
      <c r="DE304" s="128"/>
      <c r="DF304" s="128"/>
      <c r="DG304" s="128"/>
      <c r="DH304" s="128"/>
      <c r="DI304" s="128"/>
      <c r="DJ304" s="128"/>
      <c r="DK304" s="128"/>
      <c r="DL304" s="128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  <c r="EC304" s="128"/>
      <c r="ED304" s="128"/>
      <c r="EE304" s="128"/>
      <c r="EF304" s="128"/>
      <c r="EG304" s="128"/>
      <c r="EH304" s="128"/>
      <c r="EI304" s="128"/>
      <c r="EJ304" s="128"/>
      <c r="EK304" s="128"/>
      <c r="EL304" s="128"/>
      <c r="EM304" s="128"/>
      <c r="EN304" s="128"/>
      <c r="EO304" s="128"/>
      <c r="EP304" s="128"/>
      <c r="EQ304" s="128"/>
      <c r="ER304" s="128"/>
      <c r="ES304" s="128"/>
      <c r="ET304" s="128"/>
      <c r="EU304" s="128"/>
      <c r="EV304" s="128"/>
      <c r="EW304" s="128"/>
      <c r="EX304" s="128"/>
      <c r="EY304" s="128"/>
      <c r="EZ304" s="128"/>
      <c r="FA304" s="128"/>
      <c r="FB304" s="128"/>
      <c r="FC304" s="128"/>
      <c r="FD304" s="128"/>
      <c r="FE304" s="128"/>
      <c r="FF304" s="128"/>
      <c r="FG304" s="128"/>
      <c r="FH304" s="128"/>
      <c r="FI304" s="128"/>
      <c r="FJ304" s="128"/>
      <c r="FK304" s="128"/>
      <c r="FL304" s="128"/>
      <c r="FM304" s="128"/>
      <c r="FN304" s="128"/>
      <c r="FO304" s="128"/>
      <c r="FP304" s="128"/>
      <c r="FQ304" s="128"/>
      <c r="FR304" s="128"/>
      <c r="FS304" s="128"/>
      <c r="FT304" s="128"/>
      <c r="FU304" s="128"/>
      <c r="FV304" s="128"/>
      <c r="FW304" s="128"/>
      <c r="FX304" s="128"/>
      <c r="FY304" s="128"/>
      <c r="FZ304" s="128"/>
      <c r="GA304" s="128"/>
      <c r="GB304" s="128"/>
      <c r="GC304" s="128"/>
      <c r="GD304" s="128"/>
      <c r="GE304" s="128"/>
      <c r="GF304" s="128"/>
      <c r="GG304" s="128"/>
      <c r="GH304" s="128"/>
      <c r="GI304" s="128"/>
      <c r="GJ304" s="128"/>
      <c r="GK304" s="128"/>
      <c r="GL304" s="128"/>
      <c r="GM304" s="128"/>
      <c r="GN304" s="128"/>
      <c r="GO304" s="128"/>
    </row>
    <row r="305" spans="1:197" s="37" customFormat="1" hidden="1" outlineLevel="4" x14ac:dyDescent="0.25">
      <c r="A305" s="45"/>
      <c r="B305" s="46"/>
      <c r="C305" s="132"/>
      <c r="D305" s="133"/>
      <c r="E305" s="134"/>
      <c r="F305" s="135" t="s">
        <v>83</v>
      </c>
      <c r="G305" s="133"/>
      <c r="H305" s="136">
        <v>0</v>
      </c>
      <c r="I305" s="137"/>
      <c r="J305" s="138"/>
      <c r="K305" s="50"/>
      <c r="L305" s="50"/>
      <c r="M305" s="50"/>
      <c r="N305" s="50"/>
      <c r="O305" s="52"/>
      <c r="P305" s="52"/>
      <c r="Q305" s="52"/>
      <c r="R305" s="197"/>
      <c r="S305" s="194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  <c r="DF305" s="128"/>
      <c r="DG305" s="128"/>
      <c r="DH305" s="128"/>
      <c r="DI305" s="128"/>
      <c r="DJ305" s="128"/>
      <c r="DK305" s="128"/>
      <c r="DL305" s="128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  <c r="EC305" s="128"/>
      <c r="ED305" s="128"/>
      <c r="EE305" s="128"/>
      <c r="EF305" s="128"/>
      <c r="EG305" s="128"/>
      <c r="EH305" s="128"/>
      <c r="EI305" s="128"/>
      <c r="EJ305" s="128"/>
      <c r="EK305" s="128"/>
      <c r="EL305" s="128"/>
      <c r="EM305" s="128"/>
      <c r="EN305" s="128"/>
      <c r="EO305" s="128"/>
      <c r="EP305" s="128"/>
      <c r="EQ305" s="128"/>
      <c r="ER305" s="128"/>
      <c r="ES305" s="128"/>
      <c r="ET305" s="128"/>
      <c r="EU305" s="128"/>
      <c r="EV305" s="128"/>
      <c r="EW305" s="128"/>
      <c r="EX305" s="128"/>
      <c r="EY305" s="128"/>
      <c r="EZ305" s="128"/>
      <c r="FA305" s="128"/>
      <c r="FB305" s="128"/>
      <c r="FC305" s="128"/>
      <c r="FD305" s="128"/>
      <c r="FE305" s="128"/>
      <c r="FF305" s="128"/>
      <c r="FG305" s="128"/>
      <c r="FH305" s="128"/>
      <c r="FI305" s="128"/>
      <c r="FJ305" s="128"/>
      <c r="FK305" s="128"/>
      <c r="FL305" s="128"/>
      <c r="FM305" s="128"/>
      <c r="FN305" s="128"/>
      <c r="FO305" s="128"/>
      <c r="FP305" s="128"/>
      <c r="FQ305" s="128"/>
      <c r="FR305" s="128"/>
      <c r="FS305" s="128"/>
      <c r="FT305" s="128"/>
      <c r="FU305" s="128"/>
      <c r="FV305" s="128"/>
      <c r="FW305" s="128"/>
      <c r="FX305" s="128"/>
      <c r="FY305" s="128"/>
      <c r="FZ305" s="128"/>
      <c r="GA305" s="128"/>
      <c r="GB305" s="128"/>
      <c r="GC305" s="128"/>
      <c r="GD305" s="128"/>
      <c r="GE305" s="128"/>
      <c r="GF305" s="128"/>
      <c r="GG305" s="128"/>
      <c r="GH305" s="128"/>
      <c r="GI305" s="128"/>
      <c r="GJ305" s="128"/>
      <c r="GK305" s="128"/>
      <c r="GL305" s="128"/>
      <c r="GM305" s="128"/>
      <c r="GN305" s="128"/>
      <c r="GO305" s="128"/>
    </row>
    <row r="306" spans="1:197" s="37" customFormat="1" hidden="1" outlineLevel="4" x14ac:dyDescent="0.25">
      <c r="A306" s="45"/>
      <c r="B306" s="46"/>
      <c r="C306" s="132"/>
      <c r="D306" s="133"/>
      <c r="E306" s="134"/>
      <c r="F306" s="135" t="s">
        <v>94</v>
      </c>
      <c r="G306" s="133"/>
      <c r="H306" s="136">
        <v>95.75</v>
      </c>
      <c r="I306" s="137"/>
      <c r="J306" s="138"/>
      <c r="K306" s="50"/>
      <c r="L306" s="50"/>
      <c r="M306" s="50"/>
      <c r="N306" s="50"/>
      <c r="O306" s="52"/>
      <c r="P306" s="52"/>
      <c r="Q306" s="52"/>
      <c r="R306" s="197"/>
      <c r="S306" s="194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  <c r="DF306" s="128"/>
      <c r="DG306" s="128"/>
      <c r="DH306" s="128"/>
      <c r="DI306" s="128"/>
      <c r="DJ306" s="128"/>
      <c r="DK306" s="128"/>
      <c r="DL306" s="128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  <c r="EC306" s="128"/>
      <c r="ED306" s="128"/>
      <c r="EE306" s="128"/>
      <c r="EF306" s="128"/>
      <c r="EG306" s="128"/>
      <c r="EH306" s="128"/>
      <c r="EI306" s="128"/>
      <c r="EJ306" s="128"/>
      <c r="EK306" s="128"/>
      <c r="EL306" s="128"/>
      <c r="EM306" s="128"/>
      <c r="EN306" s="128"/>
      <c r="EO306" s="128"/>
      <c r="EP306" s="128"/>
      <c r="EQ306" s="128"/>
      <c r="ER306" s="128"/>
      <c r="ES306" s="128"/>
      <c r="ET306" s="128"/>
      <c r="EU306" s="128"/>
      <c r="EV306" s="128"/>
      <c r="EW306" s="128"/>
      <c r="EX306" s="128"/>
      <c r="EY306" s="128"/>
      <c r="EZ306" s="128"/>
      <c r="FA306" s="128"/>
      <c r="FB306" s="128"/>
      <c r="FC306" s="128"/>
      <c r="FD306" s="128"/>
      <c r="FE306" s="128"/>
      <c r="FF306" s="128"/>
      <c r="FG306" s="128"/>
      <c r="FH306" s="128"/>
      <c r="FI306" s="128"/>
      <c r="FJ306" s="128"/>
      <c r="FK306" s="128"/>
      <c r="FL306" s="128"/>
      <c r="FM306" s="128"/>
      <c r="FN306" s="128"/>
      <c r="FO306" s="128"/>
      <c r="FP306" s="128"/>
      <c r="FQ306" s="128"/>
      <c r="FR306" s="128"/>
      <c r="FS306" s="128"/>
      <c r="FT306" s="128"/>
      <c r="FU306" s="128"/>
      <c r="FV306" s="128"/>
      <c r="FW306" s="128"/>
      <c r="FX306" s="128"/>
      <c r="FY306" s="128"/>
      <c r="FZ306" s="128"/>
      <c r="GA306" s="128"/>
      <c r="GB306" s="128"/>
      <c r="GC306" s="128"/>
      <c r="GD306" s="128"/>
      <c r="GE306" s="128"/>
      <c r="GF306" s="128"/>
      <c r="GG306" s="128"/>
      <c r="GH306" s="128"/>
      <c r="GI306" s="128"/>
      <c r="GJ306" s="128"/>
      <c r="GK306" s="128"/>
      <c r="GL306" s="128"/>
      <c r="GM306" s="128"/>
      <c r="GN306" s="128"/>
      <c r="GO306" s="128"/>
    </row>
    <row r="307" spans="1:197" s="37" customFormat="1" hidden="1" outlineLevel="4" x14ac:dyDescent="0.25">
      <c r="A307" s="45"/>
      <c r="B307" s="46"/>
      <c r="C307" s="132"/>
      <c r="D307" s="133"/>
      <c r="E307" s="134"/>
      <c r="F307" s="135" t="s">
        <v>85</v>
      </c>
      <c r="G307" s="133"/>
      <c r="H307" s="136">
        <v>0</v>
      </c>
      <c r="I307" s="137"/>
      <c r="J307" s="138"/>
      <c r="K307" s="50"/>
      <c r="L307" s="50"/>
      <c r="M307" s="50"/>
      <c r="N307" s="50"/>
      <c r="O307" s="52"/>
      <c r="P307" s="52"/>
      <c r="Q307" s="52"/>
      <c r="R307" s="197"/>
      <c r="S307" s="194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  <c r="DF307" s="128"/>
      <c r="DG307" s="128"/>
      <c r="DH307" s="128"/>
      <c r="DI307" s="128"/>
      <c r="DJ307" s="128"/>
      <c r="DK307" s="128"/>
      <c r="DL307" s="128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  <c r="EC307" s="128"/>
      <c r="ED307" s="128"/>
      <c r="EE307" s="128"/>
      <c r="EF307" s="128"/>
      <c r="EG307" s="128"/>
      <c r="EH307" s="128"/>
      <c r="EI307" s="128"/>
      <c r="EJ307" s="128"/>
      <c r="EK307" s="128"/>
      <c r="EL307" s="128"/>
      <c r="EM307" s="128"/>
      <c r="EN307" s="128"/>
      <c r="EO307" s="128"/>
      <c r="EP307" s="128"/>
      <c r="EQ307" s="128"/>
      <c r="ER307" s="128"/>
      <c r="ES307" s="128"/>
      <c r="ET307" s="128"/>
      <c r="EU307" s="128"/>
      <c r="EV307" s="128"/>
      <c r="EW307" s="128"/>
      <c r="EX307" s="128"/>
      <c r="EY307" s="128"/>
      <c r="EZ307" s="128"/>
      <c r="FA307" s="128"/>
      <c r="FB307" s="128"/>
      <c r="FC307" s="128"/>
      <c r="FD307" s="128"/>
      <c r="FE307" s="128"/>
      <c r="FF307" s="128"/>
      <c r="FG307" s="128"/>
      <c r="FH307" s="128"/>
      <c r="FI307" s="128"/>
      <c r="FJ307" s="128"/>
      <c r="FK307" s="128"/>
      <c r="FL307" s="128"/>
      <c r="FM307" s="128"/>
      <c r="FN307" s="128"/>
      <c r="FO307" s="128"/>
      <c r="FP307" s="128"/>
      <c r="FQ307" s="128"/>
      <c r="FR307" s="128"/>
      <c r="FS307" s="128"/>
      <c r="FT307" s="128"/>
      <c r="FU307" s="128"/>
      <c r="FV307" s="128"/>
      <c r="FW307" s="128"/>
      <c r="FX307" s="128"/>
      <c r="FY307" s="128"/>
      <c r="FZ307" s="128"/>
      <c r="GA307" s="128"/>
      <c r="GB307" s="128"/>
      <c r="GC307" s="128"/>
      <c r="GD307" s="128"/>
      <c r="GE307" s="128"/>
      <c r="GF307" s="128"/>
      <c r="GG307" s="128"/>
      <c r="GH307" s="128"/>
      <c r="GI307" s="128"/>
      <c r="GJ307" s="128"/>
      <c r="GK307" s="128"/>
      <c r="GL307" s="128"/>
      <c r="GM307" s="128"/>
      <c r="GN307" s="128"/>
      <c r="GO307" s="128"/>
    </row>
    <row r="308" spans="1:197" s="37" customFormat="1" hidden="1" outlineLevel="4" x14ac:dyDescent="0.25">
      <c r="A308" s="45"/>
      <c r="B308" s="46"/>
      <c r="C308" s="132"/>
      <c r="D308" s="133"/>
      <c r="E308" s="134"/>
      <c r="F308" s="135" t="s">
        <v>95</v>
      </c>
      <c r="G308" s="133"/>
      <c r="H308" s="136">
        <v>127</v>
      </c>
      <c r="I308" s="137"/>
      <c r="J308" s="138"/>
      <c r="K308" s="50"/>
      <c r="L308" s="50"/>
      <c r="M308" s="50"/>
      <c r="N308" s="50"/>
      <c r="O308" s="52"/>
      <c r="P308" s="52"/>
      <c r="Q308" s="52"/>
      <c r="R308" s="197"/>
      <c r="S308" s="194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  <c r="CW308" s="128"/>
      <c r="CX308" s="128"/>
      <c r="CY308" s="128"/>
      <c r="CZ308" s="128"/>
      <c r="DA308" s="128"/>
      <c r="DB308" s="128"/>
      <c r="DC308" s="128"/>
      <c r="DD308" s="128"/>
      <c r="DE308" s="128"/>
      <c r="DF308" s="128"/>
      <c r="DG308" s="128"/>
      <c r="DH308" s="128"/>
      <c r="DI308" s="128"/>
      <c r="DJ308" s="128"/>
      <c r="DK308" s="128"/>
      <c r="DL308" s="128"/>
      <c r="DM308" s="128"/>
      <c r="DN308" s="128"/>
      <c r="DO308" s="128"/>
      <c r="DP308" s="128"/>
      <c r="DQ308" s="128"/>
      <c r="DR308" s="128"/>
      <c r="DS308" s="128"/>
      <c r="DT308" s="128"/>
      <c r="DU308" s="128"/>
      <c r="DV308" s="128"/>
      <c r="DW308" s="128"/>
      <c r="DX308" s="128"/>
      <c r="DY308" s="128"/>
      <c r="DZ308" s="128"/>
      <c r="EA308" s="128"/>
      <c r="EB308" s="128"/>
      <c r="EC308" s="128"/>
      <c r="ED308" s="128"/>
      <c r="EE308" s="128"/>
      <c r="EF308" s="128"/>
      <c r="EG308" s="128"/>
      <c r="EH308" s="128"/>
      <c r="EI308" s="128"/>
      <c r="EJ308" s="128"/>
      <c r="EK308" s="128"/>
      <c r="EL308" s="128"/>
      <c r="EM308" s="128"/>
      <c r="EN308" s="128"/>
      <c r="EO308" s="128"/>
      <c r="EP308" s="128"/>
      <c r="EQ308" s="128"/>
      <c r="ER308" s="128"/>
      <c r="ES308" s="128"/>
      <c r="ET308" s="128"/>
      <c r="EU308" s="128"/>
      <c r="EV308" s="128"/>
      <c r="EW308" s="128"/>
      <c r="EX308" s="128"/>
      <c r="EY308" s="128"/>
      <c r="EZ308" s="128"/>
      <c r="FA308" s="128"/>
      <c r="FB308" s="128"/>
      <c r="FC308" s="128"/>
      <c r="FD308" s="128"/>
      <c r="FE308" s="128"/>
      <c r="FF308" s="128"/>
      <c r="FG308" s="128"/>
      <c r="FH308" s="128"/>
      <c r="FI308" s="128"/>
      <c r="FJ308" s="128"/>
      <c r="FK308" s="128"/>
      <c r="FL308" s="128"/>
      <c r="FM308" s="128"/>
      <c r="FN308" s="128"/>
      <c r="FO308" s="128"/>
      <c r="FP308" s="128"/>
      <c r="FQ308" s="128"/>
      <c r="FR308" s="128"/>
      <c r="FS308" s="128"/>
      <c r="FT308" s="128"/>
      <c r="FU308" s="128"/>
      <c r="FV308" s="128"/>
      <c r="FW308" s="128"/>
      <c r="FX308" s="128"/>
      <c r="FY308" s="128"/>
      <c r="FZ308" s="128"/>
      <c r="GA308" s="128"/>
      <c r="GB308" s="128"/>
      <c r="GC308" s="128"/>
      <c r="GD308" s="128"/>
      <c r="GE308" s="128"/>
      <c r="GF308" s="128"/>
      <c r="GG308" s="128"/>
      <c r="GH308" s="128"/>
      <c r="GI308" s="128"/>
      <c r="GJ308" s="128"/>
      <c r="GK308" s="128"/>
      <c r="GL308" s="128"/>
      <c r="GM308" s="128"/>
      <c r="GN308" s="128"/>
      <c r="GO308" s="128"/>
    </row>
    <row r="309" spans="1:197" s="37" customFormat="1" ht="7.5" hidden="1" customHeight="1" outlineLevel="4" x14ac:dyDescent="0.25">
      <c r="A309" s="36"/>
      <c r="B309" s="53"/>
      <c r="C309" s="139"/>
      <c r="D309" s="140"/>
      <c r="E309" s="141"/>
      <c r="F309" s="142"/>
      <c r="G309" s="140"/>
      <c r="H309" s="143"/>
      <c r="I309" s="144"/>
      <c r="J309" s="145"/>
      <c r="K309" s="61"/>
      <c r="L309" s="61"/>
      <c r="M309" s="61"/>
      <c r="N309" s="61"/>
      <c r="O309" s="60"/>
      <c r="P309" s="60"/>
      <c r="Q309" s="60"/>
      <c r="R309" s="197"/>
      <c r="S309" s="194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  <c r="DF309" s="128"/>
      <c r="DG309" s="128"/>
      <c r="DH309" s="128"/>
      <c r="DI309" s="128"/>
      <c r="DJ309" s="128"/>
      <c r="DK309" s="128"/>
      <c r="DL309" s="128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  <c r="EC309" s="128"/>
      <c r="ED309" s="128"/>
      <c r="EE309" s="128"/>
      <c r="EF309" s="128"/>
      <c r="EG309" s="128"/>
      <c r="EH309" s="128"/>
      <c r="EI309" s="128"/>
      <c r="EJ309" s="128"/>
      <c r="EK309" s="128"/>
      <c r="EL309" s="128"/>
      <c r="EM309" s="128"/>
      <c r="EN309" s="128"/>
      <c r="EO309" s="128"/>
      <c r="EP309" s="128"/>
      <c r="EQ309" s="128"/>
      <c r="ER309" s="128"/>
      <c r="ES309" s="128"/>
      <c r="ET309" s="128"/>
      <c r="EU309" s="128"/>
      <c r="EV309" s="128"/>
      <c r="EW309" s="128"/>
      <c r="EX309" s="128"/>
      <c r="EY309" s="128"/>
      <c r="EZ309" s="128"/>
      <c r="FA309" s="128"/>
      <c r="FB309" s="128"/>
      <c r="FC309" s="128"/>
      <c r="FD309" s="128"/>
      <c r="FE309" s="128"/>
      <c r="FF309" s="128"/>
      <c r="FG309" s="128"/>
      <c r="FH309" s="128"/>
      <c r="FI309" s="128"/>
      <c r="FJ309" s="128"/>
      <c r="FK309" s="128"/>
      <c r="FL309" s="128"/>
      <c r="FM309" s="128"/>
      <c r="FN309" s="128"/>
      <c r="FO309" s="128"/>
      <c r="FP309" s="128"/>
      <c r="FQ309" s="128"/>
      <c r="FR309" s="128"/>
      <c r="FS309" s="128"/>
      <c r="FT309" s="128"/>
      <c r="FU309" s="128"/>
      <c r="FV309" s="128"/>
      <c r="FW309" s="128"/>
      <c r="FX309" s="128"/>
      <c r="FY309" s="128"/>
      <c r="FZ309" s="128"/>
      <c r="GA309" s="128"/>
      <c r="GB309" s="128"/>
      <c r="GC309" s="128"/>
      <c r="GD309" s="128"/>
      <c r="GE309" s="128"/>
      <c r="GF309" s="128"/>
      <c r="GG309" s="128"/>
      <c r="GH309" s="128"/>
      <c r="GI309" s="128"/>
      <c r="GJ309" s="128"/>
      <c r="GK309" s="128"/>
      <c r="GL309" s="128"/>
      <c r="GM309" s="128"/>
      <c r="GN309" s="128"/>
      <c r="GO309" s="128"/>
    </row>
    <row r="310" spans="1:197" s="37" customFormat="1" outlineLevel="3" x14ac:dyDescent="0.25">
      <c r="A310" s="38"/>
      <c r="B310" s="39"/>
      <c r="C310" s="326">
        <v>13</v>
      </c>
      <c r="D310" s="327" t="s">
        <v>50</v>
      </c>
      <c r="E310" s="328" t="s">
        <v>317</v>
      </c>
      <c r="F310" s="329" t="s">
        <v>318</v>
      </c>
      <c r="G310" s="327" t="s">
        <v>53</v>
      </c>
      <c r="H310" s="330">
        <v>1105.1500000000001</v>
      </c>
      <c r="I310" s="324"/>
      <c r="J310" s="331">
        <f>H310*I310</f>
        <v>0</v>
      </c>
      <c r="K310" s="42"/>
      <c r="L310" s="42">
        <f>H310*K310</f>
        <v>0</v>
      </c>
      <c r="M310" s="42"/>
      <c r="N310" s="42">
        <f>H310*M310</f>
        <v>0</v>
      </c>
      <c r="O310" s="44">
        <v>21</v>
      </c>
      <c r="P310" s="44">
        <f>J310*(O310/100)</f>
        <v>0</v>
      </c>
      <c r="Q310" s="44">
        <f>J310+P310</f>
        <v>0</v>
      </c>
      <c r="R310" s="197"/>
      <c r="S310" s="194"/>
      <c r="T310" s="127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  <c r="DF310" s="128"/>
      <c r="DG310" s="128"/>
      <c r="DH310" s="128"/>
      <c r="DI310" s="128"/>
      <c r="DJ310" s="128"/>
      <c r="DK310" s="128"/>
      <c r="DL310" s="128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  <c r="EC310" s="128"/>
      <c r="ED310" s="128"/>
      <c r="EE310" s="128"/>
      <c r="EF310" s="128"/>
      <c r="EG310" s="128"/>
      <c r="EH310" s="128"/>
      <c r="EI310" s="128"/>
      <c r="EJ310" s="128"/>
      <c r="EK310" s="128"/>
      <c r="EL310" s="128"/>
      <c r="EM310" s="128"/>
      <c r="EN310" s="128"/>
      <c r="EO310" s="128"/>
      <c r="EP310" s="128"/>
      <c r="EQ310" s="128"/>
      <c r="ER310" s="128"/>
      <c r="ES310" s="128"/>
      <c r="ET310" s="128"/>
      <c r="EU310" s="128"/>
      <c r="EV310" s="128"/>
      <c r="EW310" s="128"/>
      <c r="EX310" s="128"/>
      <c r="EY310" s="128"/>
      <c r="EZ310" s="128"/>
      <c r="FA310" s="128"/>
      <c r="FB310" s="128"/>
      <c r="FC310" s="128"/>
      <c r="FD310" s="128"/>
      <c r="FE310" s="128"/>
      <c r="FF310" s="128"/>
      <c r="FG310" s="128"/>
      <c r="FH310" s="128"/>
      <c r="FI310" s="128"/>
      <c r="FJ310" s="128"/>
      <c r="FK310" s="128"/>
      <c r="FL310" s="128"/>
      <c r="FM310" s="128"/>
      <c r="FN310" s="128"/>
      <c r="FO310" s="128"/>
      <c r="FP310" s="128"/>
      <c r="FQ310" s="128"/>
      <c r="FR310" s="128"/>
      <c r="FS310" s="128"/>
      <c r="FT310" s="128"/>
      <c r="FU310" s="128"/>
      <c r="FV310" s="128"/>
      <c r="FW310" s="128"/>
      <c r="FX310" s="128"/>
      <c r="FY310" s="128"/>
      <c r="FZ310" s="128"/>
      <c r="GA310" s="128"/>
      <c r="GB310" s="128"/>
      <c r="GC310" s="128"/>
      <c r="GD310" s="128"/>
      <c r="GE310" s="128"/>
      <c r="GF310" s="128"/>
      <c r="GG310" s="128"/>
      <c r="GH310" s="128"/>
      <c r="GI310" s="128"/>
      <c r="GJ310" s="128"/>
      <c r="GK310" s="128"/>
      <c r="GL310" s="128"/>
      <c r="GM310" s="128"/>
      <c r="GN310" s="128"/>
      <c r="GO310" s="128"/>
    </row>
    <row r="311" spans="1:197" s="116" customFormat="1" outlineLevel="3" collapsed="1" x14ac:dyDescent="0.25">
      <c r="A311" s="114"/>
      <c r="B311" s="115"/>
      <c r="C311" s="326">
        <v>14</v>
      </c>
      <c r="D311" s="327" t="s">
        <v>50</v>
      </c>
      <c r="E311" s="328" t="s">
        <v>301</v>
      </c>
      <c r="F311" s="329" t="s">
        <v>302</v>
      </c>
      <c r="G311" s="327" t="s">
        <v>53</v>
      </c>
      <c r="H311" s="330">
        <v>1134.0999999999999</v>
      </c>
      <c r="I311" s="324"/>
      <c r="J311" s="331">
        <f>H311*I311</f>
        <v>0</v>
      </c>
      <c r="K311" s="95"/>
      <c r="L311" s="95">
        <f>H311*K311</f>
        <v>0</v>
      </c>
      <c r="M311" s="95"/>
      <c r="N311" s="95">
        <f>H311*M311</f>
        <v>0</v>
      </c>
      <c r="O311" s="96">
        <v>21</v>
      </c>
      <c r="P311" s="96">
        <f>J311*(O311/100)</f>
        <v>0</v>
      </c>
      <c r="Q311" s="96">
        <f>J311+P311</f>
        <v>0</v>
      </c>
      <c r="R311" s="197"/>
      <c r="S311" s="194"/>
      <c r="T311" s="127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  <c r="EC311" s="128"/>
      <c r="ED311" s="128"/>
      <c r="EE311" s="128"/>
      <c r="EF311" s="128"/>
      <c r="EG311" s="128"/>
      <c r="EH311" s="128"/>
      <c r="EI311" s="128"/>
      <c r="EJ311" s="128"/>
      <c r="EK311" s="128"/>
      <c r="EL311" s="128"/>
      <c r="EM311" s="128"/>
      <c r="EN311" s="128"/>
      <c r="EO311" s="128"/>
      <c r="EP311" s="128"/>
      <c r="EQ311" s="128"/>
      <c r="ER311" s="128"/>
      <c r="ES311" s="128"/>
      <c r="ET311" s="128"/>
      <c r="EU311" s="128"/>
      <c r="EV311" s="128"/>
      <c r="EW311" s="128"/>
      <c r="EX311" s="128"/>
      <c r="EY311" s="128"/>
      <c r="EZ311" s="128"/>
      <c r="FA311" s="128"/>
      <c r="FB311" s="128"/>
      <c r="FC311" s="128"/>
      <c r="FD311" s="128"/>
      <c r="FE311" s="128"/>
      <c r="FF311" s="128"/>
      <c r="FG311" s="128"/>
      <c r="FH311" s="128"/>
      <c r="FI311" s="128"/>
      <c r="FJ311" s="128"/>
      <c r="FK311" s="128"/>
      <c r="FL311" s="128"/>
      <c r="FM311" s="128"/>
      <c r="FN311" s="128"/>
      <c r="FO311" s="128"/>
      <c r="FP311" s="128"/>
      <c r="FQ311" s="128"/>
      <c r="FR311" s="128"/>
      <c r="FS311" s="128"/>
      <c r="FT311" s="128"/>
      <c r="FU311" s="128"/>
      <c r="FV311" s="128"/>
      <c r="FW311" s="128"/>
      <c r="FX311" s="128"/>
      <c r="FY311" s="128"/>
      <c r="FZ311" s="128"/>
      <c r="GA311" s="128"/>
      <c r="GB311" s="128"/>
      <c r="GC311" s="128"/>
      <c r="GD311" s="128"/>
      <c r="GE311" s="128"/>
      <c r="GF311" s="128"/>
      <c r="GG311" s="128"/>
      <c r="GH311" s="128"/>
      <c r="GI311" s="128"/>
      <c r="GJ311" s="128"/>
      <c r="GK311" s="128"/>
      <c r="GL311" s="128"/>
      <c r="GM311" s="128"/>
      <c r="GN311" s="128"/>
      <c r="GO311" s="128"/>
    </row>
    <row r="312" spans="1:197" s="116" customFormat="1" hidden="1" outlineLevel="4" x14ac:dyDescent="0.25">
      <c r="A312" s="117"/>
      <c r="B312" s="97"/>
      <c r="C312" s="97"/>
      <c r="D312" s="98"/>
      <c r="E312" s="99" t="s">
        <v>14</v>
      </c>
      <c r="F312" s="100" t="s">
        <v>319</v>
      </c>
      <c r="G312" s="98"/>
      <c r="H312" s="101">
        <v>0</v>
      </c>
      <c r="I312" s="102"/>
      <c r="J312" s="103"/>
      <c r="K312" s="101"/>
      <c r="L312" s="101"/>
      <c r="M312" s="101"/>
      <c r="N312" s="101"/>
      <c r="O312" s="103"/>
      <c r="P312" s="103"/>
      <c r="Q312" s="103"/>
      <c r="R312" s="197"/>
      <c r="S312" s="194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  <c r="DF312" s="128"/>
      <c r="DG312" s="128"/>
      <c r="DH312" s="128"/>
      <c r="DI312" s="128"/>
      <c r="DJ312" s="128"/>
      <c r="DK312" s="128"/>
      <c r="DL312" s="128"/>
      <c r="DM312" s="128"/>
      <c r="DN312" s="128"/>
      <c r="DO312" s="128"/>
      <c r="DP312" s="128"/>
      <c r="DQ312" s="128"/>
      <c r="DR312" s="128"/>
      <c r="DS312" s="128"/>
      <c r="DT312" s="128"/>
      <c r="DU312" s="128"/>
      <c r="DV312" s="128"/>
      <c r="DW312" s="128"/>
      <c r="DX312" s="128"/>
      <c r="DY312" s="128"/>
      <c r="DZ312" s="128"/>
      <c r="EA312" s="128"/>
      <c r="EB312" s="128"/>
      <c r="EC312" s="128"/>
      <c r="ED312" s="128"/>
      <c r="EE312" s="128"/>
      <c r="EF312" s="128"/>
      <c r="EG312" s="128"/>
      <c r="EH312" s="128"/>
      <c r="EI312" s="128"/>
      <c r="EJ312" s="128"/>
      <c r="EK312" s="128"/>
      <c r="EL312" s="128"/>
      <c r="EM312" s="128"/>
      <c r="EN312" s="128"/>
      <c r="EO312" s="128"/>
      <c r="EP312" s="128"/>
      <c r="EQ312" s="128"/>
      <c r="ER312" s="128"/>
      <c r="ES312" s="128"/>
      <c r="ET312" s="128"/>
      <c r="EU312" s="128"/>
      <c r="EV312" s="128"/>
      <c r="EW312" s="128"/>
      <c r="EX312" s="128"/>
      <c r="EY312" s="128"/>
      <c r="EZ312" s="128"/>
      <c r="FA312" s="128"/>
      <c r="FB312" s="128"/>
      <c r="FC312" s="128"/>
      <c r="FD312" s="128"/>
      <c r="FE312" s="128"/>
      <c r="FF312" s="128"/>
      <c r="FG312" s="128"/>
      <c r="FH312" s="128"/>
      <c r="FI312" s="128"/>
      <c r="FJ312" s="128"/>
      <c r="FK312" s="128"/>
      <c r="FL312" s="128"/>
      <c r="FM312" s="128"/>
      <c r="FN312" s="128"/>
      <c r="FO312" s="128"/>
      <c r="FP312" s="128"/>
      <c r="FQ312" s="128"/>
      <c r="FR312" s="128"/>
      <c r="FS312" s="128"/>
      <c r="FT312" s="128"/>
      <c r="FU312" s="128"/>
      <c r="FV312" s="128"/>
      <c r="FW312" s="128"/>
      <c r="FX312" s="128"/>
      <c r="FY312" s="128"/>
      <c r="FZ312" s="128"/>
      <c r="GA312" s="128"/>
      <c r="GB312" s="128"/>
      <c r="GC312" s="128"/>
      <c r="GD312" s="128"/>
      <c r="GE312" s="128"/>
      <c r="GF312" s="128"/>
      <c r="GG312" s="128"/>
      <c r="GH312" s="128"/>
      <c r="GI312" s="128"/>
      <c r="GJ312" s="128"/>
      <c r="GK312" s="128"/>
      <c r="GL312" s="128"/>
      <c r="GM312" s="128"/>
      <c r="GN312" s="128"/>
      <c r="GO312" s="128"/>
    </row>
    <row r="313" spans="1:197" s="116" customFormat="1" hidden="1" outlineLevel="4" x14ac:dyDescent="0.25">
      <c r="A313" s="117"/>
      <c r="B313" s="97"/>
      <c r="C313" s="97"/>
      <c r="D313" s="98"/>
      <c r="E313" s="99"/>
      <c r="F313" s="100" t="s">
        <v>320</v>
      </c>
      <c r="G313" s="98"/>
      <c r="H313" s="101">
        <v>882.4</v>
      </c>
      <c r="I313" s="102"/>
      <c r="J313" s="103"/>
      <c r="K313" s="101"/>
      <c r="L313" s="101"/>
      <c r="M313" s="101"/>
      <c r="N313" s="101"/>
      <c r="O313" s="103"/>
      <c r="P313" s="103"/>
      <c r="Q313" s="103"/>
      <c r="R313" s="197"/>
      <c r="S313" s="194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  <c r="CW313" s="128"/>
      <c r="CX313" s="128"/>
      <c r="CY313" s="128"/>
      <c r="CZ313" s="128"/>
      <c r="DA313" s="128"/>
      <c r="DB313" s="128"/>
      <c r="DC313" s="128"/>
      <c r="DD313" s="128"/>
      <c r="DE313" s="128"/>
      <c r="DF313" s="128"/>
      <c r="DG313" s="128"/>
      <c r="DH313" s="128"/>
      <c r="DI313" s="128"/>
      <c r="DJ313" s="128"/>
      <c r="DK313" s="128"/>
      <c r="DL313" s="128"/>
      <c r="DM313" s="128"/>
      <c r="DN313" s="128"/>
      <c r="DO313" s="128"/>
      <c r="DP313" s="128"/>
      <c r="DQ313" s="128"/>
      <c r="DR313" s="128"/>
      <c r="DS313" s="128"/>
      <c r="DT313" s="128"/>
      <c r="DU313" s="128"/>
      <c r="DV313" s="128"/>
      <c r="DW313" s="128"/>
      <c r="DX313" s="128"/>
      <c r="DY313" s="128"/>
      <c r="DZ313" s="128"/>
      <c r="EA313" s="128"/>
      <c r="EB313" s="128"/>
      <c r="EC313" s="128"/>
      <c r="ED313" s="128"/>
      <c r="EE313" s="128"/>
      <c r="EF313" s="128"/>
      <c r="EG313" s="128"/>
      <c r="EH313" s="128"/>
      <c r="EI313" s="128"/>
      <c r="EJ313" s="128"/>
      <c r="EK313" s="128"/>
      <c r="EL313" s="128"/>
      <c r="EM313" s="128"/>
      <c r="EN313" s="128"/>
      <c r="EO313" s="128"/>
      <c r="EP313" s="128"/>
      <c r="EQ313" s="128"/>
      <c r="ER313" s="128"/>
      <c r="ES313" s="128"/>
      <c r="ET313" s="128"/>
      <c r="EU313" s="128"/>
      <c r="EV313" s="128"/>
      <c r="EW313" s="128"/>
      <c r="EX313" s="128"/>
      <c r="EY313" s="128"/>
      <c r="EZ313" s="128"/>
      <c r="FA313" s="128"/>
      <c r="FB313" s="128"/>
      <c r="FC313" s="128"/>
      <c r="FD313" s="128"/>
      <c r="FE313" s="128"/>
      <c r="FF313" s="128"/>
      <c r="FG313" s="128"/>
      <c r="FH313" s="128"/>
      <c r="FI313" s="128"/>
      <c r="FJ313" s="128"/>
      <c r="FK313" s="128"/>
      <c r="FL313" s="128"/>
      <c r="FM313" s="128"/>
      <c r="FN313" s="128"/>
      <c r="FO313" s="128"/>
      <c r="FP313" s="128"/>
      <c r="FQ313" s="128"/>
      <c r="FR313" s="128"/>
      <c r="FS313" s="128"/>
      <c r="FT313" s="128"/>
      <c r="FU313" s="128"/>
      <c r="FV313" s="128"/>
      <c r="FW313" s="128"/>
      <c r="FX313" s="128"/>
      <c r="FY313" s="128"/>
      <c r="FZ313" s="128"/>
      <c r="GA313" s="128"/>
      <c r="GB313" s="128"/>
      <c r="GC313" s="128"/>
      <c r="GD313" s="128"/>
      <c r="GE313" s="128"/>
      <c r="GF313" s="128"/>
      <c r="GG313" s="128"/>
      <c r="GH313" s="128"/>
      <c r="GI313" s="128"/>
      <c r="GJ313" s="128"/>
      <c r="GK313" s="128"/>
      <c r="GL313" s="128"/>
      <c r="GM313" s="128"/>
      <c r="GN313" s="128"/>
      <c r="GO313" s="128"/>
    </row>
    <row r="314" spans="1:197" s="116" customFormat="1" hidden="1" outlineLevel="4" x14ac:dyDescent="0.25">
      <c r="A314" s="117"/>
      <c r="B314" s="97"/>
      <c r="C314" s="97"/>
      <c r="D314" s="98"/>
      <c r="E314" s="99"/>
      <c r="F314" s="100" t="s">
        <v>321</v>
      </c>
      <c r="G314" s="98"/>
      <c r="H314" s="101">
        <v>0</v>
      </c>
      <c r="I314" s="102"/>
      <c r="J314" s="103"/>
      <c r="K314" s="101"/>
      <c r="L314" s="101"/>
      <c r="M314" s="101"/>
      <c r="N314" s="101"/>
      <c r="O314" s="103"/>
      <c r="P314" s="103"/>
      <c r="Q314" s="103"/>
      <c r="R314" s="197"/>
      <c r="S314" s="194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  <c r="CW314" s="128"/>
      <c r="CX314" s="128"/>
      <c r="CY314" s="128"/>
      <c r="CZ314" s="128"/>
      <c r="DA314" s="128"/>
      <c r="DB314" s="128"/>
      <c r="DC314" s="128"/>
      <c r="DD314" s="128"/>
      <c r="DE314" s="128"/>
      <c r="DF314" s="128"/>
      <c r="DG314" s="128"/>
      <c r="DH314" s="128"/>
      <c r="DI314" s="128"/>
      <c r="DJ314" s="128"/>
      <c r="DK314" s="128"/>
      <c r="DL314" s="128"/>
      <c r="DM314" s="128"/>
      <c r="DN314" s="128"/>
      <c r="DO314" s="128"/>
      <c r="DP314" s="128"/>
      <c r="DQ314" s="128"/>
      <c r="DR314" s="128"/>
      <c r="DS314" s="128"/>
      <c r="DT314" s="128"/>
      <c r="DU314" s="128"/>
      <c r="DV314" s="128"/>
      <c r="DW314" s="128"/>
      <c r="DX314" s="128"/>
      <c r="DY314" s="128"/>
      <c r="DZ314" s="128"/>
      <c r="EA314" s="128"/>
      <c r="EB314" s="128"/>
      <c r="EC314" s="128"/>
      <c r="ED314" s="128"/>
      <c r="EE314" s="128"/>
      <c r="EF314" s="128"/>
      <c r="EG314" s="128"/>
      <c r="EH314" s="128"/>
      <c r="EI314" s="128"/>
      <c r="EJ314" s="128"/>
      <c r="EK314" s="128"/>
      <c r="EL314" s="128"/>
      <c r="EM314" s="128"/>
      <c r="EN314" s="128"/>
      <c r="EO314" s="128"/>
      <c r="EP314" s="128"/>
      <c r="EQ314" s="128"/>
      <c r="ER314" s="128"/>
      <c r="ES314" s="128"/>
      <c r="ET314" s="128"/>
      <c r="EU314" s="128"/>
      <c r="EV314" s="128"/>
      <c r="EW314" s="128"/>
      <c r="EX314" s="128"/>
      <c r="EY314" s="128"/>
      <c r="EZ314" s="128"/>
      <c r="FA314" s="128"/>
      <c r="FB314" s="128"/>
      <c r="FC314" s="128"/>
      <c r="FD314" s="128"/>
      <c r="FE314" s="128"/>
      <c r="FF314" s="128"/>
      <c r="FG314" s="128"/>
      <c r="FH314" s="128"/>
      <c r="FI314" s="128"/>
      <c r="FJ314" s="128"/>
      <c r="FK314" s="128"/>
      <c r="FL314" s="128"/>
      <c r="FM314" s="128"/>
      <c r="FN314" s="128"/>
      <c r="FO314" s="128"/>
      <c r="FP314" s="128"/>
      <c r="FQ314" s="128"/>
      <c r="FR314" s="128"/>
      <c r="FS314" s="128"/>
      <c r="FT314" s="128"/>
      <c r="FU314" s="128"/>
      <c r="FV314" s="128"/>
      <c r="FW314" s="128"/>
      <c r="FX314" s="128"/>
      <c r="FY314" s="128"/>
      <c r="FZ314" s="128"/>
      <c r="GA314" s="128"/>
      <c r="GB314" s="128"/>
      <c r="GC314" s="128"/>
      <c r="GD314" s="128"/>
      <c r="GE314" s="128"/>
      <c r="GF314" s="128"/>
      <c r="GG314" s="128"/>
      <c r="GH314" s="128"/>
      <c r="GI314" s="128"/>
      <c r="GJ314" s="128"/>
      <c r="GK314" s="128"/>
      <c r="GL314" s="128"/>
      <c r="GM314" s="128"/>
      <c r="GN314" s="128"/>
      <c r="GO314" s="128"/>
    </row>
    <row r="315" spans="1:197" s="116" customFormat="1" hidden="1" outlineLevel="4" x14ac:dyDescent="0.25">
      <c r="A315" s="117"/>
      <c r="B315" s="97"/>
      <c r="C315" s="97"/>
      <c r="D315" s="98"/>
      <c r="E315" s="99"/>
      <c r="F315" s="100" t="s">
        <v>322</v>
      </c>
      <c r="G315" s="98"/>
      <c r="H315" s="101">
        <v>89.25</v>
      </c>
      <c r="I315" s="102"/>
      <c r="J315" s="103"/>
      <c r="K315" s="101"/>
      <c r="L315" s="101"/>
      <c r="M315" s="101"/>
      <c r="N315" s="101"/>
      <c r="O315" s="103"/>
      <c r="P315" s="103"/>
      <c r="Q315" s="103"/>
      <c r="R315" s="197"/>
      <c r="S315" s="194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  <c r="CN315" s="128"/>
      <c r="CO315" s="128"/>
      <c r="CP315" s="128"/>
      <c r="CQ315" s="128"/>
      <c r="CR315" s="128"/>
      <c r="CS315" s="128"/>
      <c r="CT315" s="128"/>
      <c r="CU315" s="128"/>
      <c r="CV315" s="128"/>
      <c r="CW315" s="128"/>
      <c r="CX315" s="128"/>
      <c r="CY315" s="128"/>
      <c r="CZ315" s="128"/>
      <c r="DA315" s="128"/>
      <c r="DB315" s="128"/>
      <c r="DC315" s="128"/>
      <c r="DD315" s="128"/>
      <c r="DE315" s="128"/>
      <c r="DF315" s="128"/>
      <c r="DG315" s="128"/>
      <c r="DH315" s="128"/>
      <c r="DI315" s="128"/>
      <c r="DJ315" s="128"/>
      <c r="DK315" s="128"/>
      <c r="DL315" s="128"/>
      <c r="DM315" s="128"/>
      <c r="DN315" s="128"/>
      <c r="DO315" s="128"/>
      <c r="DP315" s="128"/>
      <c r="DQ315" s="128"/>
      <c r="DR315" s="128"/>
      <c r="DS315" s="128"/>
      <c r="DT315" s="128"/>
      <c r="DU315" s="128"/>
      <c r="DV315" s="128"/>
      <c r="DW315" s="128"/>
      <c r="DX315" s="128"/>
      <c r="DY315" s="128"/>
      <c r="DZ315" s="128"/>
      <c r="EA315" s="128"/>
      <c r="EB315" s="128"/>
      <c r="EC315" s="128"/>
      <c r="ED315" s="128"/>
      <c r="EE315" s="128"/>
      <c r="EF315" s="128"/>
      <c r="EG315" s="128"/>
      <c r="EH315" s="128"/>
      <c r="EI315" s="128"/>
      <c r="EJ315" s="128"/>
      <c r="EK315" s="128"/>
      <c r="EL315" s="128"/>
      <c r="EM315" s="128"/>
      <c r="EN315" s="128"/>
      <c r="EO315" s="128"/>
      <c r="EP315" s="128"/>
      <c r="EQ315" s="128"/>
      <c r="ER315" s="128"/>
      <c r="ES315" s="128"/>
      <c r="ET315" s="128"/>
      <c r="EU315" s="128"/>
      <c r="EV315" s="128"/>
      <c r="EW315" s="128"/>
      <c r="EX315" s="128"/>
      <c r="EY315" s="128"/>
      <c r="EZ315" s="128"/>
      <c r="FA315" s="128"/>
      <c r="FB315" s="128"/>
      <c r="FC315" s="128"/>
      <c r="FD315" s="128"/>
      <c r="FE315" s="128"/>
      <c r="FF315" s="128"/>
      <c r="FG315" s="128"/>
      <c r="FH315" s="128"/>
      <c r="FI315" s="128"/>
      <c r="FJ315" s="128"/>
      <c r="FK315" s="128"/>
      <c r="FL315" s="128"/>
      <c r="FM315" s="128"/>
      <c r="FN315" s="128"/>
      <c r="FO315" s="128"/>
      <c r="FP315" s="128"/>
      <c r="FQ315" s="128"/>
      <c r="FR315" s="128"/>
      <c r="FS315" s="128"/>
      <c r="FT315" s="128"/>
      <c r="FU315" s="128"/>
      <c r="FV315" s="128"/>
      <c r="FW315" s="128"/>
      <c r="FX315" s="128"/>
      <c r="FY315" s="128"/>
      <c r="FZ315" s="128"/>
      <c r="GA315" s="128"/>
      <c r="GB315" s="128"/>
      <c r="GC315" s="128"/>
      <c r="GD315" s="128"/>
      <c r="GE315" s="128"/>
      <c r="GF315" s="128"/>
      <c r="GG315" s="128"/>
      <c r="GH315" s="128"/>
      <c r="GI315" s="128"/>
      <c r="GJ315" s="128"/>
      <c r="GK315" s="128"/>
      <c r="GL315" s="128"/>
      <c r="GM315" s="128"/>
      <c r="GN315" s="128"/>
      <c r="GO315" s="128"/>
    </row>
    <row r="316" spans="1:197" s="116" customFormat="1" hidden="1" outlineLevel="4" x14ac:dyDescent="0.25">
      <c r="A316" s="117"/>
      <c r="B316" s="97"/>
      <c r="C316" s="97"/>
      <c r="D316" s="98"/>
      <c r="E316" s="99"/>
      <c r="F316" s="100" t="s">
        <v>323</v>
      </c>
      <c r="G316" s="98"/>
      <c r="H316" s="101">
        <v>7.05</v>
      </c>
      <c r="I316" s="102"/>
      <c r="J316" s="103"/>
      <c r="K316" s="101"/>
      <c r="L316" s="101"/>
      <c r="M316" s="101"/>
      <c r="N316" s="101"/>
      <c r="O316" s="103"/>
      <c r="P316" s="103"/>
      <c r="Q316" s="103"/>
      <c r="R316" s="197"/>
      <c r="S316" s="194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  <c r="CW316" s="128"/>
      <c r="CX316" s="128"/>
      <c r="CY316" s="128"/>
      <c r="CZ316" s="128"/>
      <c r="DA316" s="128"/>
      <c r="DB316" s="128"/>
      <c r="DC316" s="128"/>
      <c r="DD316" s="128"/>
      <c r="DE316" s="128"/>
      <c r="DF316" s="128"/>
      <c r="DG316" s="128"/>
      <c r="DH316" s="128"/>
      <c r="DI316" s="128"/>
      <c r="DJ316" s="128"/>
      <c r="DK316" s="128"/>
      <c r="DL316" s="128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  <c r="EC316" s="128"/>
      <c r="ED316" s="128"/>
      <c r="EE316" s="128"/>
      <c r="EF316" s="128"/>
      <c r="EG316" s="128"/>
      <c r="EH316" s="128"/>
      <c r="EI316" s="128"/>
      <c r="EJ316" s="128"/>
      <c r="EK316" s="128"/>
      <c r="EL316" s="128"/>
      <c r="EM316" s="128"/>
      <c r="EN316" s="128"/>
      <c r="EO316" s="128"/>
      <c r="EP316" s="128"/>
      <c r="EQ316" s="128"/>
      <c r="ER316" s="128"/>
      <c r="ES316" s="128"/>
      <c r="ET316" s="128"/>
      <c r="EU316" s="128"/>
      <c r="EV316" s="128"/>
      <c r="EW316" s="128"/>
      <c r="EX316" s="128"/>
      <c r="EY316" s="128"/>
      <c r="EZ316" s="128"/>
      <c r="FA316" s="128"/>
      <c r="FB316" s="128"/>
      <c r="FC316" s="128"/>
      <c r="FD316" s="128"/>
      <c r="FE316" s="128"/>
      <c r="FF316" s="128"/>
      <c r="FG316" s="128"/>
      <c r="FH316" s="128"/>
      <c r="FI316" s="128"/>
      <c r="FJ316" s="128"/>
      <c r="FK316" s="128"/>
      <c r="FL316" s="128"/>
      <c r="FM316" s="128"/>
      <c r="FN316" s="128"/>
      <c r="FO316" s="128"/>
      <c r="FP316" s="128"/>
      <c r="FQ316" s="128"/>
      <c r="FR316" s="128"/>
      <c r="FS316" s="128"/>
      <c r="FT316" s="128"/>
      <c r="FU316" s="128"/>
      <c r="FV316" s="128"/>
      <c r="FW316" s="128"/>
      <c r="FX316" s="128"/>
      <c r="FY316" s="128"/>
      <c r="FZ316" s="128"/>
      <c r="GA316" s="128"/>
      <c r="GB316" s="128"/>
      <c r="GC316" s="128"/>
      <c r="GD316" s="128"/>
      <c r="GE316" s="128"/>
      <c r="GF316" s="128"/>
      <c r="GG316" s="128"/>
      <c r="GH316" s="128"/>
      <c r="GI316" s="128"/>
      <c r="GJ316" s="128"/>
      <c r="GK316" s="128"/>
      <c r="GL316" s="128"/>
      <c r="GM316" s="128"/>
      <c r="GN316" s="128"/>
      <c r="GO316" s="128"/>
    </row>
    <row r="317" spans="1:197" s="116" customFormat="1" hidden="1" outlineLevel="4" x14ac:dyDescent="0.25">
      <c r="A317" s="117"/>
      <c r="B317" s="97"/>
      <c r="C317" s="97"/>
      <c r="D317" s="98"/>
      <c r="E317" s="99"/>
      <c r="F317" s="100" t="s">
        <v>324</v>
      </c>
      <c r="G317" s="98"/>
      <c r="H317" s="101">
        <v>18.899999999999999</v>
      </c>
      <c r="I317" s="102"/>
      <c r="J317" s="103"/>
      <c r="K317" s="101"/>
      <c r="L317" s="101"/>
      <c r="M317" s="101"/>
      <c r="N317" s="101"/>
      <c r="O317" s="103"/>
      <c r="P317" s="103"/>
      <c r="Q317" s="103"/>
      <c r="R317" s="197"/>
      <c r="S317" s="194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  <c r="CN317" s="128"/>
      <c r="CO317" s="128"/>
      <c r="CP317" s="128"/>
      <c r="CQ317" s="128"/>
      <c r="CR317" s="128"/>
      <c r="CS317" s="128"/>
      <c r="CT317" s="128"/>
      <c r="CU317" s="128"/>
      <c r="CV317" s="128"/>
      <c r="CW317" s="128"/>
      <c r="CX317" s="128"/>
      <c r="CY317" s="128"/>
      <c r="CZ317" s="128"/>
      <c r="DA317" s="128"/>
      <c r="DB317" s="128"/>
      <c r="DC317" s="128"/>
      <c r="DD317" s="128"/>
      <c r="DE317" s="128"/>
      <c r="DF317" s="128"/>
      <c r="DG317" s="128"/>
      <c r="DH317" s="128"/>
      <c r="DI317" s="128"/>
      <c r="DJ317" s="128"/>
      <c r="DK317" s="128"/>
      <c r="DL317" s="128"/>
      <c r="DM317" s="128"/>
      <c r="DN317" s="128"/>
      <c r="DO317" s="128"/>
      <c r="DP317" s="128"/>
      <c r="DQ317" s="128"/>
      <c r="DR317" s="128"/>
      <c r="DS317" s="128"/>
      <c r="DT317" s="128"/>
      <c r="DU317" s="128"/>
      <c r="DV317" s="128"/>
      <c r="DW317" s="128"/>
      <c r="DX317" s="128"/>
      <c r="DY317" s="128"/>
      <c r="DZ317" s="128"/>
      <c r="EA317" s="128"/>
      <c r="EB317" s="128"/>
      <c r="EC317" s="128"/>
      <c r="ED317" s="128"/>
      <c r="EE317" s="128"/>
      <c r="EF317" s="128"/>
      <c r="EG317" s="128"/>
      <c r="EH317" s="128"/>
      <c r="EI317" s="128"/>
      <c r="EJ317" s="128"/>
      <c r="EK317" s="128"/>
      <c r="EL317" s="128"/>
      <c r="EM317" s="128"/>
      <c r="EN317" s="128"/>
      <c r="EO317" s="128"/>
      <c r="EP317" s="128"/>
      <c r="EQ317" s="128"/>
      <c r="ER317" s="128"/>
      <c r="ES317" s="128"/>
      <c r="ET317" s="128"/>
      <c r="EU317" s="128"/>
      <c r="EV317" s="128"/>
      <c r="EW317" s="128"/>
      <c r="EX317" s="128"/>
      <c r="EY317" s="128"/>
      <c r="EZ317" s="128"/>
      <c r="FA317" s="128"/>
      <c r="FB317" s="128"/>
      <c r="FC317" s="128"/>
      <c r="FD317" s="128"/>
      <c r="FE317" s="128"/>
      <c r="FF317" s="128"/>
      <c r="FG317" s="128"/>
      <c r="FH317" s="128"/>
      <c r="FI317" s="128"/>
      <c r="FJ317" s="128"/>
      <c r="FK317" s="128"/>
      <c r="FL317" s="128"/>
      <c r="FM317" s="128"/>
      <c r="FN317" s="128"/>
      <c r="FO317" s="128"/>
      <c r="FP317" s="128"/>
      <c r="FQ317" s="128"/>
      <c r="FR317" s="128"/>
      <c r="FS317" s="128"/>
      <c r="FT317" s="128"/>
      <c r="FU317" s="128"/>
      <c r="FV317" s="128"/>
      <c r="FW317" s="128"/>
      <c r="FX317" s="128"/>
      <c r="FY317" s="128"/>
      <c r="FZ317" s="128"/>
      <c r="GA317" s="128"/>
      <c r="GB317" s="128"/>
      <c r="GC317" s="128"/>
      <c r="GD317" s="128"/>
      <c r="GE317" s="128"/>
      <c r="GF317" s="128"/>
      <c r="GG317" s="128"/>
      <c r="GH317" s="128"/>
      <c r="GI317" s="128"/>
      <c r="GJ317" s="128"/>
      <c r="GK317" s="128"/>
      <c r="GL317" s="128"/>
      <c r="GM317" s="128"/>
      <c r="GN317" s="128"/>
      <c r="GO317" s="128"/>
    </row>
    <row r="318" spans="1:197" s="116" customFormat="1" hidden="1" outlineLevel="4" x14ac:dyDescent="0.25">
      <c r="A318" s="117"/>
      <c r="B318" s="97"/>
      <c r="C318" s="97"/>
      <c r="D318" s="98"/>
      <c r="E318" s="99"/>
      <c r="F318" s="100" t="s">
        <v>325</v>
      </c>
      <c r="G318" s="98"/>
      <c r="H318" s="101">
        <v>124.5</v>
      </c>
      <c r="I318" s="102"/>
      <c r="J318" s="103"/>
      <c r="K318" s="101"/>
      <c r="L318" s="101"/>
      <c r="M318" s="101"/>
      <c r="N318" s="101"/>
      <c r="O318" s="103"/>
      <c r="P318" s="103"/>
      <c r="Q318" s="103"/>
      <c r="R318" s="197"/>
      <c r="S318" s="194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  <c r="CW318" s="128"/>
      <c r="CX318" s="128"/>
      <c r="CY318" s="128"/>
      <c r="CZ318" s="128"/>
      <c r="DA318" s="128"/>
      <c r="DB318" s="128"/>
      <c r="DC318" s="128"/>
      <c r="DD318" s="128"/>
      <c r="DE318" s="128"/>
      <c r="DF318" s="128"/>
      <c r="DG318" s="128"/>
      <c r="DH318" s="128"/>
      <c r="DI318" s="128"/>
      <c r="DJ318" s="128"/>
      <c r="DK318" s="128"/>
      <c r="DL318" s="128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  <c r="EC318" s="128"/>
      <c r="ED318" s="128"/>
      <c r="EE318" s="128"/>
      <c r="EF318" s="128"/>
      <c r="EG318" s="128"/>
      <c r="EH318" s="128"/>
      <c r="EI318" s="128"/>
      <c r="EJ318" s="128"/>
      <c r="EK318" s="128"/>
      <c r="EL318" s="128"/>
      <c r="EM318" s="128"/>
      <c r="EN318" s="128"/>
      <c r="EO318" s="128"/>
      <c r="EP318" s="128"/>
      <c r="EQ318" s="128"/>
      <c r="ER318" s="128"/>
      <c r="ES318" s="128"/>
      <c r="ET318" s="128"/>
      <c r="EU318" s="128"/>
      <c r="EV318" s="128"/>
      <c r="EW318" s="128"/>
      <c r="EX318" s="128"/>
      <c r="EY318" s="128"/>
      <c r="EZ318" s="128"/>
      <c r="FA318" s="128"/>
      <c r="FB318" s="128"/>
      <c r="FC318" s="128"/>
      <c r="FD318" s="128"/>
      <c r="FE318" s="128"/>
      <c r="FF318" s="128"/>
      <c r="FG318" s="128"/>
      <c r="FH318" s="128"/>
      <c r="FI318" s="128"/>
      <c r="FJ318" s="128"/>
      <c r="FK318" s="128"/>
      <c r="FL318" s="128"/>
      <c r="FM318" s="128"/>
      <c r="FN318" s="128"/>
      <c r="FO318" s="128"/>
      <c r="FP318" s="128"/>
      <c r="FQ318" s="128"/>
      <c r="FR318" s="128"/>
      <c r="FS318" s="128"/>
      <c r="FT318" s="128"/>
      <c r="FU318" s="128"/>
      <c r="FV318" s="128"/>
      <c r="FW318" s="128"/>
      <c r="FX318" s="128"/>
      <c r="FY318" s="128"/>
      <c r="FZ318" s="128"/>
      <c r="GA318" s="128"/>
      <c r="GB318" s="128"/>
      <c r="GC318" s="128"/>
      <c r="GD318" s="128"/>
      <c r="GE318" s="128"/>
      <c r="GF318" s="128"/>
      <c r="GG318" s="128"/>
      <c r="GH318" s="128"/>
      <c r="GI318" s="128"/>
      <c r="GJ318" s="128"/>
      <c r="GK318" s="128"/>
      <c r="GL318" s="128"/>
      <c r="GM318" s="128"/>
      <c r="GN318" s="128"/>
      <c r="GO318" s="128"/>
    </row>
    <row r="319" spans="1:197" s="116" customFormat="1" hidden="1" outlineLevel="4" x14ac:dyDescent="0.25">
      <c r="A319" s="117"/>
      <c r="B319" s="97"/>
      <c r="C319" s="97"/>
      <c r="D319" s="98"/>
      <c r="E319" s="99"/>
      <c r="F319" s="100" t="s">
        <v>326</v>
      </c>
      <c r="G319" s="98"/>
      <c r="H319" s="101">
        <v>12</v>
      </c>
      <c r="I319" s="102"/>
      <c r="J319" s="103"/>
      <c r="K319" s="101"/>
      <c r="L319" s="101"/>
      <c r="M319" s="101"/>
      <c r="N319" s="101"/>
      <c r="O319" s="103"/>
      <c r="P319" s="103"/>
      <c r="Q319" s="103"/>
      <c r="R319" s="197"/>
      <c r="S319" s="194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  <c r="CN319" s="128"/>
      <c r="CO319" s="128"/>
      <c r="CP319" s="128"/>
      <c r="CQ319" s="128"/>
      <c r="CR319" s="128"/>
      <c r="CS319" s="128"/>
      <c r="CT319" s="128"/>
      <c r="CU319" s="128"/>
      <c r="CV319" s="128"/>
      <c r="CW319" s="128"/>
      <c r="CX319" s="128"/>
      <c r="CY319" s="128"/>
      <c r="CZ319" s="128"/>
      <c r="DA319" s="128"/>
      <c r="DB319" s="128"/>
      <c r="DC319" s="128"/>
      <c r="DD319" s="128"/>
      <c r="DE319" s="128"/>
      <c r="DF319" s="128"/>
      <c r="DG319" s="128"/>
      <c r="DH319" s="128"/>
      <c r="DI319" s="128"/>
      <c r="DJ319" s="128"/>
      <c r="DK319" s="128"/>
      <c r="DL319" s="128"/>
      <c r="DM319" s="128"/>
      <c r="DN319" s="128"/>
      <c r="DO319" s="128"/>
      <c r="DP319" s="128"/>
      <c r="DQ319" s="128"/>
      <c r="DR319" s="128"/>
      <c r="DS319" s="128"/>
      <c r="DT319" s="128"/>
      <c r="DU319" s="128"/>
      <c r="DV319" s="128"/>
      <c r="DW319" s="128"/>
      <c r="DX319" s="128"/>
      <c r="DY319" s="128"/>
      <c r="DZ319" s="128"/>
      <c r="EA319" s="128"/>
      <c r="EB319" s="128"/>
      <c r="EC319" s="128"/>
      <c r="ED319" s="128"/>
      <c r="EE319" s="128"/>
      <c r="EF319" s="128"/>
      <c r="EG319" s="128"/>
      <c r="EH319" s="128"/>
      <c r="EI319" s="128"/>
      <c r="EJ319" s="128"/>
      <c r="EK319" s="128"/>
      <c r="EL319" s="128"/>
      <c r="EM319" s="128"/>
      <c r="EN319" s="128"/>
      <c r="EO319" s="128"/>
      <c r="EP319" s="128"/>
      <c r="EQ319" s="128"/>
      <c r="ER319" s="128"/>
      <c r="ES319" s="128"/>
      <c r="ET319" s="128"/>
      <c r="EU319" s="128"/>
      <c r="EV319" s="128"/>
      <c r="EW319" s="128"/>
      <c r="EX319" s="128"/>
      <c r="EY319" s="128"/>
      <c r="EZ319" s="128"/>
      <c r="FA319" s="128"/>
      <c r="FB319" s="128"/>
      <c r="FC319" s="128"/>
      <c r="FD319" s="128"/>
      <c r="FE319" s="128"/>
      <c r="FF319" s="128"/>
      <c r="FG319" s="128"/>
      <c r="FH319" s="128"/>
      <c r="FI319" s="128"/>
      <c r="FJ319" s="128"/>
      <c r="FK319" s="128"/>
      <c r="FL319" s="128"/>
      <c r="FM319" s="128"/>
      <c r="FN319" s="128"/>
      <c r="FO319" s="128"/>
      <c r="FP319" s="128"/>
      <c r="FQ319" s="128"/>
      <c r="FR319" s="128"/>
      <c r="FS319" s="128"/>
      <c r="FT319" s="128"/>
      <c r="FU319" s="128"/>
      <c r="FV319" s="128"/>
      <c r="FW319" s="128"/>
      <c r="FX319" s="128"/>
      <c r="FY319" s="128"/>
      <c r="FZ319" s="128"/>
      <c r="GA319" s="128"/>
      <c r="GB319" s="128"/>
      <c r="GC319" s="128"/>
      <c r="GD319" s="128"/>
      <c r="GE319" s="128"/>
      <c r="GF319" s="128"/>
      <c r="GG319" s="128"/>
      <c r="GH319" s="128"/>
      <c r="GI319" s="128"/>
      <c r="GJ319" s="128"/>
      <c r="GK319" s="128"/>
      <c r="GL319" s="128"/>
      <c r="GM319" s="128"/>
      <c r="GN319" s="128"/>
      <c r="GO319" s="128"/>
    </row>
    <row r="320" spans="1:197" s="37" customFormat="1" ht="7.5" hidden="1" customHeight="1" outlineLevel="4" x14ac:dyDescent="0.25">
      <c r="A320" s="36"/>
      <c r="B320" s="53"/>
      <c r="C320" s="54"/>
      <c r="D320" s="55"/>
      <c r="E320" s="56"/>
      <c r="F320" s="57"/>
      <c r="G320" s="55"/>
      <c r="H320" s="58"/>
      <c r="I320" s="59"/>
      <c r="J320" s="60"/>
      <c r="K320" s="61"/>
      <c r="L320" s="61"/>
      <c r="M320" s="61"/>
      <c r="N320" s="61"/>
      <c r="O320" s="60"/>
      <c r="P320" s="60"/>
      <c r="Q320" s="60"/>
      <c r="R320" s="197"/>
      <c r="S320" s="194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  <c r="CN320" s="128"/>
      <c r="CO320" s="128"/>
      <c r="CP320" s="128"/>
      <c r="CQ320" s="128"/>
      <c r="CR320" s="128"/>
      <c r="CS320" s="128"/>
      <c r="CT320" s="128"/>
      <c r="CU320" s="128"/>
      <c r="CV320" s="128"/>
      <c r="CW320" s="128"/>
      <c r="CX320" s="128"/>
      <c r="CY320" s="128"/>
      <c r="CZ320" s="128"/>
      <c r="DA320" s="128"/>
      <c r="DB320" s="128"/>
      <c r="DC320" s="128"/>
      <c r="DD320" s="128"/>
      <c r="DE320" s="128"/>
      <c r="DF320" s="128"/>
      <c r="DG320" s="128"/>
      <c r="DH320" s="128"/>
      <c r="DI320" s="128"/>
      <c r="DJ320" s="128"/>
      <c r="DK320" s="128"/>
      <c r="DL320" s="128"/>
      <c r="DM320" s="128"/>
      <c r="DN320" s="128"/>
      <c r="DO320" s="128"/>
      <c r="DP320" s="128"/>
      <c r="DQ320" s="128"/>
      <c r="DR320" s="128"/>
      <c r="DS320" s="128"/>
      <c r="DT320" s="128"/>
      <c r="DU320" s="128"/>
      <c r="DV320" s="128"/>
      <c r="DW320" s="128"/>
      <c r="DX320" s="128"/>
      <c r="DY320" s="128"/>
      <c r="DZ320" s="128"/>
      <c r="EA320" s="128"/>
      <c r="EB320" s="128"/>
      <c r="EC320" s="128"/>
      <c r="ED320" s="128"/>
      <c r="EE320" s="128"/>
      <c r="EF320" s="128"/>
      <c r="EG320" s="128"/>
      <c r="EH320" s="128"/>
      <c r="EI320" s="128"/>
      <c r="EJ320" s="128"/>
      <c r="EK320" s="128"/>
      <c r="EL320" s="128"/>
      <c r="EM320" s="128"/>
      <c r="EN320" s="128"/>
      <c r="EO320" s="128"/>
      <c r="EP320" s="128"/>
      <c r="EQ320" s="128"/>
      <c r="ER320" s="128"/>
      <c r="ES320" s="128"/>
      <c r="ET320" s="128"/>
      <c r="EU320" s="128"/>
      <c r="EV320" s="128"/>
      <c r="EW320" s="128"/>
      <c r="EX320" s="128"/>
      <c r="EY320" s="128"/>
      <c r="EZ320" s="128"/>
      <c r="FA320" s="128"/>
      <c r="FB320" s="128"/>
      <c r="FC320" s="128"/>
      <c r="FD320" s="128"/>
      <c r="FE320" s="128"/>
      <c r="FF320" s="128"/>
      <c r="FG320" s="128"/>
      <c r="FH320" s="128"/>
      <c r="FI320" s="128"/>
      <c r="FJ320" s="128"/>
      <c r="FK320" s="128"/>
      <c r="FL320" s="128"/>
      <c r="FM320" s="128"/>
      <c r="FN320" s="128"/>
      <c r="FO320" s="128"/>
      <c r="FP320" s="128"/>
      <c r="FQ320" s="128"/>
      <c r="FR320" s="128"/>
      <c r="FS320" s="128"/>
      <c r="FT320" s="128"/>
      <c r="FU320" s="128"/>
      <c r="FV320" s="128"/>
      <c r="FW320" s="128"/>
      <c r="FX320" s="128"/>
      <c r="FY320" s="128"/>
      <c r="FZ320" s="128"/>
      <c r="GA320" s="128"/>
      <c r="GB320" s="128"/>
      <c r="GC320" s="128"/>
      <c r="GD320" s="128"/>
      <c r="GE320" s="128"/>
      <c r="GF320" s="128"/>
      <c r="GG320" s="128"/>
      <c r="GH320" s="128"/>
      <c r="GI320" s="128"/>
      <c r="GJ320" s="128"/>
      <c r="GK320" s="128"/>
      <c r="GL320" s="128"/>
      <c r="GM320" s="128"/>
      <c r="GN320" s="128"/>
      <c r="GO320" s="128"/>
    </row>
    <row r="321" spans="1:197" s="37" customFormat="1" outlineLevel="3" x14ac:dyDescent="0.25">
      <c r="A321" s="38"/>
      <c r="B321" s="39"/>
      <c r="C321" s="40">
        <v>15</v>
      </c>
      <c r="D321" s="41" t="s">
        <v>50</v>
      </c>
      <c r="E321" s="63" t="s">
        <v>327</v>
      </c>
      <c r="F321" s="62" t="s">
        <v>328</v>
      </c>
      <c r="G321" s="41"/>
      <c r="H321" s="42">
        <v>0</v>
      </c>
      <c r="I321" s="43"/>
      <c r="J321" s="44">
        <f>H321*I321</f>
        <v>0</v>
      </c>
      <c r="K321" s="42"/>
      <c r="L321" s="42">
        <f>H321*K321</f>
        <v>0</v>
      </c>
      <c r="M321" s="42"/>
      <c r="N321" s="42">
        <f>H321*M321</f>
        <v>0</v>
      </c>
      <c r="O321" s="44">
        <v>21</v>
      </c>
      <c r="P321" s="44">
        <f>J321*(O321/100)</f>
        <v>0</v>
      </c>
      <c r="Q321" s="44">
        <f>J321+P321</f>
        <v>0</v>
      </c>
      <c r="R321" s="197">
        <f>SUM(J328+J334+J327+J333)</f>
        <v>0</v>
      </c>
      <c r="S321" s="194">
        <f>SUM(J322+J325+J326+J330+J340)</f>
        <v>0</v>
      </c>
      <c r="T321" s="127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  <c r="CN321" s="128"/>
      <c r="CO321" s="128"/>
      <c r="CP321" s="128"/>
      <c r="CQ321" s="128"/>
      <c r="CR321" s="128"/>
      <c r="CS321" s="128"/>
      <c r="CT321" s="128"/>
      <c r="CU321" s="128"/>
      <c r="CV321" s="128"/>
      <c r="CW321" s="128"/>
      <c r="CX321" s="128"/>
      <c r="CY321" s="128"/>
      <c r="CZ321" s="128"/>
      <c r="DA321" s="128"/>
      <c r="DB321" s="128"/>
      <c r="DC321" s="128"/>
      <c r="DD321" s="128"/>
      <c r="DE321" s="128"/>
      <c r="DF321" s="128"/>
      <c r="DG321" s="128"/>
      <c r="DH321" s="128"/>
      <c r="DI321" s="128"/>
      <c r="DJ321" s="128"/>
      <c r="DK321" s="128"/>
      <c r="DL321" s="128"/>
      <c r="DM321" s="128"/>
      <c r="DN321" s="128"/>
      <c r="DO321" s="128"/>
      <c r="DP321" s="128"/>
      <c r="DQ321" s="128"/>
      <c r="DR321" s="128"/>
      <c r="DS321" s="128"/>
      <c r="DT321" s="128"/>
      <c r="DU321" s="128"/>
      <c r="DV321" s="128"/>
      <c r="DW321" s="128"/>
      <c r="DX321" s="128"/>
      <c r="DY321" s="128"/>
      <c r="DZ321" s="128"/>
      <c r="EA321" s="128"/>
      <c r="EB321" s="128"/>
      <c r="EC321" s="128"/>
      <c r="ED321" s="128"/>
      <c r="EE321" s="128"/>
      <c r="EF321" s="128"/>
      <c r="EG321" s="128"/>
      <c r="EH321" s="128"/>
      <c r="EI321" s="128"/>
      <c r="EJ321" s="128"/>
      <c r="EK321" s="128"/>
      <c r="EL321" s="128"/>
      <c r="EM321" s="128"/>
      <c r="EN321" s="128"/>
      <c r="EO321" s="128"/>
      <c r="EP321" s="128"/>
      <c r="EQ321" s="128"/>
      <c r="ER321" s="128"/>
      <c r="ES321" s="128"/>
      <c r="ET321" s="128"/>
      <c r="EU321" s="128"/>
      <c r="EV321" s="128"/>
      <c r="EW321" s="128"/>
      <c r="EX321" s="128"/>
      <c r="EY321" s="128"/>
      <c r="EZ321" s="128"/>
      <c r="FA321" s="128"/>
      <c r="FB321" s="128"/>
      <c r="FC321" s="128"/>
      <c r="FD321" s="128"/>
      <c r="FE321" s="128"/>
      <c r="FF321" s="128"/>
      <c r="FG321" s="128"/>
      <c r="FH321" s="128"/>
      <c r="FI321" s="128"/>
      <c r="FJ321" s="128"/>
      <c r="FK321" s="128"/>
      <c r="FL321" s="128"/>
      <c r="FM321" s="128"/>
      <c r="FN321" s="128"/>
      <c r="FO321" s="128"/>
      <c r="FP321" s="128"/>
      <c r="FQ321" s="128"/>
      <c r="FR321" s="128"/>
      <c r="FS321" s="128"/>
      <c r="FT321" s="128"/>
      <c r="FU321" s="128"/>
      <c r="FV321" s="128"/>
      <c r="FW321" s="128"/>
      <c r="FX321" s="128"/>
      <c r="FY321" s="128"/>
      <c r="FZ321" s="128"/>
      <c r="GA321" s="128"/>
      <c r="GB321" s="128"/>
      <c r="GC321" s="128"/>
      <c r="GD321" s="128"/>
      <c r="GE321" s="128"/>
      <c r="GF321" s="128"/>
      <c r="GG321" s="128"/>
      <c r="GH321" s="128"/>
      <c r="GI321" s="128"/>
      <c r="GJ321" s="128"/>
      <c r="GK321" s="128"/>
      <c r="GL321" s="128"/>
      <c r="GM321" s="128"/>
      <c r="GN321" s="128"/>
      <c r="GO321" s="128"/>
    </row>
    <row r="322" spans="1:197" s="37" customFormat="1" ht="24" outlineLevel="3" collapsed="1" x14ac:dyDescent="0.25">
      <c r="A322" s="38"/>
      <c r="B322" s="39"/>
      <c r="C322" s="129">
        <v>16</v>
      </c>
      <c r="D322" s="130" t="s">
        <v>50</v>
      </c>
      <c r="E322" s="131" t="s">
        <v>308</v>
      </c>
      <c r="F322" s="160" t="s">
        <v>309</v>
      </c>
      <c r="G322" s="161" t="s">
        <v>53</v>
      </c>
      <c r="H322" s="162">
        <v>92.7</v>
      </c>
      <c r="I322" s="163"/>
      <c r="J322" s="164">
        <f>H322*I322</f>
        <v>0</v>
      </c>
      <c r="K322" s="42"/>
      <c r="L322" s="42">
        <f>H322*K322</f>
        <v>0</v>
      </c>
      <c r="M322" s="42"/>
      <c r="N322" s="42">
        <f>H322*M322</f>
        <v>0</v>
      </c>
      <c r="O322" s="44">
        <v>21</v>
      </c>
      <c r="P322" s="44">
        <f>J322*(O322/100)</f>
        <v>0</v>
      </c>
      <c r="Q322" s="44">
        <f>J322+P322</f>
        <v>0</v>
      </c>
      <c r="R322" s="197"/>
      <c r="S322" s="194"/>
      <c r="T322" s="127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  <c r="CN322" s="128"/>
      <c r="CO322" s="128"/>
      <c r="CP322" s="128"/>
      <c r="CQ322" s="128"/>
      <c r="CR322" s="128"/>
      <c r="CS322" s="128"/>
      <c r="CT322" s="128"/>
      <c r="CU322" s="128"/>
      <c r="CV322" s="128"/>
      <c r="CW322" s="128"/>
      <c r="CX322" s="128"/>
      <c r="CY322" s="128"/>
      <c r="CZ322" s="128"/>
      <c r="DA322" s="128"/>
      <c r="DB322" s="128"/>
      <c r="DC322" s="128"/>
      <c r="DD322" s="128"/>
      <c r="DE322" s="128"/>
      <c r="DF322" s="128"/>
      <c r="DG322" s="128"/>
      <c r="DH322" s="128"/>
      <c r="DI322" s="128"/>
      <c r="DJ322" s="128"/>
      <c r="DK322" s="128"/>
      <c r="DL322" s="128"/>
      <c r="DM322" s="128"/>
      <c r="DN322" s="128"/>
      <c r="DO322" s="128"/>
      <c r="DP322" s="128"/>
      <c r="DQ322" s="128"/>
      <c r="DR322" s="128"/>
      <c r="DS322" s="128"/>
      <c r="DT322" s="128"/>
      <c r="DU322" s="128"/>
      <c r="DV322" s="128"/>
      <c r="DW322" s="128"/>
      <c r="DX322" s="128"/>
      <c r="DY322" s="128"/>
      <c r="DZ322" s="128"/>
      <c r="EA322" s="128"/>
      <c r="EB322" s="128"/>
      <c r="EC322" s="128"/>
      <c r="ED322" s="128"/>
      <c r="EE322" s="128"/>
      <c r="EF322" s="128"/>
      <c r="EG322" s="128"/>
      <c r="EH322" s="128"/>
      <c r="EI322" s="128"/>
      <c r="EJ322" s="128"/>
      <c r="EK322" s="128"/>
      <c r="EL322" s="128"/>
      <c r="EM322" s="128"/>
      <c r="EN322" s="128"/>
      <c r="EO322" s="128"/>
      <c r="EP322" s="128"/>
      <c r="EQ322" s="128"/>
      <c r="ER322" s="128"/>
      <c r="ES322" s="128"/>
      <c r="ET322" s="128"/>
      <c r="EU322" s="128"/>
      <c r="EV322" s="128"/>
      <c r="EW322" s="128"/>
      <c r="EX322" s="128"/>
      <c r="EY322" s="128"/>
      <c r="EZ322" s="128"/>
      <c r="FA322" s="128"/>
      <c r="FB322" s="128"/>
      <c r="FC322" s="128"/>
      <c r="FD322" s="128"/>
      <c r="FE322" s="128"/>
      <c r="FF322" s="128"/>
      <c r="FG322" s="128"/>
      <c r="FH322" s="128"/>
      <c r="FI322" s="128"/>
      <c r="FJ322" s="128"/>
      <c r="FK322" s="128"/>
      <c r="FL322" s="128"/>
      <c r="FM322" s="128"/>
      <c r="FN322" s="128"/>
      <c r="FO322" s="128"/>
      <c r="FP322" s="128"/>
      <c r="FQ322" s="128"/>
      <c r="FR322" s="128"/>
      <c r="FS322" s="128"/>
      <c r="FT322" s="128"/>
      <c r="FU322" s="128"/>
      <c r="FV322" s="128"/>
      <c r="FW322" s="128"/>
      <c r="FX322" s="128"/>
      <c r="FY322" s="128"/>
      <c r="FZ322" s="128"/>
      <c r="GA322" s="128"/>
      <c r="GB322" s="128"/>
      <c r="GC322" s="128"/>
      <c r="GD322" s="128"/>
      <c r="GE322" s="128"/>
      <c r="GF322" s="128"/>
      <c r="GG322" s="128"/>
      <c r="GH322" s="128"/>
      <c r="GI322" s="128"/>
      <c r="GJ322" s="128"/>
      <c r="GK322" s="128"/>
      <c r="GL322" s="128"/>
      <c r="GM322" s="128"/>
      <c r="GN322" s="128"/>
      <c r="GO322" s="128"/>
    </row>
    <row r="323" spans="1:197" s="37" customFormat="1" hidden="1" outlineLevel="4" x14ac:dyDescent="0.25">
      <c r="A323" s="45"/>
      <c r="B323" s="46"/>
      <c r="C323" s="132"/>
      <c r="D323" s="133"/>
      <c r="E323" s="134" t="s">
        <v>14</v>
      </c>
      <c r="F323" s="165" t="s">
        <v>329</v>
      </c>
      <c r="G323" s="166"/>
      <c r="H323" s="167">
        <v>92.7</v>
      </c>
      <c r="I323" s="168"/>
      <c r="J323" s="169"/>
      <c r="K323" s="50"/>
      <c r="L323" s="50"/>
      <c r="M323" s="50"/>
      <c r="N323" s="50"/>
      <c r="O323" s="52"/>
      <c r="P323" s="52"/>
      <c r="Q323" s="52"/>
      <c r="R323" s="197"/>
      <c r="S323" s="194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8"/>
      <c r="CV323" s="128"/>
      <c r="CW323" s="128"/>
      <c r="CX323" s="128"/>
      <c r="CY323" s="128"/>
      <c r="CZ323" s="128"/>
      <c r="DA323" s="128"/>
      <c r="DB323" s="128"/>
      <c r="DC323" s="128"/>
      <c r="DD323" s="128"/>
      <c r="DE323" s="128"/>
      <c r="DF323" s="128"/>
      <c r="DG323" s="128"/>
      <c r="DH323" s="128"/>
      <c r="DI323" s="128"/>
      <c r="DJ323" s="128"/>
      <c r="DK323" s="128"/>
      <c r="DL323" s="128"/>
      <c r="DM323" s="128"/>
      <c r="DN323" s="128"/>
      <c r="DO323" s="128"/>
      <c r="DP323" s="128"/>
      <c r="DQ323" s="128"/>
      <c r="DR323" s="128"/>
      <c r="DS323" s="128"/>
      <c r="DT323" s="128"/>
      <c r="DU323" s="128"/>
      <c r="DV323" s="128"/>
      <c r="DW323" s="128"/>
      <c r="DX323" s="128"/>
      <c r="DY323" s="128"/>
      <c r="DZ323" s="128"/>
      <c r="EA323" s="128"/>
      <c r="EB323" s="128"/>
      <c r="EC323" s="128"/>
      <c r="ED323" s="128"/>
      <c r="EE323" s="128"/>
      <c r="EF323" s="128"/>
      <c r="EG323" s="128"/>
      <c r="EH323" s="128"/>
      <c r="EI323" s="128"/>
      <c r="EJ323" s="128"/>
      <c r="EK323" s="128"/>
      <c r="EL323" s="128"/>
      <c r="EM323" s="128"/>
      <c r="EN323" s="128"/>
      <c r="EO323" s="128"/>
      <c r="EP323" s="128"/>
      <c r="EQ323" s="128"/>
      <c r="ER323" s="128"/>
      <c r="ES323" s="128"/>
      <c r="ET323" s="128"/>
      <c r="EU323" s="128"/>
      <c r="EV323" s="128"/>
      <c r="EW323" s="128"/>
      <c r="EX323" s="128"/>
      <c r="EY323" s="128"/>
      <c r="EZ323" s="128"/>
      <c r="FA323" s="128"/>
      <c r="FB323" s="128"/>
      <c r="FC323" s="128"/>
      <c r="FD323" s="128"/>
      <c r="FE323" s="128"/>
      <c r="FF323" s="128"/>
      <c r="FG323" s="128"/>
      <c r="FH323" s="128"/>
      <c r="FI323" s="128"/>
      <c r="FJ323" s="128"/>
      <c r="FK323" s="128"/>
      <c r="FL323" s="128"/>
      <c r="FM323" s="128"/>
      <c r="FN323" s="128"/>
      <c r="FO323" s="128"/>
      <c r="FP323" s="128"/>
      <c r="FQ323" s="128"/>
      <c r="FR323" s="128"/>
      <c r="FS323" s="128"/>
      <c r="FT323" s="128"/>
      <c r="FU323" s="128"/>
      <c r="FV323" s="128"/>
      <c r="FW323" s="128"/>
      <c r="FX323" s="128"/>
      <c r="FY323" s="128"/>
      <c r="FZ323" s="128"/>
      <c r="GA323" s="128"/>
      <c r="GB323" s="128"/>
      <c r="GC323" s="128"/>
      <c r="GD323" s="128"/>
      <c r="GE323" s="128"/>
      <c r="GF323" s="128"/>
      <c r="GG323" s="128"/>
      <c r="GH323" s="128"/>
      <c r="GI323" s="128"/>
      <c r="GJ323" s="128"/>
      <c r="GK323" s="128"/>
      <c r="GL323" s="128"/>
      <c r="GM323" s="128"/>
      <c r="GN323" s="128"/>
      <c r="GO323" s="128"/>
    </row>
    <row r="324" spans="1:197" s="37" customFormat="1" ht="7.5" hidden="1" customHeight="1" outlineLevel="4" x14ac:dyDescent="0.25">
      <c r="A324" s="36"/>
      <c r="B324" s="53"/>
      <c r="C324" s="139"/>
      <c r="D324" s="140"/>
      <c r="E324" s="141"/>
      <c r="F324" s="170"/>
      <c r="G324" s="171"/>
      <c r="H324" s="172"/>
      <c r="I324" s="173"/>
      <c r="J324" s="174"/>
      <c r="K324" s="61"/>
      <c r="L324" s="61"/>
      <c r="M324" s="61"/>
      <c r="N324" s="61"/>
      <c r="O324" s="60"/>
      <c r="P324" s="60"/>
      <c r="Q324" s="60"/>
      <c r="R324" s="197"/>
      <c r="S324" s="194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  <c r="CW324" s="128"/>
      <c r="CX324" s="128"/>
      <c r="CY324" s="128"/>
      <c r="CZ324" s="128"/>
      <c r="DA324" s="128"/>
      <c r="DB324" s="128"/>
      <c r="DC324" s="128"/>
      <c r="DD324" s="128"/>
      <c r="DE324" s="128"/>
      <c r="DF324" s="128"/>
      <c r="DG324" s="128"/>
      <c r="DH324" s="128"/>
      <c r="DI324" s="128"/>
      <c r="DJ324" s="128"/>
      <c r="DK324" s="128"/>
      <c r="DL324" s="128"/>
      <c r="DM324" s="128"/>
      <c r="DN324" s="128"/>
      <c r="DO324" s="128"/>
      <c r="DP324" s="128"/>
      <c r="DQ324" s="128"/>
      <c r="DR324" s="128"/>
      <c r="DS324" s="128"/>
      <c r="DT324" s="128"/>
      <c r="DU324" s="128"/>
      <c r="DV324" s="128"/>
      <c r="DW324" s="128"/>
      <c r="DX324" s="128"/>
      <c r="DY324" s="128"/>
      <c r="DZ324" s="128"/>
      <c r="EA324" s="128"/>
      <c r="EB324" s="128"/>
      <c r="EC324" s="128"/>
      <c r="ED324" s="128"/>
      <c r="EE324" s="128"/>
      <c r="EF324" s="128"/>
      <c r="EG324" s="128"/>
      <c r="EH324" s="128"/>
      <c r="EI324" s="128"/>
      <c r="EJ324" s="128"/>
      <c r="EK324" s="128"/>
      <c r="EL324" s="128"/>
      <c r="EM324" s="128"/>
      <c r="EN324" s="128"/>
      <c r="EO324" s="128"/>
      <c r="EP324" s="128"/>
      <c r="EQ324" s="128"/>
      <c r="ER324" s="128"/>
      <c r="ES324" s="128"/>
      <c r="ET324" s="128"/>
      <c r="EU324" s="128"/>
      <c r="EV324" s="128"/>
      <c r="EW324" s="128"/>
      <c r="EX324" s="128"/>
      <c r="EY324" s="128"/>
      <c r="EZ324" s="128"/>
      <c r="FA324" s="128"/>
      <c r="FB324" s="128"/>
      <c r="FC324" s="128"/>
      <c r="FD324" s="128"/>
      <c r="FE324" s="128"/>
      <c r="FF324" s="128"/>
      <c r="FG324" s="128"/>
      <c r="FH324" s="128"/>
      <c r="FI324" s="128"/>
      <c r="FJ324" s="128"/>
      <c r="FK324" s="128"/>
      <c r="FL324" s="128"/>
      <c r="FM324" s="128"/>
      <c r="FN324" s="128"/>
      <c r="FO324" s="128"/>
      <c r="FP324" s="128"/>
      <c r="FQ324" s="128"/>
      <c r="FR324" s="128"/>
      <c r="FS324" s="128"/>
      <c r="FT324" s="128"/>
      <c r="FU324" s="128"/>
      <c r="FV324" s="128"/>
      <c r="FW324" s="128"/>
      <c r="FX324" s="128"/>
      <c r="FY324" s="128"/>
      <c r="FZ324" s="128"/>
      <c r="GA324" s="128"/>
      <c r="GB324" s="128"/>
      <c r="GC324" s="128"/>
      <c r="GD324" s="128"/>
      <c r="GE324" s="128"/>
      <c r="GF324" s="128"/>
      <c r="GG324" s="128"/>
      <c r="GH324" s="128"/>
      <c r="GI324" s="128"/>
      <c r="GJ324" s="128"/>
      <c r="GK324" s="128"/>
      <c r="GL324" s="128"/>
      <c r="GM324" s="128"/>
      <c r="GN324" s="128"/>
      <c r="GO324" s="128"/>
    </row>
    <row r="325" spans="1:197" s="37" customFormat="1" outlineLevel="3" x14ac:dyDescent="0.25">
      <c r="A325" s="38"/>
      <c r="B325" s="39"/>
      <c r="C325" s="129">
        <v>17</v>
      </c>
      <c r="D325" s="130" t="s">
        <v>50</v>
      </c>
      <c r="E325" s="131" t="s">
        <v>293</v>
      </c>
      <c r="F325" s="160" t="s">
        <v>294</v>
      </c>
      <c r="G325" s="161" t="s">
        <v>53</v>
      </c>
      <c r="H325" s="162">
        <v>92.7</v>
      </c>
      <c r="I325" s="163"/>
      <c r="J325" s="164">
        <f t="shared" ref="J325:J330" si="5">H325*I325</f>
        <v>0</v>
      </c>
      <c r="K325" s="42"/>
      <c r="L325" s="42">
        <f t="shared" ref="L325:L330" si="6">H325*K325</f>
        <v>0</v>
      </c>
      <c r="M325" s="42"/>
      <c r="N325" s="42">
        <f t="shared" ref="N325:N330" si="7">H325*M325</f>
        <v>0</v>
      </c>
      <c r="O325" s="44">
        <v>21</v>
      </c>
      <c r="P325" s="44">
        <f t="shared" ref="P325:P330" si="8">J325*(O325/100)</f>
        <v>0</v>
      </c>
      <c r="Q325" s="44">
        <f t="shared" ref="Q325:Q330" si="9">J325+P325</f>
        <v>0</v>
      </c>
      <c r="R325" s="197"/>
      <c r="S325" s="194"/>
      <c r="T325" s="127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  <c r="CN325" s="128"/>
      <c r="CO325" s="128"/>
      <c r="CP325" s="128"/>
      <c r="CQ325" s="128"/>
      <c r="CR325" s="128"/>
      <c r="CS325" s="128"/>
      <c r="CT325" s="128"/>
      <c r="CU325" s="128"/>
      <c r="CV325" s="128"/>
      <c r="CW325" s="128"/>
      <c r="CX325" s="128"/>
      <c r="CY325" s="128"/>
      <c r="CZ325" s="128"/>
      <c r="DA325" s="128"/>
      <c r="DB325" s="128"/>
      <c r="DC325" s="128"/>
      <c r="DD325" s="128"/>
      <c r="DE325" s="128"/>
      <c r="DF325" s="128"/>
      <c r="DG325" s="128"/>
      <c r="DH325" s="128"/>
      <c r="DI325" s="128"/>
      <c r="DJ325" s="128"/>
      <c r="DK325" s="128"/>
      <c r="DL325" s="128"/>
      <c r="DM325" s="128"/>
      <c r="DN325" s="128"/>
      <c r="DO325" s="128"/>
      <c r="DP325" s="128"/>
      <c r="DQ325" s="128"/>
      <c r="DR325" s="128"/>
      <c r="DS325" s="128"/>
      <c r="DT325" s="128"/>
      <c r="DU325" s="128"/>
      <c r="DV325" s="128"/>
      <c r="DW325" s="128"/>
      <c r="DX325" s="128"/>
      <c r="DY325" s="128"/>
      <c r="DZ325" s="128"/>
      <c r="EA325" s="128"/>
      <c r="EB325" s="128"/>
      <c r="EC325" s="128"/>
      <c r="ED325" s="128"/>
      <c r="EE325" s="128"/>
      <c r="EF325" s="128"/>
      <c r="EG325" s="128"/>
      <c r="EH325" s="128"/>
      <c r="EI325" s="128"/>
      <c r="EJ325" s="128"/>
      <c r="EK325" s="128"/>
      <c r="EL325" s="128"/>
      <c r="EM325" s="128"/>
      <c r="EN325" s="128"/>
      <c r="EO325" s="128"/>
      <c r="EP325" s="128"/>
      <c r="EQ325" s="128"/>
      <c r="ER325" s="128"/>
      <c r="ES325" s="128"/>
      <c r="ET325" s="128"/>
      <c r="EU325" s="128"/>
      <c r="EV325" s="128"/>
      <c r="EW325" s="128"/>
      <c r="EX325" s="128"/>
      <c r="EY325" s="128"/>
      <c r="EZ325" s="128"/>
      <c r="FA325" s="128"/>
      <c r="FB325" s="128"/>
      <c r="FC325" s="128"/>
      <c r="FD325" s="128"/>
      <c r="FE325" s="128"/>
      <c r="FF325" s="128"/>
      <c r="FG325" s="128"/>
      <c r="FH325" s="128"/>
      <c r="FI325" s="128"/>
      <c r="FJ325" s="128"/>
      <c r="FK325" s="128"/>
      <c r="FL325" s="128"/>
      <c r="FM325" s="128"/>
      <c r="FN325" s="128"/>
      <c r="FO325" s="128"/>
      <c r="FP325" s="128"/>
      <c r="FQ325" s="128"/>
      <c r="FR325" s="128"/>
      <c r="FS325" s="128"/>
      <c r="FT325" s="128"/>
      <c r="FU325" s="128"/>
      <c r="FV325" s="128"/>
      <c r="FW325" s="128"/>
      <c r="FX325" s="128"/>
      <c r="FY325" s="128"/>
      <c r="FZ325" s="128"/>
      <c r="GA325" s="128"/>
      <c r="GB325" s="128"/>
      <c r="GC325" s="128"/>
      <c r="GD325" s="128"/>
      <c r="GE325" s="128"/>
      <c r="GF325" s="128"/>
      <c r="GG325" s="128"/>
      <c r="GH325" s="128"/>
      <c r="GI325" s="128"/>
      <c r="GJ325" s="128"/>
      <c r="GK325" s="128"/>
      <c r="GL325" s="128"/>
      <c r="GM325" s="128"/>
      <c r="GN325" s="128"/>
      <c r="GO325" s="128"/>
    </row>
    <row r="326" spans="1:197" s="37" customFormat="1" outlineLevel="3" x14ac:dyDescent="0.25">
      <c r="A326" s="38"/>
      <c r="B326" s="39"/>
      <c r="C326" s="129">
        <v>18</v>
      </c>
      <c r="D326" s="130" t="s">
        <v>50</v>
      </c>
      <c r="E326" s="131" t="s">
        <v>330</v>
      </c>
      <c r="F326" s="160" t="s">
        <v>331</v>
      </c>
      <c r="G326" s="161" t="s">
        <v>53</v>
      </c>
      <c r="H326" s="162">
        <v>92.7</v>
      </c>
      <c r="I326" s="163"/>
      <c r="J326" s="164">
        <f t="shared" si="5"/>
        <v>0</v>
      </c>
      <c r="K326" s="42"/>
      <c r="L326" s="42">
        <f t="shared" si="6"/>
        <v>0</v>
      </c>
      <c r="M326" s="42"/>
      <c r="N326" s="42">
        <f t="shared" si="7"/>
        <v>0</v>
      </c>
      <c r="O326" s="44">
        <v>21</v>
      </c>
      <c r="P326" s="44">
        <f t="shared" si="8"/>
        <v>0</v>
      </c>
      <c r="Q326" s="44">
        <f t="shared" si="9"/>
        <v>0</v>
      </c>
      <c r="R326" s="197"/>
      <c r="S326" s="194"/>
      <c r="T326" s="127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  <c r="CW326" s="128"/>
      <c r="CX326" s="128"/>
      <c r="CY326" s="128"/>
      <c r="CZ326" s="128"/>
      <c r="DA326" s="128"/>
      <c r="DB326" s="128"/>
      <c r="DC326" s="128"/>
      <c r="DD326" s="128"/>
      <c r="DE326" s="128"/>
      <c r="DF326" s="128"/>
      <c r="DG326" s="128"/>
      <c r="DH326" s="128"/>
      <c r="DI326" s="128"/>
      <c r="DJ326" s="128"/>
      <c r="DK326" s="128"/>
      <c r="DL326" s="128"/>
      <c r="DM326" s="128"/>
      <c r="DN326" s="128"/>
      <c r="DO326" s="128"/>
      <c r="DP326" s="128"/>
      <c r="DQ326" s="128"/>
      <c r="DR326" s="128"/>
      <c r="DS326" s="128"/>
      <c r="DT326" s="128"/>
      <c r="DU326" s="128"/>
      <c r="DV326" s="128"/>
      <c r="DW326" s="128"/>
      <c r="DX326" s="128"/>
      <c r="DY326" s="128"/>
      <c r="DZ326" s="128"/>
      <c r="EA326" s="128"/>
      <c r="EB326" s="128"/>
      <c r="EC326" s="128"/>
      <c r="ED326" s="128"/>
      <c r="EE326" s="128"/>
      <c r="EF326" s="128"/>
      <c r="EG326" s="128"/>
      <c r="EH326" s="128"/>
      <c r="EI326" s="128"/>
      <c r="EJ326" s="128"/>
      <c r="EK326" s="128"/>
      <c r="EL326" s="128"/>
      <c r="EM326" s="128"/>
      <c r="EN326" s="128"/>
      <c r="EO326" s="128"/>
      <c r="EP326" s="128"/>
      <c r="EQ326" s="128"/>
      <c r="ER326" s="128"/>
      <c r="ES326" s="128"/>
      <c r="ET326" s="128"/>
      <c r="EU326" s="128"/>
      <c r="EV326" s="128"/>
      <c r="EW326" s="128"/>
      <c r="EX326" s="128"/>
      <c r="EY326" s="128"/>
      <c r="EZ326" s="128"/>
      <c r="FA326" s="128"/>
      <c r="FB326" s="128"/>
      <c r="FC326" s="128"/>
      <c r="FD326" s="128"/>
      <c r="FE326" s="128"/>
      <c r="FF326" s="128"/>
      <c r="FG326" s="128"/>
      <c r="FH326" s="128"/>
      <c r="FI326" s="128"/>
      <c r="FJ326" s="128"/>
      <c r="FK326" s="128"/>
      <c r="FL326" s="128"/>
      <c r="FM326" s="128"/>
      <c r="FN326" s="128"/>
      <c r="FO326" s="128"/>
      <c r="FP326" s="128"/>
      <c r="FQ326" s="128"/>
      <c r="FR326" s="128"/>
      <c r="FS326" s="128"/>
      <c r="FT326" s="128"/>
      <c r="FU326" s="128"/>
      <c r="FV326" s="128"/>
      <c r="FW326" s="128"/>
      <c r="FX326" s="128"/>
      <c r="FY326" s="128"/>
      <c r="FZ326" s="128"/>
      <c r="GA326" s="128"/>
      <c r="GB326" s="128"/>
      <c r="GC326" s="128"/>
      <c r="GD326" s="128"/>
      <c r="GE326" s="128"/>
      <c r="GF326" s="128"/>
      <c r="GG326" s="128"/>
      <c r="GH326" s="128"/>
      <c r="GI326" s="128"/>
      <c r="GJ326" s="128"/>
      <c r="GK326" s="128"/>
      <c r="GL326" s="128"/>
      <c r="GM326" s="128"/>
      <c r="GN326" s="128"/>
      <c r="GO326" s="128"/>
    </row>
    <row r="327" spans="1:197" s="37" customFormat="1" outlineLevel="3" x14ac:dyDescent="0.25">
      <c r="A327" s="38"/>
      <c r="B327" s="39"/>
      <c r="C327" s="303">
        <v>19</v>
      </c>
      <c r="D327" s="304" t="s">
        <v>50</v>
      </c>
      <c r="E327" s="305" t="s">
        <v>332</v>
      </c>
      <c r="F327" s="306" t="s">
        <v>333</v>
      </c>
      <c r="G327" s="304" t="s">
        <v>53</v>
      </c>
      <c r="H327" s="307">
        <v>92.7</v>
      </c>
      <c r="I327" s="324"/>
      <c r="J327" s="309">
        <f t="shared" si="5"/>
        <v>0</v>
      </c>
      <c r="K327" s="42"/>
      <c r="L327" s="42">
        <f t="shared" si="6"/>
        <v>0</v>
      </c>
      <c r="M327" s="42"/>
      <c r="N327" s="42">
        <f t="shared" si="7"/>
        <v>0</v>
      </c>
      <c r="O327" s="44">
        <v>21</v>
      </c>
      <c r="P327" s="44">
        <f t="shared" si="8"/>
        <v>0</v>
      </c>
      <c r="Q327" s="44">
        <f t="shared" si="9"/>
        <v>0</v>
      </c>
      <c r="R327" s="197"/>
      <c r="S327" s="194"/>
      <c r="T327" s="127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8"/>
      <c r="CV327" s="128"/>
      <c r="CW327" s="128"/>
      <c r="CX327" s="128"/>
      <c r="CY327" s="128"/>
      <c r="CZ327" s="128"/>
      <c r="DA327" s="128"/>
      <c r="DB327" s="128"/>
      <c r="DC327" s="128"/>
      <c r="DD327" s="128"/>
      <c r="DE327" s="128"/>
      <c r="DF327" s="128"/>
      <c r="DG327" s="128"/>
      <c r="DH327" s="128"/>
      <c r="DI327" s="128"/>
      <c r="DJ327" s="128"/>
      <c r="DK327" s="128"/>
      <c r="DL327" s="128"/>
      <c r="DM327" s="128"/>
      <c r="DN327" s="128"/>
      <c r="DO327" s="128"/>
      <c r="DP327" s="128"/>
      <c r="DQ327" s="128"/>
      <c r="DR327" s="128"/>
      <c r="DS327" s="128"/>
      <c r="DT327" s="128"/>
      <c r="DU327" s="128"/>
      <c r="DV327" s="128"/>
      <c r="DW327" s="128"/>
      <c r="DX327" s="128"/>
      <c r="DY327" s="128"/>
      <c r="DZ327" s="128"/>
      <c r="EA327" s="128"/>
      <c r="EB327" s="128"/>
      <c r="EC327" s="128"/>
      <c r="ED327" s="128"/>
      <c r="EE327" s="128"/>
      <c r="EF327" s="128"/>
      <c r="EG327" s="128"/>
      <c r="EH327" s="128"/>
      <c r="EI327" s="128"/>
      <c r="EJ327" s="128"/>
      <c r="EK327" s="128"/>
      <c r="EL327" s="128"/>
      <c r="EM327" s="128"/>
      <c r="EN327" s="128"/>
      <c r="EO327" s="128"/>
      <c r="EP327" s="128"/>
      <c r="EQ327" s="128"/>
      <c r="ER327" s="128"/>
      <c r="ES327" s="128"/>
      <c r="ET327" s="128"/>
      <c r="EU327" s="128"/>
      <c r="EV327" s="128"/>
      <c r="EW327" s="128"/>
      <c r="EX327" s="128"/>
      <c r="EY327" s="128"/>
      <c r="EZ327" s="128"/>
      <c r="FA327" s="128"/>
      <c r="FB327" s="128"/>
      <c r="FC327" s="128"/>
      <c r="FD327" s="128"/>
      <c r="FE327" s="128"/>
      <c r="FF327" s="128"/>
      <c r="FG327" s="128"/>
      <c r="FH327" s="128"/>
      <c r="FI327" s="128"/>
      <c r="FJ327" s="128"/>
      <c r="FK327" s="128"/>
      <c r="FL327" s="128"/>
      <c r="FM327" s="128"/>
      <c r="FN327" s="128"/>
      <c r="FO327" s="128"/>
      <c r="FP327" s="128"/>
      <c r="FQ327" s="128"/>
      <c r="FR327" s="128"/>
      <c r="FS327" s="128"/>
      <c r="FT327" s="128"/>
      <c r="FU327" s="128"/>
      <c r="FV327" s="128"/>
      <c r="FW327" s="128"/>
      <c r="FX327" s="128"/>
      <c r="FY327" s="128"/>
      <c r="FZ327" s="128"/>
      <c r="GA327" s="128"/>
      <c r="GB327" s="128"/>
      <c r="GC327" s="128"/>
      <c r="GD327" s="128"/>
      <c r="GE327" s="128"/>
      <c r="GF327" s="128"/>
      <c r="GG327" s="128"/>
      <c r="GH327" s="128"/>
      <c r="GI327" s="128"/>
      <c r="GJ327" s="128"/>
      <c r="GK327" s="128"/>
      <c r="GL327" s="128"/>
      <c r="GM327" s="128"/>
      <c r="GN327" s="128"/>
      <c r="GO327" s="128"/>
    </row>
    <row r="328" spans="1:197" s="116" customFormat="1" outlineLevel="3" x14ac:dyDescent="0.25">
      <c r="A328" s="114"/>
      <c r="B328" s="115"/>
      <c r="C328" s="303">
        <v>20</v>
      </c>
      <c r="D328" s="304" t="s">
        <v>50</v>
      </c>
      <c r="E328" s="305" t="s">
        <v>334</v>
      </c>
      <c r="F328" s="306" t="s">
        <v>335</v>
      </c>
      <c r="G328" s="304" t="s">
        <v>53</v>
      </c>
      <c r="H328" s="307">
        <v>92.7</v>
      </c>
      <c r="I328" s="324"/>
      <c r="J328" s="309">
        <f t="shared" si="5"/>
        <v>0</v>
      </c>
      <c r="K328" s="95"/>
      <c r="L328" s="95">
        <f t="shared" si="6"/>
        <v>0</v>
      </c>
      <c r="M328" s="95"/>
      <c r="N328" s="95">
        <f t="shared" si="7"/>
        <v>0</v>
      </c>
      <c r="O328" s="96">
        <v>21</v>
      </c>
      <c r="P328" s="96">
        <f t="shared" si="8"/>
        <v>0</v>
      </c>
      <c r="Q328" s="96">
        <f t="shared" si="9"/>
        <v>0</v>
      </c>
      <c r="R328" s="197"/>
      <c r="S328" s="194"/>
      <c r="T328" s="127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  <c r="CW328" s="128"/>
      <c r="CX328" s="128"/>
      <c r="CY328" s="128"/>
      <c r="CZ328" s="128"/>
      <c r="DA328" s="128"/>
      <c r="DB328" s="128"/>
      <c r="DC328" s="128"/>
      <c r="DD328" s="128"/>
      <c r="DE328" s="128"/>
      <c r="DF328" s="128"/>
      <c r="DG328" s="128"/>
      <c r="DH328" s="128"/>
      <c r="DI328" s="128"/>
      <c r="DJ328" s="128"/>
      <c r="DK328" s="128"/>
      <c r="DL328" s="128"/>
      <c r="DM328" s="128"/>
      <c r="DN328" s="128"/>
      <c r="DO328" s="128"/>
      <c r="DP328" s="128"/>
      <c r="DQ328" s="128"/>
      <c r="DR328" s="128"/>
      <c r="DS328" s="128"/>
      <c r="DT328" s="128"/>
      <c r="DU328" s="128"/>
      <c r="DV328" s="128"/>
      <c r="DW328" s="128"/>
      <c r="DX328" s="128"/>
      <c r="DY328" s="128"/>
      <c r="DZ328" s="128"/>
      <c r="EA328" s="128"/>
      <c r="EB328" s="128"/>
      <c r="EC328" s="128"/>
      <c r="ED328" s="128"/>
      <c r="EE328" s="128"/>
      <c r="EF328" s="128"/>
      <c r="EG328" s="128"/>
      <c r="EH328" s="128"/>
      <c r="EI328" s="128"/>
      <c r="EJ328" s="128"/>
      <c r="EK328" s="128"/>
      <c r="EL328" s="128"/>
      <c r="EM328" s="128"/>
      <c r="EN328" s="128"/>
      <c r="EO328" s="128"/>
      <c r="EP328" s="128"/>
      <c r="EQ328" s="128"/>
      <c r="ER328" s="128"/>
      <c r="ES328" s="128"/>
      <c r="ET328" s="128"/>
      <c r="EU328" s="128"/>
      <c r="EV328" s="128"/>
      <c r="EW328" s="128"/>
      <c r="EX328" s="128"/>
      <c r="EY328" s="128"/>
      <c r="EZ328" s="128"/>
      <c r="FA328" s="128"/>
      <c r="FB328" s="128"/>
      <c r="FC328" s="128"/>
      <c r="FD328" s="128"/>
      <c r="FE328" s="128"/>
      <c r="FF328" s="128"/>
      <c r="FG328" s="128"/>
      <c r="FH328" s="128"/>
      <c r="FI328" s="128"/>
      <c r="FJ328" s="128"/>
      <c r="FK328" s="128"/>
      <c r="FL328" s="128"/>
      <c r="FM328" s="128"/>
      <c r="FN328" s="128"/>
      <c r="FO328" s="128"/>
      <c r="FP328" s="128"/>
      <c r="FQ328" s="128"/>
      <c r="FR328" s="128"/>
      <c r="FS328" s="128"/>
      <c r="FT328" s="128"/>
      <c r="FU328" s="128"/>
      <c r="FV328" s="128"/>
      <c r="FW328" s="128"/>
      <c r="FX328" s="128"/>
      <c r="FY328" s="128"/>
      <c r="FZ328" s="128"/>
      <c r="GA328" s="128"/>
      <c r="GB328" s="128"/>
      <c r="GC328" s="128"/>
      <c r="GD328" s="128"/>
      <c r="GE328" s="128"/>
      <c r="GF328" s="128"/>
      <c r="GG328" s="128"/>
      <c r="GH328" s="128"/>
      <c r="GI328" s="128"/>
      <c r="GJ328" s="128"/>
      <c r="GK328" s="128"/>
      <c r="GL328" s="128"/>
      <c r="GM328" s="128"/>
      <c r="GN328" s="128"/>
      <c r="GO328" s="128"/>
    </row>
    <row r="329" spans="1:197" s="37" customFormat="1" outlineLevel="3" x14ac:dyDescent="0.25">
      <c r="A329" s="38"/>
      <c r="B329" s="39"/>
      <c r="C329" s="129">
        <v>21</v>
      </c>
      <c r="D329" s="130" t="s">
        <v>50</v>
      </c>
      <c r="E329" s="131" t="s">
        <v>336</v>
      </c>
      <c r="F329" s="160" t="s">
        <v>337</v>
      </c>
      <c r="G329" s="161"/>
      <c r="H329" s="162">
        <v>0</v>
      </c>
      <c r="I329" s="163"/>
      <c r="J329" s="164">
        <f t="shared" si="5"/>
        <v>0</v>
      </c>
      <c r="K329" s="42"/>
      <c r="L329" s="42">
        <f t="shared" si="6"/>
        <v>0</v>
      </c>
      <c r="M329" s="42"/>
      <c r="N329" s="42">
        <f t="shared" si="7"/>
        <v>0</v>
      </c>
      <c r="O329" s="44">
        <v>21</v>
      </c>
      <c r="P329" s="44">
        <f t="shared" si="8"/>
        <v>0</v>
      </c>
      <c r="Q329" s="44">
        <f t="shared" si="9"/>
        <v>0</v>
      </c>
      <c r="R329" s="197"/>
      <c r="S329" s="194"/>
      <c r="T329" s="127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  <c r="CW329" s="128"/>
      <c r="CX329" s="128"/>
      <c r="CY329" s="128"/>
      <c r="CZ329" s="128"/>
      <c r="DA329" s="128"/>
      <c r="DB329" s="128"/>
      <c r="DC329" s="128"/>
      <c r="DD329" s="128"/>
      <c r="DE329" s="128"/>
      <c r="DF329" s="128"/>
      <c r="DG329" s="128"/>
      <c r="DH329" s="128"/>
      <c r="DI329" s="128"/>
      <c r="DJ329" s="128"/>
      <c r="DK329" s="128"/>
      <c r="DL329" s="128"/>
      <c r="DM329" s="128"/>
      <c r="DN329" s="128"/>
      <c r="DO329" s="128"/>
      <c r="DP329" s="128"/>
      <c r="DQ329" s="128"/>
      <c r="DR329" s="128"/>
      <c r="DS329" s="128"/>
      <c r="DT329" s="128"/>
      <c r="DU329" s="128"/>
      <c r="DV329" s="128"/>
      <c r="DW329" s="128"/>
      <c r="DX329" s="128"/>
      <c r="DY329" s="128"/>
      <c r="DZ329" s="128"/>
      <c r="EA329" s="128"/>
      <c r="EB329" s="128"/>
      <c r="EC329" s="128"/>
      <c r="ED329" s="128"/>
      <c r="EE329" s="128"/>
      <c r="EF329" s="128"/>
      <c r="EG329" s="128"/>
      <c r="EH329" s="128"/>
      <c r="EI329" s="128"/>
      <c r="EJ329" s="128"/>
      <c r="EK329" s="128"/>
      <c r="EL329" s="128"/>
      <c r="EM329" s="128"/>
      <c r="EN329" s="128"/>
      <c r="EO329" s="128"/>
      <c r="EP329" s="128"/>
      <c r="EQ329" s="128"/>
      <c r="ER329" s="128"/>
      <c r="ES329" s="128"/>
      <c r="ET329" s="128"/>
      <c r="EU329" s="128"/>
      <c r="EV329" s="128"/>
      <c r="EW329" s="128"/>
      <c r="EX329" s="128"/>
      <c r="EY329" s="128"/>
      <c r="EZ329" s="128"/>
      <c r="FA329" s="128"/>
      <c r="FB329" s="128"/>
      <c r="FC329" s="128"/>
      <c r="FD329" s="128"/>
      <c r="FE329" s="128"/>
      <c r="FF329" s="128"/>
      <c r="FG329" s="128"/>
      <c r="FH329" s="128"/>
      <c r="FI329" s="128"/>
      <c r="FJ329" s="128"/>
      <c r="FK329" s="128"/>
      <c r="FL329" s="128"/>
      <c r="FM329" s="128"/>
      <c r="FN329" s="128"/>
      <c r="FO329" s="128"/>
      <c r="FP329" s="128"/>
      <c r="FQ329" s="128"/>
      <c r="FR329" s="128"/>
      <c r="FS329" s="128"/>
      <c r="FT329" s="128"/>
      <c r="FU329" s="128"/>
      <c r="FV329" s="128"/>
      <c r="FW329" s="128"/>
      <c r="FX329" s="128"/>
      <c r="FY329" s="128"/>
      <c r="FZ329" s="128"/>
      <c r="GA329" s="128"/>
      <c r="GB329" s="128"/>
      <c r="GC329" s="128"/>
      <c r="GD329" s="128"/>
      <c r="GE329" s="128"/>
      <c r="GF329" s="128"/>
      <c r="GG329" s="128"/>
      <c r="GH329" s="128"/>
      <c r="GI329" s="128"/>
      <c r="GJ329" s="128"/>
      <c r="GK329" s="128"/>
      <c r="GL329" s="128"/>
      <c r="GM329" s="128"/>
      <c r="GN329" s="128"/>
      <c r="GO329" s="128"/>
    </row>
    <row r="330" spans="1:197" s="37" customFormat="1" outlineLevel="3" collapsed="1" x14ac:dyDescent="0.25">
      <c r="A330" s="38"/>
      <c r="B330" s="39"/>
      <c r="C330" s="129">
        <v>22</v>
      </c>
      <c r="D330" s="130" t="s">
        <v>50</v>
      </c>
      <c r="E330" s="131" t="s">
        <v>338</v>
      </c>
      <c r="F330" s="160" t="s">
        <v>339</v>
      </c>
      <c r="G330" s="161" t="s">
        <v>53</v>
      </c>
      <c r="H330" s="162">
        <v>124.7</v>
      </c>
      <c r="I330" s="163"/>
      <c r="J330" s="164">
        <f t="shared" si="5"/>
        <v>0</v>
      </c>
      <c r="K330" s="42"/>
      <c r="L330" s="42">
        <f t="shared" si="6"/>
        <v>0</v>
      </c>
      <c r="M330" s="42"/>
      <c r="N330" s="42">
        <f t="shared" si="7"/>
        <v>0</v>
      </c>
      <c r="O330" s="44">
        <v>21</v>
      </c>
      <c r="P330" s="44">
        <f t="shared" si="8"/>
        <v>0</v>
      </c>
      <c r="Q330" s="44">
        <f t="shared" si="9"/>
        <v>0</v>
      </c>
      <c r="R330" s="197"/>
      <c r="S330" s="194"/>
      <c r="T330" s="127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  <c r="CW330" s="128"/>
      <c r="CX330" s="128"/>
      <c r="CY330" s="128"/>
      <c r="CZ330" s="128"/>
      <c r="DA330" s="128"/>
      <c r="DB330" s="128"/>
      <c r="DC330" s="128"/>
      <c r="DD330" s="128"/>
      <c r="DE330" s="128"/>
      <c r="DF330" s="128"/>
      <c r="DG330" s="128"/>
      <c r="DH330" s="128"/>
      <c r="DI330" s="128"/>
      <c r="DJ330" s="128"/>
      <c r="DK330" s="128"/>
      <c r="DL330" s="128"/>
      <c r="DM330" s="128"/>
      <c r="DN330" s="128"/>
      <c r="DO330" s="128"/>
      <c r="DP330" s="128"/>
      <c r="DQ330" s="128"/>
      <c r="DR330" s="128"/>
      <c r="DS330" s="128"/>
      <c r="DT330" s="128"/>
      <c r="DU330" s="128"/>
      <c r="DV330" s="128"/>
      <c r="DW330" s="128"/>
      <c r="DX330" s="128"/>
      <c r="DY330" s="128"/>
      <c r="DZ330" s="128"/>
      <c r="EA330" s="128"/>
      <c r="EB330" s="128"/>
      <c r="EC330" s="128"/>
      <c r="ED330" s="128"/>
      <c r="EE330" s="128"/>
      <c r="EF330" s="128"/>
      <c r="EG330" s="128"/>
      <c r="EH330" s="128"/>
      <c r="EI330" s="128"/>
      <c r="EJ330" s="128"/>
      <c r="EK330" s="128"/>
      <c r="EL330" s="128"/>
      <c r="EM330" s="128"/>
      <c r="EN330" s="128"/>
      <c r="EO330" s="128"/>
      <c r="EP330" s="128"/>
      <c r="EQ330" s="128"/>
      <c r="ER330" s="128"/>
      <c r="ES330" s="128"/>
      <c r="ET330" s="128"/>
      <c r="EU330" s="128"/>
      <c r="EV330" s="128"/>
      <c r="EW330" s="128"/>
      <c r="EX330" s="128"/>
      <c r="EY330" s="128"/>
      <c r="EZ330" s="128"/>
      <c r="FA330" s="128"/>
      <c r="FB330" s="128"/>
      <c r="FC330" s="128"/>
      <c r="FD330" s="128"/>
      <c r="FE330" s="128"/>
      <c r="FF330" s="128"/>
      <c r="FG330" s="128"/>
      <c r="FH330" s="128"/>
      <c r="FI330" s="128"/>
      <c r="FJ330" s="128"/>
      <c r="FK330" s="128"/>
      <c r="FL330" s="128"/>
      <c r="FM330" s="128"/>
      <c r="FN330" s="128"/>
      <c r="FO330" s="128"/>
      <c r="FP330" s="128"/>
      <c r="FQ330" s="128"/>
      <c r="FR330" s="128"/>
      <c r="FS330" s="128"/>
      <c r="FT330" s="128"/>
      <c r="FU330" s="128"/>
      <c r="FV330" s="128"/>
      <c r="FW330" s="128"/>
      <c r="FX330" s="128"/>
      <c r="FY330" s="128"/>
      <c r="FZ330" s="128"/>
      <c r="GA330" s="128"/>
      <c r="GB330" s="128"/>
      <c r="GC330" s="128"/>
      <c r="GD330" s="128"/>
      <c r="GE330" s="128"/>
      <c r="GF330" s="128"/>
      <c r="GG330" s="128"/>
      <c r="GH330" s="128"/>
      <c r="GI330" s="128"/>
      <c r="GJ330" s="128"/>
      <c r="GK330" s="128"/>
      <c r="GL330" s="128"/>
      <c r="GM330" s="128"/>
      <c r="GN330" s="128"/>
      <c r="GO330" s="128"/>
    </row>
    <row r="331" spans="1:197" s="37" customFormat="1" hidden="1" outlineLevel="4" x14ac:dyDescent="0.25">
      <c r="A331" s="45"/>
      <c r="B331" s="46"/>
      <c r="C331" s="132"/>
      <c r="D331" s="133"/>
      <c r="E331" s="134" t="s">
        <v>14</v>
      </c>
      <c r="F331" s="135" t="s">
        <v>340</v>
      </c>
      <c r="G331" s="133"/>
      <c r="H331" s="136">
        <v>124.7</v>
      </c>
      <c r="I331" s="137"/>
      <c r="J331" s="138"/>
      <c r="K331" s="50"/>
      <c r="L331" s="50"/>
      <c r="M331" s="50"/>
      <c r="N331" s="50"/>
      <c r="O331" s="52"/>
      <c r="P331" s="52"/>
      <c r="Q331" s="52"/>
      <c r="R331" s="197"/>
      <c r="S331" s="194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  <c r="DF331" s="128"/>
      <c r="DG331" s="128"/>
      <c r="DH331" s="128"/>
      <c r="DI331" s="128"/>
      <c r="DJ331" s="128"/>
      <c r="DK331" s="128"/>
      <c r="DL331" s="128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  <c r="EC331" s="128"/>
      <c r="ED331" s="128"/>
      <c r="EE331" s="128"/>
      <c r="EF331" s="128"/>
      <c r="EG331" s="128"/>
      <c r="EH331" s="128"/>
      <c r="EI331" s="128"/>
      <c r="EJ331" s="128"/>
      <c r="EK331" s="128"/>
      <c r="EL331" s="128"/>
      <c r="EM331" s="128"/>
      <c r="EN331" s="128"/>
      <c r="EO331" s="128"/>
      <c r="EP331" s="128"/>
      <c r="EQ331" s="128"/>
      <c r="ER331" s="128"/>
      <c r="ES331" s="128"/>
      <c r="ET331" s="128"/>
      <c r="EU331" s="128"/>
      <c r="EV331" s="128"/>
      <c r="EW331" s="128"/>
      <c r="EX331" s="128"/>
      <c r="EY331" s="128"/>
      <c r="EZ331" s="128"/>
      <c r="FA331" s="128"/>
      <c r="FB331" s="128"/>
      <c r="FC331" s="128"/>
      <c r="FD331" s="128"/>
      <c r="FE331" s="128"/>
      <c r="FF331" s="128"/>
      <c r="FG331" s="128"/>
      <c r="FH331" s="128"/>
      <c r="FI331" s="128"/>
      <c r="FJ331" s="128"/>
      <c r="FK331" s="128"/>
      <c r="FL331" s="128"/>
      <c r="FM331" s="128"/>
      <c r="FN331" s="128"/>
      <c r="FO331" s="128"/>
      <c r="FP331" s="128"/>
      <c r="FQ331" s="128"/>
      <c r="FR331" s="128"/>
      <c r="FS331" s="128"/>
      <c r="FT331" s="128"/>
      <c r="FU331" s="128"/>
      <c r="FV331" s="128"/>
      <c r="FW331" s="128"/>
      <c r="FX331" s="128"/>
      <c r="FY331" s="128"/>
      <c r="FZ331" s="128"/>
      <c r="GA331" s="128"/>
      <c r="GB331" s="128"/>
      <c r="GC331" s="128"/>
      <c r="GD331" s="128"/>
      <c r="GE331" s="128"/>
      <c r="GF331" s="128"/>
      <c r="GG331" s="128"/>
      <c r="GH331" s="128"/>
      <c r="GI331" s="128"/>
      <c r="GJ331" s="128"/>
      <c r="GK331" s="128"/>
      <c r="GL331" s="128"/>
      <c r="GM331" s="128"/>
      <c r="GN331" s="128"/>
      <c r="GO331" s="128"/>
    </row>
    <row r="332" spans="1:197" s="37" customFormat="1" ht="7.5" hidden="1" customHeight="1" outlineLevel="4" x14ac:dyDescent="0.25">
      <c r="A332" s="36"/>
      <c r="B332" s="53"/>
      <c r="C332" s="139"/>
      <c r="D332" s="140"/>
      <c r="E332" s="141"/>
      <c r="F332" s="142"/>
      <c r="G332" s="140"/>
      <c r="H332" s="143"/>
      <c r="I332" s="144"/>
      <c r="J332" s="145"/>
      <c r="K332" s="61"/>
      <c r="L332" s="61"/>
      <c r="M332" s="61"/>
      <c r="N332" s="61"/>
      <c r="O332" s="60"/>
      <c r="P332" s="60"/>
      <c r="Q332" s="60"/>
      <c r="R332" s="197"/>
      <c r="S332" s="194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  <c r="EC332" s="128"/>
      <c r="ED332" s="128"/>
      <c r="EE332" s="128"/>
      <c r="EF332" s="128"/>
      <c r="EG332" s="128"/>
      <c r="EH332" s="128"/>
      <c r="EI332" s="128"/>
      <c r="EJ332" s="128"/>
      <c r="EK332" s="128"/>
      <c r="EL332" s="128"/>
      <c r="EM332" s="128"/>
      <c r="EN332" s="128"/>
      <c r="EO332" s="128"/>
      <c r="EP332" s="128"/>
      <c r="EQ332" s="128"/>
      <c r="ER332" s="128"/>
      <c r="ES332" s="128"/>
      <c r="ET332" s="128"/>
      <c r="EU332" s="128"/>
      <c r="EV332" s="128"/>
      <c r="EW332" s="128"/>
      <c r="EX332" s="128"/>
      <c r="EY332" s="128"/>
      <c r="EZ332" s="128"/>
      <c r="FA332" s="128"/>
      <c r="FB332" s="128"/>
      <c r="FC332" s="128"/>
      <c r="FD332" s="128"/>
      <c r="FE332" s="128"/>
      <c r="FF332" s="128"/>
      <c r="FG332" s="128"/>
      <c r="FH332" s="128"/>
      <c r="FI332" s="128"/>
      <c r="FJ332" s="128"/>
      <c r="FK332" s="128"/>
      <c r="FL332" s="128"/>
      <c r="FM332" s="128"/>
      <c r="FN332" s="128"/>
      <c r="FO332" s="128"/>
      <c r="FP332" s="128"/>
      <c r="FQ332" s="128"/>
      <c r="FR332" s="128"/>
      <c r="FS332" s="128"/>
      <c r="FT332" s="128"/>
      <c r="FU332" s="128"/>
      <c r="FV332" s="128"/>
      <c r="FW332" s="128"/>
      <c r="FX332" s="128"/>
      <c r="FY332" s="128"/>
      <c r="FZ332" s="128"/>
      <c r="GA332" s="128"/>
      <c r="GB332" s="128"/>
      <c r="GC332" s="128"/>
      <c r="GD332" s="128"/>
      <c r="GE332" s="128"/>
      <c r="GF332" s="128"/>
      <c r="GG332" s="128"/>
      <c r="GH332" s="128"/>
      <c r="GI332" s="128"/>
      <c r="GJ332" s="128"/>
      <c r="GK332" s="128"/>
      <c r="GL332" s="128"/>
      <c r="GM332" s="128"/>
      <c r="GN332" s="128"/>
      <c r="GO332" s="128"/>
    </row>
    <row r="333" spans="1:197" s="37" customFormat="1" outlineLevel="3" x14ac:dyDescent="0.25">
      <c r="A333" s="38"/>
      <c r="B333" s="39"/>
      <c r="C333" s="303">
        <v>23</v>
      </c>
      <c r="D333" s="304" t="s">
        <v>50</v>
      </c>
      <c r="E333" s="305" t="s">
        <v>341</v>
      </c>
      <c r="F333" s="306" t="s">
        <v>342</v>
      </c>
      <c r="G333" s="304" t="s">
        <v>53</v>
      </c>
      <c r="H333" s="307">
        <v>124.7</v>
      </c>
      <c r="I333" s="324"/>
      <c r="J333" s="309">
        <f>H333*I333</f>
        <v>0</v>
      </c>
      <c r="K333" s="42"/>
      <c r="L333" s="42">
        <f>H333*K333</f>
        <v>0</v>
      </c>
      <c r="M333" s="42"/>
      <c r="N333" s="42">
        <f>H333*M333</f>
        <v>0</v>
      </c>
      <c r="O333" s="44">
        <v>21</v>
      </c>
      <c r="P333" s="44">
        <f>J333*(O333/100)</f>
        <v>0</v>
      </c>
      <c r="Q333" s="44">
        <f>J333+P333</f>
        <v>0</v>
      </c>
      <c r="R333" s="197"/>
      <c r="S333" s="194"/>
      <c r="T333" s="127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  <c r="EC333" s="128"/>
      <c r="ED333" s="128"/>
      <c r="EE333" s="128"/>
      <c r="EF333" s="128"/>
      <c r="EG333" s="128"/>
      <c r="EH333" s="128"/>
      <c r="EI333" s="128"/>
      <c r="EJ333" s="128"/>
      <c r="EK333" s="128"/>
      <c r="EL333" s="128"/>
      <c r="EM333" s="128"/>
      <c r="EN333" s="128"/>
      <c r="EO333" s="128"/>
      <c r="EP333" s="128"/>
      <c r="EQ333" s="128"/>
      <c r="ER333" s="128"/>
      <c r="ES333" s="128"/>
      <c r="ET333" s="128"/>
      <c r="EU333" s="128"/>
      <c r="EV333" s="128"/>
      <c r="EW333" s="128"/>
      <c r="EX333" s="128"/>
      <c r="EY333" s="128"/>
      <c r="EZ333" s="128"/>
      <c r="FA333" s="128"/>
      <c r="FB333" s="128"/>
      <c r="FC333" s="128"/>
      <c r="FD333" s="128"/>
      <c r="FE333" s="128"/>
      <c r="FF333" s="128"/>
      <c r="FG333" s="128"/>
      <c r="FH333" s="128"/>
      <c r="FI333" s="128"/>
      <c r="FJ333" s="128"/>
      <c r="FK333" s="128"/>
      <c r="FL333" s="128"/>
      <c r="FM333" s="128"/>
      <c r="FN333" s="128"/>
      <c r="FO333" s="128"/>
      <c r="FP333" s="128"/>
      <c r="FQ333" s="128"/>
      <c r="FR333" s="128"/>
      <c r="FS333" s="128"/>
      <c r="FT333" s="128"/>
      <c r="FU333" s="128"/>
      <c r="FV333" s="128"/>
      <c r="FW333" s="128"/>
      <c r="FX333" s="128"/>
      <c r="FY333" s="128"/>
      <c r="FZ333" s="128"/>
      <c r="GA333" s="128"/>
      <c r="GB333" s="128"/>
      <c r="GC333" s="128"/>
      <c r="GD333" s="128"/>
      <c r="GE333" s="128"/>
      <c r="GF333" s="128"/>
      <c r="GG333" s="128"/>
      <c r="GH333" s="128"/>
      <c r="GI333" s="128"/>
      <c r="GJ333" s="128"/>
      <c r="GK333" s="128"/>
      <c r="GL333" s="128"/>
      <c r="GM333" s="128"/>
      <c r="GN333" s="128"/>
      <c r="GO333" s="128"/>
    </row>
    <row r="334" spans="1:197" s="116" customFormat="1" outlineLevel="3" collapsed="1" x14ac:dyDescent="0.25">
      <c r="A334" s="114"/>
      <c r="B334" s="115"/>
      <c r="C334" s="303">
        <v>24</v>
      </c>
      <c r="D334" s="304" t="s">
        <v>50</v>
      </c>
      <c r="E334" s="305" t="s">
        <v>343</v>
      </c>
      <c r="F334" s="306" t="s">
        <v>344</v>
      </c>
      <c r="G334" s="304" t="s">
        <v>53</v>
      </c>
      <c r="H334" s="307">
        <v>169.9</v>
      </c>
      <c r="I334" s="324"/>
      <c r="J334" s="309">
        <f>H334*I334</f>
        <v>0</v>
      </c>
      <c r="K334" s="95"/>
      <c r="L334" s="95">
        <f>H334*K334</f>
        <v>0</v>
      </c>
      <c r="M334" s="95"/>
      <c r="N334" s="95">
        <f>H334*M334</f>
        <v>0</v>
      </c>
      <c r="O334" s="96">
        <v>21</v>
      </c>
      <c r="P334" s="96">
        <f>J334*(O334/100)</f>
        <v>0</v>
      </c>
      <c r="Q334" s="96">
        <f>J334+P334</f>
        <v>0</v>
      </c>
      <c r="R334" s="197"/>
      <c r="S334" s="194"/>
      <c r="T334" s="127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  <c r="EC334" s="128"/>
      <c r="ED334" s="128"/>
      <c r="EE334" s="128"/>
      <c r="EF334" s="128"/>
      <c r="EG334" s="128"/>
      <c r="EH334" s="128"/>
      <c r="EI334" s="128"/>
      <c r="EJ334" s="128"/>
      <c r="EK334" s="128"/>
      <c r="EL334" s="128"/>
      <c r="EM334" s="128"/>
      <c r="EN334" s="128"/>
      <c r="EO334" s="128"/>
      <c r="EP334" s="128"/>
      <c r="EQ334" s="128"/>
      <c r="ER334" s="128"/>
      <c r="ES334" s="128"/>
      <c r="ET334" s="128"/>
      <c r="EU334" s="128"/>
      <c r="EV334" s="128"/>
      <c r="EW334" s="128"/>
      <c r="EX334" s="128"/>
      <c r="EY334" s="128"/>
      <c r="EZ334" s="128"/>
      <c r="FA334" s="128"/>
      <c r="FB334" s="128"/>
      <c r="FC334" s="128"/>
      <c r="FD334" s="128"/>
      <c r="FE334" s="128"/>
      <c r="FF334" s="128"/>
      <c r="FG334" s="128"/>
      <c r="FH334" s="128"/>
      <c r="FI334" s="128"/>
      <c r="FJ334" s="128"/>
      <c r="FK334" s="128"/>
      <c r="FL334" s="128"/>
      <c r="FM334" s="128"/>
      <c r="FN334" s="128"/>
      <c r="FO334" s="128"/>
      <c r="FP334" s="128"/>
      <c r="FQ334" s="128"/>
      <c r="FR334" s="128"/>
      <c r="FS334" s="128"/>
      <c r="FT334" s="128"/>
      <c r="FU334" s="128"/>
      <c r="FV334" s="128"/>
      <c r="FW334" s="128"/>
      <c r="FX334" s="128"/>
      <c r="FY334" s="128"/>
      <c r="FZ334" s="128"/>
      <c r="GA334" s="128"/>
      <c r="GB334" s="128"/>
      <c r="GC334" s="128"/>
      <c r="GD334" s="128"/>
      <c r="GE334" s="128"/>
      <c r="GF334" s="128"/>
      <c r="GG334" s="128"/>
      <c r="GH334" s="128"/>
      <c r="GI334" s="128"/>
      <c r="GJ334" s="128"/>
      <c r="GK334" s="128"/>
      <c r="GL334" s="128"/>
      <c r="GM334" s="128"/>
      <c r="GN334" s="128"/>
      <c r="GO334" s="128"/>
    </row>
    <row r="335" spans="1:197" s="37" customFormat="1" hidden="1" outlineLevel="4" x14ac:dyDescent="0.25">
      <c r="A335" s="45"/>
      <c r="B335" s="46"/>
      <c r="C335" s="46"/>
      <c r="D335" s="47"/>
      <c r="E335" s="48" t="s">
        <v>14</v>
      </c>
      <c r="F335" s="49" t="s">
        <v>345</v>
      </c>
      <c r="G335" s="47"/>
      <c r="H335" s="50">
        <v>124.7</v>
      </c>
      <c r="I335" s="51"/>
      <c r="J335" s="52"/>
      <c r="K335" s="50"/>
      <c r="L335" s="50"/>
      <c r="M335" s="50"/>
      <c r="N335" s="50"/>
      <c r="O335" s="52"/>
      <c r="P335" s="52"/>
      <c r="Q335" s="52"/>
      <c r="R335" s="197"/>
      <c r="S335" s="194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  <c r="CW335" s="128"/>
      <c r="CX335" s="128"/>
      <c r="CY335" s="128"/>
      <c r="CZ335" s="128"/>
      <c r="DA335" s="128"/>
      <c r="DB335" s="128"/>
      <c r="DC335" s="128"/>
      <c r="DD335" s="128"/>
      <c r="DE335" s="128"/>
      <c r="DF335" s="128"/>
      <c r="DG335" s="128"/>
      <c r="DH335" s="128"/>
      <c r="DI335" s="128"/>
      <c r="DJ335" s="128"/>
      <c r="DK335" s="128"/>
      <c r="DL335" s="128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  <c r="EC335" s="128"/>
      <c r="ED335" s="128"/>
      <c r="EE335" s="128"/>
      <c r="EF335" s="128"/>
      <c r="EG335" s="128"/>
      <c r="EH335" s="128"/>
      <c r="EI335" s="128"/>
      <c r="EJ335" s="128"/>
      <c r="EK335" s="128"/>
      <c r="EL335" s="128"/>
      <c r="EM335" s="128"/>
      <c r="EN335" s="128"/>
      <c r="EO335" s="128"/>
      <c r="EP335" s="128"/>
      <c r="EQ335" s="128"/>
      <c r="ER335" s="128"/>
      <c r="ES335" s="128"/>
      <c r="ET335" s="128"/>
      <c r="EU335" s="128"/>
      <c r="EV335" s="128"/>
      <c r="EW335" s="128"/>
      <c r="EX335" s="128"/>
      <c r="EY335" s="128"/>
      <c r="EZ335" s="128"/>
      <c r="FA335" s="128"/>
      <c r="FB335" s="128"/>
      <c r="FC335" s="128"/>
      <c r="FD335" s="128"/>
      <c r="FE335" s="128"/>
      <c r="FF335" s="128"/>
      <c r="FG335" s="128"/>
      <c r="FH335" s="128"/>
      <c r="FI335" s="128"/>
      <c r="FJ335" s="128"/>
      <c r="FK335" s="128"/>
      <c r="FL335" s="128"/>
      <c r="FM335" s="128"/>
      <c r="FN335" s="128"/>
      <c r="FO335" s="128"/>
      <c r="FP335" s="128"/>
      <c r="FQ335" s="128"/>
      <c r="FR335" s="128"/>
      <c r="FS335" s="128"/>
      <c r="FT335" s="128"/>
      <c r="FU335" s="128"/>
      <c r="FV335" s="128"/>
      <c r="FW335" s="128"/>
      <c r="FX335" s="128"/>
      <c r="FY335" s="128"/>
      <c r="FZ335" s="128"/>
      <c r="GA335" s="128"/>
      <c r="GB335" s="128"/>
      <c r="GC335" s="128"/>
      <c r="GD335" s="128"/>
      <c r="GE335" s="128"/>
      <c r="GF335" s="128"/>
      <c r="GG335" s="128"/>
      <c r="GH335" s="128"/>
      <c r="GI335" s="128"/>
      <c r="GJ335" s="128"/>
      <c r="GK335" s="128"/>
      <c r="GL335" s="128"/>
      <c r="GM335" s="128"/>
      <c r="GN335" s="128"/>
      <c r="GO335" s="128"/>
    </row>
    <row r="336" spans="1:197" s="37" customFormat="1" hidden="1" outlineLevel="4" x14ac:dyDescent="0.25">
      <c r="A336" s="45"/>
      <c r="B336" s="46"/>
      <c r="C336" s="46"/>
      <c r="D336" s="47"/>
      <c r="E336" s="48"/>
      <c r="F336" s="49" t="s">
        <v>346</v>
      </c>
      <c r="G336" s="47"/>
      <c r="H336" s="50">
        <v>0</v>
      </c>
      <c r="I336" s="51"/>
      <c r="J336" s="52"/>
      <c r="K336" s="50"/>
      <c r="L336" s="50"/>
      <c r="M336" s="50"/>
      <c r="N336" s="50"/>
      <c r="O336" s="52"/>
      <c r="P336" s="52"/>
      <c r="Q336" s="52"/>
      <c r="R336" s="197"/>
      <c r="S336" s="194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  <c r="CW336" s="128"/>
      <c r="CX336" s="128"/>
      <c r="CY336" s="128"/>
      <c r="CZ336" s="128"/>
      <c r="DA336" s="128"/>
      <c r="DB336" s="128"/>
      <c r="DC336" s="128"/>
      <c r="DD336" s="128"/>
      <c r="DE336" s="128"/>
      <c r="DF336" s="128"/>
      <c r="DG336" s="128"/>
      <c r="DH336" s="128"/>
      <c r="DI336" s="128"/>
      <c r="DJ336" s="128"/>
      <c r="DK336" s="128"/>
      <c r="DL336" s="128"/>
      <c r="DM336" s="128"/>
      <c r="DN336" s="128"/>
      <c r="DO336" s="128"/>
      <c r="DP336" s="128"/>
      <c r="DQ336" s="128"/>
      <c r="DR336" s="128"/>
      <c r="DS336" s="128"/>
      <c r="DT336" s="128"/>
      <c r="DU336" s="128"/>
      <c r="DV336" s="128"/>
      <c r="DW336" s="128"/>
      <c r="DX336" s="128"/>
      <c r="DY336" s="128"/>
      <c r="DZ336" s="128"/>
      <c r="EA336" s="128"/>
      <c r="EB336" s="128"/>
      <c r="EC336" s="128"/>
      <c r="ED336" s="128"/>
      <c r="EE336" s="128"/>
      <c r="EF336" s="128"/>
      <c r="EG336" s="128"/>
      <c r="EH336" s="128"/>
      <c r="EI336" s="128"/>
      <c r="EJ336" s="128"/>
      <c r="EK336" s="128"/>
      <c r="EL336" s="128"/>
      <c r="EM336" s="128"/>
      <c r="EN336" s="128"/>
      <c r="EO336" s="128"/>
      <c r="EP336" s="128"/>
      <c r="EQ336" s="128"/>
      <c r="ER336" s="128"/>
      <c r="ES336" s="128"/>
      <c r="ET336" s="128"/>
      <c r="EU336" s="128"/>
      <c r="EV336" s="128"/>
      <c r="EW336" s="128"/>
      <c r="EX336" s="128"/>
      <c r="EY336" s="128"/>
      <c r="EZ336" s="128"/>
      <c r="FA336" s="128"/>
      <c r="FB336" s="128"/>
      <c r="FC336" s="128"/>
      <c r="FD336" s="128"/>
      <c r="FE336" s="128"/>
      <c r="FF336" s="128"/>
      <c r="FG336" s="128"/>
      <c r="FH336" s="128"/>
      <c r="FI336" s="128"/>
      <c r="FJ336" s="128"/>
      <c r="FK336" s="128"/>
      <c r="FL336" s="128"/>
      <c r="FM336" s="128"/>
      <c r="FN336" s="128"/>
      <c r="FO336" s="128"/>
      <c r="FP336" s="128"/>
      <c r="FQ336" s="128"/>
      <c r="FR336" s="128"/>
      <c r="FS336" s="128"/>
      <c r="FT336" s="128"/>
      <c r="FU336" s="128"/>
      <c r="FV336" s="128"/>
      <c r="FW336" s="128"/>
      <c r="FX336" s="128"/>
      <c r="FY336" s="128"/>
      <c r="FZ336" s="128"/>
      <c r="GA336" s="128"/>
      <c r="GB336" s="128"/>
      <c r="GC336" s="128"/>
      <c r="GD336" s="128"/>
      <c r="GE336" s="128"/>
      <c r="GF336" s="128"/>
      <c r="GG336" s="128"/>
      <c r="GH336" s="128"/>
      <c r="GI336" s="128"/>
      <c r="GJ336" s="128"/>
      <c r="GK336" s="128"/>
      <c r="GL336" s="128"/>
      <c r="GM336" s="128"/>
      <c r="GN336" s="128"/>
      <c r="GO336" s="128"/>
    </row>
    <row r="337" spans="1:197" s="37" customFormat="1" hidden="1" outlineLevel="4" x14ac:dyDescent="0.25">
      <c r="A337" s="45"/>
      <c r="B337" s="46"/>
      <c r="C337" s="46"/>
      <c r="D337" s="47"/>
      <c r="E337" s="48"/>
      <c r="F337" s="49" t="s">
        <v>347</v>
      </c>
      <c r="G337" s="47"/>
      <c r="H337" s="50">
        <v>28.35</v>
      </c>
      <c r="I337" s="51"/>
      <c r="J337" s="52"/>
      <c r="K337" s="50"/>
      <c r="L337" s="50"/>
      <c r="M337" s="50"/>
      <c r="N337" s="50"/>
      <c r="O337" s="52"/>
      <c r="P337" s="52"/>
      <c r="Q337" s="52"/>
      <c r="R337" s="197"/>
      <c r="S337" s="194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  <c r="CN337" s="128"/>
      <c r="CO337" s="128"/>
      <c r="CP337" s="128"/>
      <c r="CQ337" s="128"/>
      <c r="CR337" s="128"/>
      <c r="CS337" s="128"/>
      <c r="CT337" s="128"/>
      <c r="CU337" s="128"/>
      <c r="CV337" s="128"/>
      <c r="CW337" s="128"/>
      <c r="CX337" s="128"/>
      <c r="CY337" s="128"/>
      <c r="CZ337" s="128"/>
      <c r="DA337" s="128"/>
      <c r="DB337" s="128"/>
      <c r="DC337" s="128"/>
      <c r="DD337" s="128"/>
      <c r="DE337" s="128"/>
      <c r="DF337" s="128"/>
      <c r="DG337" s="128"/>
      <c r="DH337" s="128"/>
      <c r="DI337" s="128"/>
      <c r="DJ337" s="128"/>
      <c r="DK337" s="128"/>
      <c r="DL337" s="128"/>
      <c r="DM337" s="128"/>
      <c r="DN337" s="128"/>
      <c r="DO337" s="128"/>
      <c r="DP337" s="128"/>
      <c r="DQ337" s="128"/>
      <c r="DR337" s="128"/>
      <c r="DS337" s="128"/>
      <c r="DT337" s="128"/>
      <c r="DU337" s="128"/>
      <c r="DV337" s="128"/>
      <c r="DW337" s="128"/>
      <c r="DX337" s="128"/>
      <c r="DY337" s="128"/>
      <c r="DZ337" s="128"/>
      <c r="EA337" s="128"/>
      <c r="EB337" s="128"/>
      <c r="EC337" s="128"/>
      <c r="ED337" s="128"/>
      <c r="EE337" s="128"/>
      <c r="EF337" s="128"/>
      <c r="EG337" s="128"/>
      <c r="EH337" s="128"/>
      <c r="EI337" s="128"/>
      <c r="EJ337" s="128"/>
      <c r="EK337" s="128"/>
      <c r="EL337" s="128"/>
      <c r="EM337" s="128"/>
      <c r="EN337" s="128"/>
      <c r="EO337" s="128"/>
      <c r="EP337" s="128"/>
      <c r="EQ337" s="128"/>
      <c r="ER337" s="128"/>
      <c r="ES337" s="128"/>
      <c r="ET337" s="128"/>
      <c r="EU337" s="128"/>
      <c r="EV337" s="128"/>
      <c r="EW337" s="128"/>
      <c r="EX337" s="128"/>
      <c r="EY337" s="128"/>
      <c r="EZ337" s="128"/>
      <c r="FA337" s="128"/>
      <c r="FB337" s="128"/>
      <c r="FC337" s="128"/>
      <c r="FD337" s="128"/>
      <c r="FE337" s="128"/>
      <c r="FF337" s="128"/>
      <c r="FG337" s="128"/>
      <c r="FH337" s="128"/>
      <c r="FI337" s="128"/>
      <c r="FJ337" s="128"/>
      <c r="FK337" s="128"/>
      <c r="FL337" s="128"/>
      <c r="FM337" s="128"/>
      <c r="FN337" s="128"/>
      <c r="FO337" s="128"/>
      <c r="FP337" s="128"/>
      <c r="FQ337" s="128"/>
      <c r="FR337" s="128"/>
      <c r="FS337" s="128"/>
      <c r="FT337" s="128"/>
      <c r="FU337" s="128"/>
      <c r="FV337" s="128"/>
      <c r="FW337" s="128"/>
      <c r="FX337" s="128"/>
      <c r="FY337" s="128"/>
      <c r="FZ337" s="128"/>
      <c r="GA337" s="128"/>
      <c r="GB337" s="128"/>
      <c r="GC337" s="128"/>
      <c r="GD337" s="128"/>
      <c r="GE337" s="128"/>
      <c r="GF337" s="128"/>
      <c r="GG337" s="128"/>
      <c r="GH337" s="128"/>
      <c r="GI337" s="128"/>
      <c r="GJ337" s="128"/>
      <c r="GK337" s="128"/>
      <c r="GL337" s="128"/>
      <c r="GM337" s="128"/>
      <c r="GN337" s="128"/>
      <c r="GO337" s="128"/>
    </row>
    <row r="338" spans="1:197" s="37" customFormat="1" hidden="1" outlineLevel="4" x14ac:dyDescent="0.25">
      <c r="A338" s="45"/>
      <c r="B338" s="46"/>
      <c r="C338" s="46"/>
      <c r="D338" s="47"/>
      <c r="E338" s="48"/>
      <c r="F338" s="49" t="s">
        <v>348</v>
      </c>
      <c r="G338" s="47"/>
      <c r="H338" s="50">
        <v>16.850000000000001</v>
      </c>
      <c r="I338" s="51"/>
      <c r="J338" s="52"/>
      <c r="K338" s="50"/>
      <c r="L338" s="50"/>
      <c r="M338" s="50"/>
      <c r="N338" s="50"/>
      <c r="O338" s="52"/>
      <c r="P338" s="52"/>
      <c r="Q338" s="52"/>
      <c r="R338" s="197"/>
      <c r="S338" s="194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  <c r="CN338" s="128"/>
      <c r="CO338" s="128"/>
      <c r="CP338" s="128"/>
      <c r="CQ338" s="128"/>
      <c r="CR338" s="128"/>
      <c r="CS338" s="128"/>
      <c r="CT338" s="128"/>
      <c r="CU338" s="128"/>
      <c r="CV338" s="128"/>
      <c r="CW338" s="128"/>
      <c r="CX338" s="128"/>
      <c r="CY338" s="128"/>
      <c r="CZ338" s="128"/>
      <c r="DA338" s="128"/>
      <c r="DB338" s="128"/>
      <c r="DC338" s="128"/>
      <c r="DD338" s="128"/>
      <c r="DE338" s="128"/>
      <c r="DF338" s="128"/>
      <c r="DG338" s="128"/>
      <c r="DH338" s="128"/>
      <c r="DI338" s="128"/>
      <c r="DJ338" s="128"/>
      <c r="DK338" s="128"/>
      <c r="DL338" s="128"/>
      <c r="DM338" s="128"/>
      <c r="DN338" s="128"/>
      <c r="DO338" s="128"/>
      <c r="DP338" s="128"/>
      <c r="DQ338" s="128"/>
      <c r="DR338" s="128"/>
      <c r="DS338" s="128"/>
      <c r="DT338" s="128"/>
      <c r="DU338" s="128"/>
      <c r="DV338" s="128"/>
      <c r="DW338" s="128"/>
      <c r="DX338" s="128"/>
      <c r="DY338" s="128"/>
      <c r="DZ338" s="128"/>
      <c r="EA338" s="128"/>
      <c r="EB338" s="128"/>
      <c r="EC338" s="128"/>
      <c r="ED338" s="128"/>
      <c r="EE338" s="128"/>
      <c r="EF338" s="128"/>
      <c r="EG338" s="128"/>
      <c r="EH338" s="128"/>
      <c r="EI338" s="128"/>
      <c r="EJ338" s="128"/>
      <c r="EK338" s="128"/>
      <c r="EL338" s="128"/>
      <c r="EM338" s="128"/>
      <c r="EN338" s="128"/>
      <c r="EO338" s="128"/>
      <c r="EP338" s="128"/>
      <c r="EQ338" s="128"/>
      <c r="ER338" s="128"/>
      <c r="ES338" s="128"/>
      <c r="ET338" s="128"/>
      <c r="EU338" s="128"/>
      <c r="EV338" s="128"/>
      <c r="EW338" s="128"/>
      <c r="EX338" s="128"/>
      <c r="EY338" s="128"/>
      <c r="EZ338" s="128"/>
      <c r="FA338" s="128"/>
      <c r="FB338" s="128"/>
      <c r="FC338" s="128"/>
      <c r="FD338" s="128"/>
      <c r="FE338" s="128"/>
      <c r="FF338" s="128"/>
      <c r="FG338" s="128"/>
      <c r="FH338" s="128"/>
      <c r="FI338" s="128"/>
      <c r="FJ338" s="128"/>
      <c r="FK338" s="128"/>
      <c r="FL338" s="128"/>
      <c r="FM338" s="128"/>
      <c r="FN338" s="128"/>
      <c r="FO338" s="128"/>
      <c r="FP338" s="128"/>
      <c r="FQ338" s="128"/>
      <c r="FR338" s="128"/>
      <c r="FS338" s="128"/>
      <c r="FT338" s="128"/>
      <c r="FU338" s="128"/>
      <c r="FV338" s="128"/>
      <c r="FW338" s="128"/>
      <c r="FX338" s="128"/>
      <c r="FY338" s="128"/>
      <c r="FZ338" s="128"/>
      <c r="GA338" s="128"/>
      <c r="GB338" s="128"/>
      <c r="GC338" s="128"/>
      <c r="GD338" s="128"/>
      <c r="GE338" s="128"/>
      <c r="GF338" s="128"/>
      <c r="GG338" s="128"/>
      <c r="GH338" s="128"/>
      <c r="GI338" s="128"/>
      <c r="GJ338" s="128"/>
      <c r="GK338" s="128"/>
      <c r="GL338" s="128"/>
      <c r="GM338" s="128"/>
      <c r="GN338" s="128"/>
      <c r="GO338" s="128"/>
    </row>
    <row r="339" spans="1:197" s="37" customFormat="1" ht="7.5" hidden="1" customHeight="1" outlineLevel="4" x14ac:dyDescent="0.25">
      <c r="A339" s="36"/>
      <c r="B339" s="53"/>
      <c r="C339" s="54"/>
      <c r="D339" s="55"/>
      <c r="E339" s="56"/>
      <c r="F339" s="57"/>
      <c r="G339" s="55"/>
      <c r="H339" s="58"/>
      <c r="I339" s="59"/>
      <c r="J339" s="60"/>
      <c r="K339" s="61"/>
      <c r="L339" s="61"/>
      <c r="M339" s="61"/>
      <c r="N339" s="61"/>
      <c r="O339" s="60"/>
      <c r="P339" s="60"/>
      <c r="Q339" s="60"/>
      <c r="R339" s="197"/>
      <c r="S339" s="194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  <c r="CW339" s="128"/>
      <c r="CX339" s="128"/>
      <c r="CY339" s="128"/>
      <c r="CZ339" s="128"/>
      <c r="DA339" s="128"/>
      <c r="DB339" s="128"/>
      <c r="DC339" s="128"/>
      <c r="DD339" s="128"/>
      <c r="DE339" s="128"/>
      <c r="DF339" s="128"/>
      <c r="DG339" s="128"/>
      <c r="DH339" s="128"/>
      <c r="DI339" s="128"/>
      <c r="DJ339" s="128"/>
      <c r="DK339" s="128"/>
      <c r="DL339" s="128"/>
      <c r="DM339" s="128"/>
      <c r="DN339" s="128"/>
      <c r="DO339" s="128"/>
      <c r="DP339" s="128"/>
      <c r="DQ339" s="128"/>
      <c r="DR339" s="128"/>
      <c r="DS339" s="128"/>
      <c r="DT339" s="128"/>
      <c r="DU339" s="128"/>
      <c r="DV339" s="128"/>
      <c r="DW339" s="128"/>
      <c r="DX339" s="128"/>
      <c r="DY339" s="128"/>
      <c r="DZ339" s="128"/>
      <c r="EA339" s="128"/>
      <c r="EB339" s="128"/>
      <c r="EC339" s="128"/>
      <c r="ED339" s="128"/>
      <c r="EE339" s="128"/>
      <c r="EF339" s="128"/>
      <c r="EG339" s="128"/>
      <c r="EH339" s="128"/>
      <c r="EI339" s="128"/>
      <c r="EJ339" s="128"/>
      <c r="EK339" s="128"/>
      <c r="EL339" s="128"/>
      <c r="EM339" s="128"/>
      <c r="EN339" s="128"/>
      <c r="EO339" s="128"/>
      <c r="EP339" s="128"/>
      <c r="EQ339" s="128"/>
      <c r="ER339" s="128"/>
      <c r="ES339" s="128"/>
      <c r="ET339" s="128"/>
      <c r="EU339" s="128"/>
      <c r="EV339" s="128"/>
      <c r="EW339" s="128"/>
      <c r="EX339" s="128"/>
      <c r="EY339" s="128"/>
      <c r="EZ339" s="128"/>
      <c r="FA339" s="128"/>
      <c r="FB339" s="128"/>
      <c r="FC339" s="128"/>
      <c r="FD339" s="128"/>
      <c r="FE339" s="128"/>
      <c r="FF339" s="128"/>
      <c r="FG339" s="128"/>
      <c r="FH339" s="128"/>
      <c r="FI339" s="128"/>
      <c r="FJ339" s="128"/>
      <c r="FK339" s="128"/>
      <c r="FL339" s="128"/>
      <c r="FM339" s="128"/>
      <c r="FN339" s="128"/>
      <c r="FO339" s="128"/>
      <c r="FP339" s="128"/>
      <c r="FQ339" s="128"/>
      <c r="FR339" s="128"/>
      <c r="FS339" s="128"/>
      <c r="FT339" s="128"/>
      <c r="FU339" s="128"/>
      <c r="FV339" s="128"/>
      <c r="FW339" s="128"/>
      <c r="FX339" s="128"/>
      <c r="FY339" s="128"/>
      <c r="FZ339" s="128"/>
      <c r="GA339" s="128"/>
      <c r="GB339" s="128"/>
      <c r="GC339" s="128"/>
      <c r="GD339" s="128"/>
      <c r="GE339" s="128"/>
      <c r="GF339" s="128"/>
      <c r="GG339" s="128"/>
      <c r="GH339" s="128"/>
      <c r="GI339" s="128"/>
      <c r="GJ339" s="128"/>
      <c r="GK339" s="128"/>
      <c r="GL339" s="128"/>
      <c r="GM339" s="128"/>
      <c r="GN339" s="128"/>
      <c r="GO339" s="128"/>
    </row>
    <row r="340" spans="1:197" s="37" customFormat="1" ht="24" outlineLevel="3" collapsed="1" x14ac:dyDescent="0.25">
      <c r="A340" s="38"/>
      <c r="B340" s="39"/>
      <c r="C340" s="129">
        <v>25</v>
      </c>
      <c r="D340" s="130" t="s">
        <v>50</v>
      </c>
      <c r="E340" s="131" t="s">
        <v>349</v>
      </c>
      <c r="F340" s="160" t="s">
        <v>350</v>
      </c>
      <c r="G340" s="161" t="s">
        <v>102</v>
      </c>
      <c r="H340" s="162">
        <v>18</v>
      </c>
      <c r="I340" s="163"/>
      <c r="J340" s="164">
        <f>H340*I340</f>
        <v>0</v>
      </c>
      <c r="K340" s="42">
        <v>1.0000000000000001E-5</v>
      </c>
      <c r="L340" s="42">
        <f>H340*K340</f>
        <v>1.8000000000000001E-4</v>
      </c>
      <c r="M340" s="42"/>
      <c r="N340" s="42">
        <f>H340*M340</f>
        <v>0</v>
      </c>
      <c r="O340" s="44">
        <v>21</v>
      </c>
      <c r="P340" s="44">
        <f>J340*(O340/100)</f>
        <v>0</v>
      </c>
      <c r="Q340" s="44">
        <f>J340+P340</f>
        <v>0</v>
      </c>
      <c r="R340" s="197"/>
      <c r="S340" s="194"/>
      <c r="T340" s="127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8"/>
      <c r="CW340" s="128"/>
      <c r="CX340" s="128"/>
      <c r="CY340" s="128"/>
      <c r="CZ340" s="128"/>
      <c r="DA340" s="128"/>
      <c r="DB340" s="128"/>
      <c r="DC340" s="128"/>
      <c r="DD340" s="128"/>
      <c r="DE340" s="128"/>
      <c r="DF340" s="128"/>
      <c r="DG340" s="128"/>
      <c r="DH340" s="128"/>
      <c r="DI340" s="128"/>
      <c r="DJ340" s="128"/>
      <c r="DK340" s="128"/>
      <c r="DL340" s="128"/>
      <c r="DM340" s="128"/>
      <c r="DN340" s="128"/>
      <c r="DO340" s="128"/>
      <c r="DP340" s="128"/>
      <c r="DQ340" s="128"/>
      <c r="DR340" s="128"/>
      <c r="DS340" s="128"/>
      <c r="DT340" s="128"/>
      <c r="DU340" s="128"/>
      <c r="DV340" s="128"/>
      <c r="DW340" s="128"/>
      <c r="DX340" s="128"/>
      <c r="DY340" s="128"/>
      <c r="DZ340" s="128"/>
      <c r="EA340" s="128"/>
      <c r="EB340" s="128"/>
      <c r="EC340" s="128"/>
      <c r="ED340" s="128"/>
      <c r="EE340" s="128"/>
      <c r="EF340" s="128"/>
      <c r="EG340" s="128"/>
      <c r="EH340" s="128"/>
      <c r="EI340" s="128"/>
      <c r="EJ340" s="128"/>
      <c r="EK340" s="128"/>
      <c r="EL340" s="128"/>
      <c r="EM340" s="128"/>
      <c r="EN340" s="128"/>
      <c r="EO340" s="128"/>
      <c r="EP340" s="128"/>
      <c r="EQ340" s="128"/>
      <c r="ER340" s="128"/>
      <c r="ES340" s="128"/>
      <c r="ET340" s="128"/>
      <c r="EU340" s="128"/>
      <c r="EV340" s="128"/>
      <c r="EW340" s="128"/>
      <c r="EX340" s="128"/>
      <c r="EY340" s="128"/>
      <c r="EZ340" s="128"/>
      <c r="FA340" s="128"/>
      <c r="FB340" s="128"/>
      <c r="FC340" s="128"/>
      <c r="FD340" s="128"/>
      <c r="FE340" s="128"/>
      <c r="FF340" s="128"/>
      <c r="FG340" s="128"/>
      <c r="FH340" s="128"/>
      <c r="FI340" s="128"/>
      <c r="FJ340" s="128"/>
      <c r="FK340" s="128"/>
      <c r="FL340" s="128"/>
      <c r="FM340" s="128"/>
      <c r="FN340" s="128"/>
      <c r="FO340" s="128"/>
      <c r="FP340" s="128"/>
      <c r="FQ340" s="128"/>
      <c r="FR340" s="128"/>
      <c r="FS340" s="128"/>
      <c r="FT340" s="128"/>
      <c r="FU340" s="128"/>
      <c r="FV340" s="128"/>
      <c r="FW340" s="128"/>
      <c r="FX340" s="128"/>
      <c r="FY340" s="128"/>
      <c r="FZ340" s="128"/>
      <c r="GA340" s="128"/>
      <c r="GB340" s="128"/>
      <c r="GC340" s="128"/>
      <c r="GD340" s="128"/>
      <c r="GE340" s="128"/>
      <c r="GF340" s="128"/>
      <c r="GG340" s="128"/>
      <c r="GH340" s="128"/>
      <c r="GI340" s="128"/>
      <c r="GJ340" s="128"/>
      <c r="GK340" s="128"/>
      <c r="GL340" s="128"/>
      <c r="GM340" s="128"/>
      <c r="GN340" s="128"/>
      <c r="GO340" s="128"/>
    </row>
    <row r="341" spans="1:197" s="37" customFormat="1" hidden="1" outlineLevel="4" x14ac:dyDescent="0.25">
      <c r="A341" s="45"/>
      <c r="B341" s="46"/>
      <c r="C341" s="132"/>
      <c r="D341" s="133"/>
      <c r="E341" s="134" t="s">
        <v>14</v>
      </c>
      <c r="F341" s="135" t="s">
        <v>351</v>
      </c>
      <c r="G341" s="133"/>
      <c r="H341" s="136">
        <v>0</v>
      </c>
      <c r="I341" s="137"/>
      <c r="J341" s="138"/>
      <c r="K341" s="50"/>
      <c r="L341" s="50"/>
      <c r="M341" s="50"/>
      <c r="N341" s="50"/>
      <c r="O341" s="52"/>
      <c r="P341" s="52"/>
      <c r="Q341" s="52"/>
      <c r="R341" s="197"/>
      <c r="S341" s="194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8"/>
      <c r="CV341" s="128"/>
      <c r="CW341" s="128"/>
      <c r="CX341" s="128"/>
      <c r="CY341" s="128"/>
      <c r="CZ341" s="128"/>
      <c r="DA341" s="128"/>
      <c r="DB341" s="128"/>
      <c r="DC341" s="128"/>
      <c r="DD341" s="128"/>
      <c r="DE341" s="128"/>
      <c r="DF341" s="128"/>
      <c r="DG341" s="128"/>
      <c r="DH341" s="128"/>
      <c r="DI341" s="128"/>
      <c r="DJ341" s="128"/>
      <c r="DK341" s="128"/>
      <c r="DL341" s="128"/>
      <c r="DM341" s="128"/>
      <c r="DN341" s="128"/>
      <c r="DO341" s="128"/>
      <c r="DP341" s="128"/>
      <c r="DQ341" s="128"/>
      <c r="DR341" s="128"/>
      <c r="DS341" s="128"/>
      <c r="DT341" s="128"/>
      <c r="DU341" s="128"/>
      <c r="DV341" s="128"/>
      <c r="DW341" s="128"/>
      <c r="DX341" s="128"/>
      <c r="DY341" s="128"/>
      <c r="DZ341" s="128"/>
      <c r="EA341" s="128"/>
      <c r="EB341" s="128"/>
      <c r="EC341" s="128"/>
      <c r="ED341" s="128"/>
      <c r="EE341" s="128"/>
      <c r="EF341" s="128"/>
      <c r="EG341" s="128"/>
      <c r="EH341" s="128"/>
      <c r="EI341" s="128"/>
      <c r="EJ341" s="128"/>
      <c r="EK341" s="128"/>
      <c r="EL341" s="128"/>
      <c r="EM341" s="128"/>
      <c r="EN341" s="128"/>
      <c r="EO341" s="128"/>
      <c r="EP341" s="128"/>
      <c r="EQ341" s="128"/>
      <c r="ER341" s="128"/>
      <c r="ES341" s="128"/>
      <c r="ET341" s="128"/>
      <c r="EU341" s="128"/>
      <c r="EV341" s="128"/>
      <c r="EW341" s="128"/>
      <c r="EX341" s="128"/>
      <c r="EY341" s="128"/>
      <c r="EZ341" s="128"/>
      <c r="FA341" s="128"/>
      <c r="FB341" s="128"/>
      <c r="FC341" s="128"/>
      <c r="FD341" s="128"/>
      <c r="FE341" s="128"/>
      <c r="FF341" s="128"/>
      <c r="FG341" s="128"/>
      <c r="FH341" s="128"/>
      <c r="FI341" s="128"/>
      <c r="FJ341" s="128"/>
      <c r="FK341" s="128"/>
      <c r="FL341" s="128"/>
      <c r="FM341" s="128"/>
      <c r="FN341" s="128"/>
      <c r="FO341" s="128"/>
      <c r="FP341" s="128"/>
      <c r="FQ341" s="128"/>
      <c r="FR341" s="128"/>
      <c r="FS341" s="128"/>
      <c r="FT341" s="128"/>
      <c r="FU341" s="128"/>
      <c r="FV341" s="128"/>
      <c r="FW341" s="128"/>
      <c r="FX341" s="128"/>
      <c r="FY341" s="128"/>
      <c r="FZ341" s="128"/>
      <c r="GA341" s="128"/>
      <c r="GB341" s="128"/>
      <c r="GC341" s="128"/>
      <c r="GD341" s="128"/>
      <c r="GE341" s="128"/>
      <c r="GF341" s="128"/>
      <c r="GG341" s="128"/>
      <c r="GH341" s="128"/>
      <c r="GI341" s="128"/>
      <c r="GJ341" s="128"/>
      <c r="GK341" s="128"/>
      <c r="GL341" s="128"/>
      <c r="GM341" s="128"/>
      <c r="GN341" s="128"/>
      <c r="GO341" s="128"/>
    </row>
    <row r="342" spans="1:197" s="37" customFormat="1" hidden="1" outlineLevel="4" x14ac:dyDescent="0.25">
      <c r="A342" s="45"/>
      <c r="B342" s="46"/>
      <c r="C342" s="132"/>
      <c r="D342" s="133"/>
      <c r="E342" s="134"/>
      <c r="F342" s="135" t="s">
        <v>352</v>
      </c>
      <c r="G342" s="133"/>
      <c r="H342" s="136">
        <v>18</v>
      </c>
      <c r="I342" s="137"/>
      <c r="J342" s="138"/>
      <c r="K342" s="50"/>
      <c r="L342" s="50"/>
      <c r="M342" s="50"/>
      <c r="N342" s="50"/>
      <c r="O342" s="52"/>
      <c r="P342" s="52"/>
      <c r="Q342" s="52"/>
      <c r="R342" s="197"/>
      <c r="S342" s="194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  <c r="CN342" s="128"/>
      <c r="CO342" s="128"/>
      <c r="CP342" s="128"/>
      <c r="CQ342" s="128"/>
      <c r="CR342" s="128"/>
      <c r="CS342" s="128"/>
      <c r="CT342" s="128"/>
      <c r="CU342" s="128"/>
      <c r="CV342" s="128"/>
      <c r="CW342" s="128"/>
      <c r="CX342" s="128"/>
      <c r="CY342" s="128"/>
      <c r="CZ342" s="128"/>
      <c r="DA342" s="128"/>
      <c r="DB342" s="128"/>
      <c r="DC342" s="128"/>
      <c r="DD342" s="128"/>
      <c r="DE342" s="128"/>
      <c r="DF342" s="128"/>
      <c r="DG342" s="128"/>
      <c r="DH342" s="128"/>
      <c r="DI342" s="128"/>
      <c r="DJ342" s="128"/>
      <c r="DK342" s="128"/>
      <c r="DL342" s="128"/>
      <c r="DM342" s="128"/>
      <c r="DN342" s="128"/>
      <c r="DO342" s="128"/>
      <c r="DP342" s="128"/>
      <c r="DQ342" s="128"/>
      <c r="DR342" s="128"/>
      <c r="DS342" s="128"/>
      <c r="DT342" s="128"/>
      <c r="DU342" s="128"/>
      <c r="DV342" s="128"/>
      <c r="DW342" s="128"/>
      <c r="DX342" s="128"/>
      <c r="DY342" s="128"/>
      <c r="DZ342" s="128"/>
      <c r="EA342" s="128"/>
      <c r="EB342" s="128"/>
      <c r="EC342" s="128"/>
      <c r="ED342" s="128"/>
      <c r="EE342" s="128"/>
      <c r="EF342" s="128"/>
      <c r="EG342" s="128"/>
      <c r="EH342" s="128"/>
      <c r="EI342" s="128"/>
      <c r="EJ342" s="128"/>
      <c r="EK342" s="128"/>
      <c r="EL342" s="128"/>
      <c r="EM342" s="128"/>
      <c r="EN342" s="128"/>
      <c r="EO342" s="128"/>
      <c r="EP342" s="128"/>
      <c r="EQ342" s="128"/>
      <c r="ER342" s="128"/>
      <c r="ES342" s="128"/>
      <c r="ET342" s="128"/>
      <c r="EU342" s="128"/>
      <c r="EV342" s="128"/>
      <c r="EW342" s="128"/>
      <c r="EX342" s="128"/>
      <c r="EY342" s="128"/>
      <c r="EZ342" s="128"/>
      <c r="FA342" s="128"/>
      <c r="FB342" s="128"/>
      <c r="FC342" s="128"/>
      <c r="FD342" s="128"/>
      <c r="FE342" s="128"/>
      <c r="FF342" s="128"/>
      <c r="FG342" s="128"/>
      <c r="FH342" s="128"/>
      <c r="FI342" s="128"/>
      <c r="FJ342" s="128"/>
      <c r="FK342" s="128"/>
      <c r="FL342" s="128"/>
      <c r="FM342" s="128"/>
      <c r="FN342" s="128"/>
      <c r="FO342" s="128"/>
      <c r="FP342" s="128"/>
      <c r="FQ342" s="128"/>
      <c r="FR342" s="128"/>
      <c r="FS342" s="128"/>
      <c r="FT342" s="128"/>
      <c r="FU342" s="128"/>
      <c r="FV342" s="128"/>
      <c r="FW342" s="128"/>
      <c r="FX342" s="128"/>
      <c r="FY342" s="128"/>
      <c r="FZ342" s="128"/>
      <c r="GA342" s="128"/>
      <c r="GB342" s="128"/>
      <c r="GC342" s="128"/>
      <c r="GD342" s="128"/>
      <c r="GE342" s="128"/>
      <c r="GF342" s="128"/>
      <c r="GG342" s="128"/>
      <c r="GH342" s="128"/>
      <c r="GI342" s="128"/>
      <c r="GJ342" s="128"/>
      <c r="GK342" s="128"/>
      <c r="GL342" s="128"/>
      <c r="GM342" s="128"/>
      <c r="GN342" s="128"/>
      <c r="GO342" s="128"/>
    </row>
    <row r="343" spans="1:197" s="37" customFormat="1" ht="7.5" hidden="1" customHeight="1" outlineLevel="4" x14ac:dyDescent="0.25">
      <c r="A343" s="36"/>
      <c r="B343" s="53"/>
      <c r="C343" s="54"/>
      <c r="D343" s="55"/>
      <c r="E343" s="56"/>
      <c r="F343" s="57"/>
      <c r="G343" s="55"/>
      <c r="H343" s="58"/>
      <c r="I343" s="59"/>
      <c r="J343" s="60"/>
      <c r="K343" s="61"/>
      <c r="L343" s="61"/>
      <c r="M343" s="61"/>
      <c r="N343" s="61"/>
      <c r="O343" s="60"/>
      <c r="P343" s="60"/>
      <c r="Q343" s="60"/>
      <c r="R343" s="197"/>
      <c r="S343" s="194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  <c r="CW343" s="128"/>
      <c r="CX343" s="128"/>
      <c r="CY343" s="128"/>
      <c r="CZ343" s="128"/>
      <c r="DA343" s="128"/>
      <c r="DB343" s="128"/>
      <c r="DC343" s="128"/>
      <c r="DD343" s="128"/>
      <c r="DE343" s="128"/>
      <c r="DF343" s="128"/>
      <c r="DG343" s="128"/>
      <c r="DH343" s="128"/>
      <c r="DI343" s="128"/>
      <c r="DJ343" s="128"/>
      <c r="DK343" s="128"/>
      <c r="DL343" s="128"/>
      <c r="DM343" s="128"/>
      <c r="DN343" s="128"/>
      <c r="DO343" s="128"/>
      <c r="DP343" s="128"/>
      <c r="DQ343" s="128"/>
      <c r="DR343" s="128"/>
      <c r="DS343" s="128"/>
      <c r="DT343" s="128"/>
      <c r="DU343" s="128"/>
      <c r="DV343" s="128"/>
      <c r="DW343" s="128"/>
      <c r="DX343" s="128"/>
      <c r="DY343" s="128"/>
      <c r="DZ343" s="128"/>
      <c r="EA343" s="128"/>
      <c r="EB343" s="128"/>
      <c r="EC343" s="128"/>
      <c r="ED343" s="128"/>
      <c r="EE343" s="128"/>
      <c r="EF343" s="128"/>
      <c r="EG343" s="128"/>
      <c r="EH343" s="128"/>
      <c r="EI343" s="128"/>
      <c r="EJ343" s="128"/>
      <c r="EK343" s="128"/>
      <c r="EL343" s="128"/>
      <c r="EM343" s="128"/>
      <c r="EN343" s="128"/>
      <c r="EO343" s="128"/>
      <c r="EP343" s="128"/>
      <c r="EQ343" s="128"/>
      <c r="ER343" s="128"/>
      <c r="ES343" s="128"/>
      <c r="ET343" s="128"/>
      <c r="EU343" s="128"/>
      <c r="EV343" s="128"/>
      <c r="EW343" s="128"/>
      <c r="EX343" s="128"/>
      <c r="EY343" s="128"/>
      <c r="EZ343" s="128"/>
      <c r="FA343" s="128"/>
      <c r="FB343" s="128"/>
      <c r="FC343" s="128"/>
      <c r="FD343" s="128"/>
      <c r="FE343" s="128"/>
      <c r="FF343" s="128"/>
      <c r="FG343" s="128"/>
      <c r="FH343" s="128"/>
      <c r="FI343" s="128"/>
      <c r="FJ343" s="128"/>
      <c r="FK343" s="128"/>
      <c r="FL343" s="128"/>
      <c r="FM343" s="128"/>
      <c r="FN343" s="128"/>
      <c r="FO343" s="128"/>
      <c r="FP343" s="128"/>
      <c r="FQ343" s="128"/>
      <c r="FR343" s="128"/>
      <c r="FS343" s="128"/>
      <c r="FT343" s="128"/>
      <c r="FU343" s="128"/>
      <c r="FV343" s="128"/>
      <c r="FW343" s="128"/>
      <c r="FX343" s="128"/>
      <c r="FY343" s="128"/>
      <c r="FZ343" s="128"/>
      <c r="GA343" s="128"/>
      <c r="GB343" s="128"/>
      <c r="GC343" s="128"/>
      <c r="GD343" s="128"/>
      <c r="GE343" s="128"/>
      <c r="GF343" s="128"/>
      <c r="GG343" s="128"/>
      <c r="GH343" s="128"/>
      <c r="GI343" s="128"/>
      <c r="GJ343" s="128"/>
      <c r="GK343" s="128"/>
      <c r="GL343" s="128"/>
      <c r="GM343" s="128"/>
      <c r="GN343" s="128"/>
      <c r="GO343" s="128"/>
    </row>
    <row r="344" spans="1:197" s="37" customFormat="1" outlineLevel="3" x14ac:dyDescent="0.25">
      <c r="A344" s="38"/>
      <c r="B344" s="39"/>
      <c r="C344" s="40">
        <v>26</v>
      </c>
      <c r="D344" s="41" t="s">
        <v>50</v>
      </c>
      <c r="E344" s="63" t="s">
        <v>353</v>
      </c>
      <c r="F344" s="62" t="s">
        <v>354</v>
      </c>
      <c r="G344" s="41"/>
      <c r="H344" s="42">
        <v>0</v>
      </c>
      <c r="I344" s="43"/>
      <c r="J344" s="44">
        <f>H344*I344</f>
        <v>0</v>
      </c>
      <c r="K344" s="42"/>
      <c r="L344" s="42">
        <f>H344*K344</f>
        <v>0</v>
      </c>
      <c r="M344" s="42"/>
      <c r="N344" s="42">
        <f>H344*M344</f>
        <v>0</v>
      </c>
      <c r="O344" s="44">
        <v>21</v>
      </c>
      <c r="P344" s="44">
        <f>J344*(O344/100)</f>
        <v>0</v>
      </c>
      <c r="Q344" s="44">
        <f>J344+P344</f>
        <v>0</v>
      </c>
      <c r="R344" s="197">
        <f>SUM(J351+J350)</f>
        <v>0</v>
      </c>
      <c r="S344" s="194">
        <f>SUM(J345+J348+J349+J353+J357+J358)</f>
        <v>0</v>
      </c>
      <c r="T344" s="127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  <c r="CN344" s="128"/>
      <c r="CO344" s="128"/>
      <c r="CP344" s="128"/>
      <c r="CQ344" s="128"/>
      <c r="CR344" s="128"/>
      <c r="CS344" s="128"/>
      <c r="CT344" s="128"/>
      <c r="CU344" s="128"/>
      <c r="CV344" s="128"/>
      <c r="CW344" s="128"/>
      <c r="CX344" s="128"/>
      <c r="CY344" s="128"/>
      <c r="CZ344" s="128"/>
      <c r="DA344" s="128"/>
      <c r="DB344" s="128"/>
      <c r="DC344" s="128"/>
      <c r="DD344" s="128"/>
      <c r="DE344" s="128"/>
      <c r="DF344" s="128"/>
      <c r="DG344" s="128"/>
      <c r="DH344" s="128"/>
      <c r="DI344" s="128"/>
      <c r="DJ344" s="128"/>
      <c r="DK344" s="128"/>
      <c r="DL344" s="128"/>
      <c r="DM344" s="128"/>
      <c r="DN344" s="128"/>
      <c r="DO344" s="128"/>
      <c r="DP344" s="128"/>
      <c r="DQ344" s="128"/>
      <c r="DR344" s="128"/>
      <c r="DS344" s="128"/>
      <c r="DT344" s="128"/>
      <c r="DU344" s="128"/>
      <c r="DV344" s="128"/>
      <c r="DW344" s="128"/>
      <c r="DX344" s="128"/>
      <c r="DY344" s="128"/>
      <c r="DZ344" s="128"/>
      <c r="EA344" s="128"/>
      <c r="EB344" s="128"/>
      <c r="EC344" s="128"/>
      <c r="ED344" s="128"/>
      <c r="EE344" s="128"/>
      <c r="EF344" s="128"/>
      <c r="EG344" s="128"/>
      <c r="EH344" s="128"/>
      <c r="EI344" s="128"/>
      <c r="EJ344" s="128"/>
      <c r="EK344" s="128"/>
      <c r="EL344" s="128"/>
      <c r="EM344" s="128"/>
      <c r="EN344" s="128"/>
      <c r="EO344" s="128"/>
      <c r="EP344" s="128"/>
      <c r="EQ344" s="128"/>
      <c r="ER344" s="128"/>
      <c r="ES344" s="128"/>
      <c r="ET344" s="128"/>
      <c r="EU344" s="128"/>
      <c r="EV344" s="128"/>
      <c r="EW344" s="128"/>
      <c r="EX344" s="128"/>
      <c r="EY344" s="128"/>
      <c r="EZ344" s="128"/>
      <c r="FA344" s="128"/>
      <c r="FB344" s="128"/>
      <c r="FC344" s="128"/>
      <c r="FD344" s="128"/>
      <c r="FE344" s="128"/>
      <c r="FF344" s="128"/>
      <c r="FG344" s="128"/>
      <c r="FH344" s="128"/>
      <c r="FI344" s="128"/>
      <c r="FJ344" s="128"/>
      <c r="FK344" s="128"/>
      <c r="FL344" s="128"/>
      <c r="FM344" s="128"/>
      <c r="FN344" s="128"/>
      <c r="FO344" s="128"/>
      <c r="FP344" s="128"/>
      <c r="FQ344" s="128"/>
      <c r="FR344" s="128"/>
      <c r="FS344" s="128"/>
      <c r="FT344" s="128"/>
      <c r="FU344" s="128"/>
      <c r="FV344" s="128"/>
      <c r="FW344" s="128"/>
      <c r="FX344" s="128"/>
      <c r="FY344" s="128"/>
      <c r="FZ344" s="128"/>
      <c r="GA344" s="128"/>
      <c r="GB344" s="128"/>
      <c r="GC344" s="128"/>
      <c r="GD344" s="128"/>
      <c r="GE344" s="128"/>
      <c r="GF344" s="128"/>
      <c r="GG344" s="128"/>
      <c r="GH344" s="128"/>
      <c r="GI344" s="128"/>
      <c r="GJ344" s="128"/>
      <c r="GK344" s="128"/>
      <c r="GL344" s="128"/>
      <c r="GM344" s="128"/>
      <c r="GN344" s="128"/>
      <c r="GO344" s="128"/>
    </row>
    <row r="345" spans="1:197" s="37" customFormat="1" outlineLevel="3" collapsed="1" x14ac:dyDescent="0.25">
      <c r="A345" s="38"/>
      <c r="B345" s="39"/>
      <c r="C345" s="129">
        <v>27</v>
      </c>
      <c r="D345" s="130" t="s">
        <v>50</v>
      </c>
      <c r="E345" s="131" t="s">
        <v>355</v>
      </c>
      <c r="F345" s="160" t="s">
        <v>356</v>
      </c>
      <c r="G345" s="161" t="s">
        <v>53</v>
      </c>
      <c r="H345" s="162">
        <v>79.5</v>
      </c>
      <c r="I345" s="163"/>
      <c r="J345" s="164">
        <f>H345*I345</f>
        <v>0</v>
      </c>
      <c r="K345" s="42">
        <v>0.1837</v>
      </c>
      <c r="L345" s="42">
        <f>H345*K345</f>
        <v>14.604150000000001</v>
      </c>
      <c r="M345" s="42"/>
      <c r="N345" s="42">
        <f>H345*M345</f>
        <v>0</v>
      </c>
      <c r="O345" s="44">
        <v>21</v>
      </c>
      <c r="P345" s="44">
        <f>J345*(O345/100)</f>
        <v>0</v>
      </c>
      <c r="Q345" s="44">
        <f>J345+P345</f>
        <v>0</v>
      </c>
      <c r="R345" s="197"/>
      <c r="S345" s="194"/>
      <c r="T345" s="127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8"/>
      <c r="CV345" s="128"/>
      <c r="CW345" s="128"/>
      <c r="CX345" s="128"/>
      <c r="CY345" s="128"/>
      <c r="CZ345" s="128"/>
      <c r="DA345" s="128"/>
      <c r="DB345" s="128"/>
      <c r="DC345" s="128"/>
      <c r="DD345" s="128"/>
      <c r="DE345" s="128"/>
      <c r="DF345" s="128"/>
      <c r="DG345" s="128"/>
      <c r="DH345" s="128"/>
      <c r="DI345" s="128"/>
      <c r="DJ345" s="128"/>
      <c r="DK345" s="128"/>
      <c r="DL345" s="128"/>
      <c r="DM345" s="128"/>
      <c r="DN345" s="128"/>
      <c r="DO345" s="128"/>
      <c r="DP345" s="128"/>
      <c r="DQ345" s="128"/>
      <c r="DR345" s="128"/>
      <c r="DS345" s="128"/>
      <c r="DT345" s="128"/>
      <c r="DU345" s="128"/>
      <c r="DV345" s="128"/>
      <c r="DW345" s="128"/>
      <c r="DX345" s="128"/>
      <c r="DY345" s="128"/>
      <c r="DZ345" s="128"/>
      <c r="EA345" s="128"/>
      <c r="EB345" s="128"/>
      <c r="EC345" s="128"/>
      <c r="ED345" s="128"/>
      <c r="EE345" s="128"/>
      <c r="EF345" s="128"/>
      <c r="EG345" s="128"/>
      <c r="EH345" s="128"/>
      <c r="EI345" s="128"/>
      <c r="EJ345" s="128"/>
      <c r="EK345" s="128"/>
      <c r="EL345" s="128"/>
      <c r="EM345" s="128"/>
      <c r="EN345" s="128"/>
      <c r="EO345" s="128"/>
      <c r="EP345" s="128"/>
      <c r="EQ345" s="128"/>
      <c r="ER345" s="128"/>
      <c r="ES345" s="128"/>
      <c r="ET345" s="128"/>
      <c r="EU345" s="128"/>
      <c r="EV345" s="128"/>
      <c r="EW345" s="128"/>
      <c r="EX345" s="128"/>
      <c r="EY345" s="128"/>
      <c r="EZ345" s="128"/>
      <c r="FA345" s="128"/>
      <c r="FB345" s="128"/>
      <c r="FC345" s="128"/>
      <c r="FD345" s="128"/>
      <c r="FE345" s="128"/>
      <c r="FF345" s="128"/>
      <c r="FG345" s="128"/>
      <c r="FH345" s="128"/>
      <c r="FI345" s="128"/>
      <c r="FJ345" s="128"/>
      <c r="FK345" s="128"/>
      <c r="FL345" s="128"/>
      <c r="FM345" s="128"/>
      <c r="FN345" s="128"/>
      <c r="FO345" s="128"/>
      <c r="FP345" s="128"/>
      <c r="FQ345" s="128"/>
      <c r="FR345" s="128"/>
      <c r="FS345" s="128"/>
      <c r="FT345" s="128"/>
      <c r="FU345" s="128"/>
      <c r="FV345" s="128"/>
      <c r="FW345" s="128"/>
      <c r="FX345" s="128"/>
      <c r="FY345" s="128"/>
      <c r="FZ345" s="128"/>
      <c r="GA345" s="128"/>
      <c r="GB345" s="128"/>
      <c r="GC345" s="128"/>
      <c r="GD345" s="128"/>
      <c r="GE345" s="128"/>
      <c r="GF345" s="128"/>
      <c r="GG345" s="128"/>
      <c r="GH345" s="128"/>
      <c r="GI345" s="128"/>
      <c r="GJ345" s="128"/>
      <c r="GK345" s="128"/>
      <c r="GL345" s="128"/>
      <c r="GM345" s="128"/>
      <c r="GN345" s="128"/>
      <c r="GO345" s="128"/>
    </row>
    <row r="346" spans="1:197" s="37" customFormat="1" hidden="1" outlineLevel="4" x14ac:dyDescent="0.25">
      <c r="A346" s="45"/>
      <c r="B346" s="46"/>
      <c r="C346" s="132"/>
      <c r="D346" s="133"/>
      <c r="E346" s="134" t="s">
        <v>14</v>
      </c>
      <c r="F346" s="165" t="s">
        <v>357</v>
      </c>
      <c r="G346" s="166"/>
      <c r="H346" s="167">
        <v>79.5</v>
      </c>
      <c r="I346" s="168"/>
      <c r="J346" s="169"/>
      <c r="K346" s="50"/>
      <c r="L346" s="50"/>
      <c r="M346" s="50"/>
      <c r="N346" s="50"/>
      <c r="O346" s="52"/>
      <c r="P346" s="52"/>
      <c r="Q346" s="52"/>
      <c r="R346" s="197"/>
      <c r="S346" s="194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  <c r="CW346" s="128"/>
      <c r="CX346" s="128"/>
      <c r="CY346" s="128"/>
      <c r="CZ346" s="128"/>
      <c r="DA346" s="128"/>
      <c r="DB346" s="128"/>
      <c r="DC346" s="128"/>
      <c r="DD346" s="128"/>
      <c r="DE346" s="128"/>
      <c r="DF346" s="128"/>
      <c r="DG346" s="128"/>
      <c r="DH346" s="128"/>
      <c r="DI346" s="128"/>
      <c r="DJ346" s="128"/>
      <c r="DK346" s="128"/>
      <c r="DL346" s="128"/>
      <c r="DM346" s="128"/>
      <c r="DN346" s="128"/>
      <c r="DO346" s="128"/>
      <c r="DP346" s="128"/>
      <c r="DQ346" s="128"/>
      <c r="DR346" s="128"/>
      <c r="DS346" s="128"/>
      <c r="DT346" s="128"/>
      <c r="DU346" s="128"/>
      <c r="DV346" s="128"/>
      <c r="DW346" s="128"/>
      <c r="DX346" s="128"/>
      <c r="DY346" s="128"/>
      <c r="DZ346" s="128"/>
      <c r="EA346" s="128"/>
      <c r="EB346" s="128"/>
      <c r="EC346" s="128"/>
      <c r="ED346" s="128"/>
      <c r="EE346" s="128"/>
      <c r="EF346" s="128"/>
      <c r="EG346" s="128"/>
      <c r="EH346" s="128"/>
      <c r="EI346" s="128"/>
      <c r="EJ346" s="128"/>
      <c r="EK346" s="128"/>
      <c r="EL346" s="128"/>
      <c r="EM346" s="128"/>
      <c r="EN346" s="128"/>
      <c r="EO346" s="128"/>
      <c r="EP346" s="128"/>
      <c r="EQ346" s="128"/>
      <c r="ER346" s="128"/>
      <c r="ES346" s="128"/>
      <c r="ET346" s="128"/>
      <c r="EU346" s="128"/>
      <c r="EV346" s="128"/>
      <c r="EW346" s="128"/>
      <c r="EX346" s="128"/>
      <c r="EY346" s="128"/>
      <c r="EZ346" s="128"/>
      <c r="FA346" s="128"/>
      <c r="FB346" s="128"/>
      <c r="FC346" s="128"/>
      <c r="FD346" s="128"/>
      <c r="FE346" s="128"/>
      <c r="FF346" s="128"/>
      <c r="FG346" s="128"/>
      <c r="FH346" s="128"/>
      <c r="FI346" s="128"/>
      <c r="FJ346" s="128"/>
      <c r="FK346" s="128"/>
      <c r="FL346" s="128"/>
      <c r="FM346" s="128"/>
      <c r="FN346" s="128"/>
      <c r="FO346" s="128"/>
      <c r="FP346" s="128"/>
      <c r="FQ346" s="128"/>
      <c r="FR346" s="128"/>
      <c r="FS346" s="128"/>
      <c r="FT346" s="128"/>
      <c r="FU346" s="128"/>
      <c r="FV346" s="128"/>
      <c r="FW346" s="128"/>
      <c r="FX346" s="128"/>
      <c r="FY346" s="128"/>
      <c r="FZ346" s="128"/>
      <c r="GA346" s="128"/>
      <c r="GB346" s="128"/>
      <c r="GC346" s="128"/>
      <c r="GD346" s="128"/>
      <c r="GE346" s="128"/>
      <c r="GF346" s="128"/>
      <c r="GG346" s="128"/>
      <c r="GH346" s="128"/>
      <c r="GI346" s="128"/>
      <c r="GJ346" s="128"/>
      <c r="GK346" s="128"/>
      <c r="GL346" s="128"/>
      <c r="GM346" s="128"/>
      <c r="GN346" s="128"/>
      <c r="GO346" s="128"/>
    </row>
    <row r="347" spans="1:197" s="37" customFormat="1" ht="7.5" hidden="1" customHeight="1" outlineLevel="4" x14ac:dyDescent="0.25">
      <c r="A347" s="36"/>
      <c r="B347" s="53"/>
      <c r="C347" s="139"/>
      <c r="D347" s="140"/>
      <c r="E347" s="141"/>
      <c r="F347" s="170"/>
      <c r="G347" s="171"/>
      <c r="H347" s="172"/>
      <c r="I347" s="173"/>
      <c r="J347" s="174"/>
      <c r="K347" s="61"/>
      <c r="L347" s="61"/>
      <c r="M347" s="61"/>
      <c r="N347" s="61"/>
      <c r="O347" s="60"/>
      <c r="P347" s="60"/>
      <c r="Q347" s="60"/>
      <c r="R347" s="197"/>
      <c r="S347" s="194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  <c r="CW347" s="128"/>
      <c r="CX347" s="128"/>
      <c r="CY347" s="128"/>
      <c r="CZ347" s="128"/>
      <c r="DA347" s="128"/>
      <c r="DB347" s="128"/>
      <c r="DC347" s="128"/>
      <c r="DD347" s="128"/>
      <c r="DE347" s="128"/>
      <c r="DF347" s="128"/>
      <c r="DG347" s="128"/>
      <c r="DH347" s="128"/>
      <c r="DI347" s="128"/>
      <c r="DJ347" s="128"/>
      <c r="DK347" s="128"/>
      <c r="DL347" s="128"/>
      <c r="DM347" s="128"/>
      <c r="DN347" s="128"/>
      <c r="DO347" s="128"/>
      <c r="DP347" s="128"/>
      <c r="DQ347" s="128"/>
      <c r="DR347" s="128"/>
      <c r="DS347" s="128"/>
      <c r="DT347" s="128"/>
      <c r="DU347" s="128"/>
      <c r="DV347" s="128"/>
      <c r="DW347" s="128"/>
      <c r="DX347" s="128"/>
      <c r="DY347" s="128"/>
      <c r="DZ347" s="128"/>
      <c r="EA347" s="128"/>
      <c r="EB347" s="128"/>
      <c r="EC347" s="128"/>
      <c r="ED347" s="128"/>
      <c r="EE347" s="128"/>
      <c r="EF347" s="128"/>
      <c r="EG347" s="128"/>
      <c r="EH347" s="128"/>
      <c r="EI347" s="128"/>
      <c r="EJ347" s="128"/>
      <c r="EK347" s="128"/>
      <c r="EL347" s="128"/>
      <c r="EM347" s="128"/>
      <c r="EN347" s="128"/>
      <c r="EO347" s="128"/>
      <c r="EP347" s="128"/>
      <c r="EQ347" s="128"/>
      <c r="ER347" s="128"/>
      <c r="ES347" s="128"/>
      <c r="ET347" s="128"/>
      <c r="EU347" s="128"/>
      <c r="EV347" s="128"/>
      <c r="EW347" s="128"/>
      <c r="EX347" s="128"/>
      <c r="EY347" s="128"/>
      <c r="EZ347" s="128"/>
      <c r="FA347" s="128"/>
      <c r="FB347" s="128"/>
      <c r="FC347" s="128"/>
      <c r="FD347" s="128"/>
      <c r="FE347" s="128"/>
      <c r="FF347" s="128"/>
      <c r="FG347" s="128"/>
      <c r="FH347" s="128"/>
      <c r="FI347" s="128"/>
      <c r="FJ347" s="128"/>
      <c r="FK347" s="128"/>
      <c r="FL347" s="128"/>
      <c r="FM347" s="128"/>
      <c r="FN347" s="128"/>
      <c r="FO347" s="128"/>
      <c r="FP347" s="128"/>
      <c r="FQ347" s="128"/>
      <c r="FR347" s="128"/>
      <c r="FS347" s="128"/>
      <c r="FT347" s="128"/>
      <c r="FU347" s="128"/>
      <c r="FV347" s="128"/>
      <c r="FW347" s="128"/>
      <c r="FX347" s="128"/>
      <c r="FY347" s="128"/>
      <c r="FZ347" s="128"/>
      <c r="GA347" s="128"/>
      <c r="GB347" s="128"/>
      <c r="GC347" s="128"/>
      <c r="GD347" s="128"/>
      <c r="GE347" s="128"/>
      <c r="GF347" s="128"/>
      <c r="GG347" s="128"/>
      <c r="GH347" s="128"/>
      <c r="GI347" s="128"/>
      <c r="GJ347" s="128"/>
      <c r="GK347" s="128"/>
      <c r="GL347" s="128"/>
      <c r="GM347" s="128"/>
      <c r="GN347" s="128"/>
      <c r="GO347" s="128"/>
    </row>
    <row r="348" spans="1:197" s="37" customFormat="1" outlineLevel="3" x14ac:dyDescent="0.25">
      <c r="A348" s="38"/>
      <c r="B348" s="39"/>
      <c r="C348" s="129">
        <v>28</v>
      </c>
      <c r="D348" s="130" t="s">
        <v>65</v>
      </c>
      <c r="E348" s="131" t="s">
        <v>358</v>
      </c>
      <c r="F348" s="160" t="s">
        <v>359</v>
      </c>
      <c r="G348" s="161" t="s">
        <v>53</v>
      </c>
      <c r="H348" s="162">
        <v>80</v>
      </c>
      <c r="I348" s="163"/>
      <c r="J348" s="164">
        <f t="shared" ref="J348:J353" si="10">H348*I348</f>
        <v>0</v>
      </c>
      <c r="K348" s="42">
        <v>0.41699999999999998</v>
      </c>
      <c r="L348" s="42">
        <f t="shared" ref="L348:L353" si="11">H348*K348</f>
        <v>33.36</v>
      </c>
      <c r="M348" s="42"/>
      <c r="N348" s="42">
        <f t="shared" ref="N348:N353" si="12">H348*M348</f>
        <v>0</v>
      </c>
      <c r="O348" s="44">
        <v>21</v>
      </c>
      <c r="P348" s="44">
        <f t="shared" ref="P348:P353" si="13">J348*(O348/100)</f>
        <v>0</v>
      </c>
      <c r="Q348" s="44">
        <f t="shared" ref="Q348:Q353" si="14">J348+P348</f>
        <v>0</v>
      </c>
      <c r="R348" s="197"/>
      <c r="S348" s="194"/>
      <c r="T348" s="127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  <c r="CN348" s="128"/>
      <c r="CO348" s="128"/>
      <c r="CP348" s="128"/>
      <c r="CQ348" s="128"/>
      <c r="CR348" s="128"/>
      <c r="CS348" s="128"/>
      <c r="CT348" s="128"/>
      <c r="CU348" s="128"/>
      <c r="CV348" s="128"/>
      <c r="CW348" s="128"/>
      <c r="CX348" s="128"/>
      <c r="CY348" s="128"/>
      <c r="CZ348" s="128"/>
      <c r="DA348" s="128"/>
      <c r="DB348" s="128"/>
      <c r="DC348" s="128"/>
      <c r="DD348" s="128"/>
      <c r="DE348" s="128"/>
      <c r="DF348" s="128"/>
      <c r="DG348" s="128"/>
      <c r="DH348" s="128"/>
      <c r="DI348" s="128"/>
      <c r="DJ348" s="128"/>
      <c r="DK348" s="128"/>
      <c r="DL348" s="128"/>
      <c r="DM348" s="128"/>
      <c r="DN348" s="128"/>
      <c r="DO348" s="128"/>
      <c r="DP348" s="128"/>
      <c r="DQ348" s="128"/>
      <c r="DR348" s="128"/>
      <c r="DS348" s="128"/>
      <c r="DT348" s="128"/>
      <c r="DU348" s="128"/>
      <c r="DV348" s="128"/>
      <c r="DW348" s="128"/>
      <c r="DX348" s="128"/>
      <c r="DY348" s="128"/>
      <c r="DZ348" s="128"/>
      <c r="EA348" s="128"/>
      <c r="EB348" s="128"/>
      <c r="EC348" s="128"/>
      <c r="ED348" s="128"/>
      <c r="EE348" s="128"/>
      <c r="EF348" s="128"/>
      <c r="EG348" s="128"/>
      <c r="EH348" s="128"/>
      <c r="EI348" s="128"/>
      <c r="EJ348" s="128"/>
      <c r="EK348" s="128"/>
      <c r="EL348" s="128"/>
      <c r="EM348" s="128"/>
      <c r="EN348" s="128"/>
      <c r="EO348" s="128"/>
      <c r="EP348" s="128"/>
      <c r="EQ348" s="128"/>
      <c r="ER348" s="128"/>
      <c r="ES348" s="128"/>
      <c r="ET348" s="128"/>
      <c r="EU348" s="128"/>
      <c r="EV348" s="128"/>
      <c r="EW348" s="128"/>
      <c r="EX348" s="128"/>
      <c r="EY348" s="128"/>
      <c r="EZ348" s="128"/>
      <c r="FA348" s="128"/>
      <c r="FB348" s="128"/>
      <c r="FC348" s="128"/>
      <c r="FD348" s="128"/>
      <c r="FE348" s="128"/>
      <c r="FF348" s="128"/>
      <c r="FG348" s="128"/>
      <c r="FH348" s="128"/>
      <c r="FI348" s="128"/>
      <c r="FJ348" s="128"/>
      <c r="FK348" s="128"/>
      <c r="FL348" s="128"/>
      <c r="FM348" s="128"/>
      <c r="FN348" s="128"/>
      <c r="FO348" s="128"/>
      <c r="FP348" s="128"/>
      <c r="FQ348" s="128"/>
      <c r="FR348" s="128"/>
      <c r="FS348" s="128"/>
      <c r="FT348" s="128"/>
      <c r="FU348" s="128"/>
      <c r="FV348" s="128"/>
      <c r="FW348" s="128"/>
      <c r="FX348" s="128"/>
      <c r="FY348" s="128"/>
      <c r="FZ348" s="128"/>
      <c r="GA348" s="128"/>
      <c r="GB348" s="128"/>
      <c r="GC348" s="128"/>
      <c r="GD348" s="128"/>
      <c r="GE348" s="128"/>
      <c r="GF348" s="128"/>
      <c r="GG348" s="128"/>
      <c r="GH348" s="128"/>
      <c r="GI348" s="128"/>
      <c r="GJ348" s="128"/>
      <c r="GK348" s="128"/>
      <c r="GL348" s="128"/>
      <c r="GM348" s="128"/>
      <c r="GN348" s="128"/>
      <c r="GO348" s="128"/>
    </row>
    <row r="349" spans="1:197" s="37" customFormat="1" outlineLevel="3" x14ac:dyDescent="0.25">
      <c r="A349" s="38"/>
      <c r="B349" s="39"/>
      <c r="C349" s="129">
        <v>29</v>
      </c>
      <c r="D349" s="130" t="s">
        <v>50</v>
      </c>
      <c r="E349" s="131" t="s">
        <v>360</v>
      </c>
      <c r="F349" s="160" t="s">
        <v>361</v>
      </c>
      <c r="G349" s="161" t="s">
        <v>53</v>
      </c>
      <c r="H349" s="162">
        <v>79.5</v>
      </c>
      <c r="I349" s="163"/>
      <c r="J349" s="164">
        <f t="shared" si="10"/>
        <v>0</v>
      </c>
      <c r="K349" s="42"/>
      <c r="L349" s="42">
        <f t="shared" si="11"/>
        <v>0</v>
      </c>
      <c r="M349" s="42"/>
      <c r="N349" s="42">
        <f t="shared" si="12"/>
        <v>0</v>
      </c>
      <c r="O349" s="44">
        <v>21</v>
      </c>
      <c r="P349" s="44">
        <f t="shared" si="13"/>
        <v>0</v>
      </c>
      <c r="Q349" s="44">
        <f t="shared" si="14"/>
        <v>0</v>
      </c>
      <c r="R349" s="197"/>
      <c r="S349" s="194"/>
      <c r="T349" s="127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  <c r="CN349" s="128"/>
      <c r="CO349" s="128"/>
      <c r="CP349" s="128"/>
      <c r="CQ349" s="128"/>
      <c r="CR349" s="128"/>
      <c r="CS349" s="128"/>
      <c r="CT349" s="128"/>
      <c r="CU349" s="128"/>
      <c r="CV349" s="128"/>
      <c r="CW349" s="128"/>
      <c r="CX349" s="128"/>
      <c r="CY349" s="128"/>
      <c r="CZ349" s="128"/>
      <c r="DA349" s="128"/>
      <c r="DB349" s="128"/>
      <c r="DC349" s="128"/>
      <c r="DD349" s="128"/>
      <c r="DE349" s="128"/>
      <c r="DF349" s="128"/>
      <c r="DG349" s="128"/>
      <c r="DH349" s="128"/>
      <c r="DI349" s="128"/>
      <c r="DJ349" s="128"/>
      <c r="DK349" s="128"/>
      <c r="DL349" s="128"/>
      <c r="DM349" s="128"/>
      <c r="DN349" s="128"/>
      <c r="DO349" s="128"/>
      <c r="DP349" s="128"/>
      <c r="DQ349" s="128"/>
      <c r="DR349" s="128"/>
      <c r="DS349" s="128"/>
      <c r="DT349" s="128"/>
      <c r="DU349" s="128"/>
      <c r="DV349" s="128"/>
      <c r="DW349" s="128"/>
      <c r="DX349" s="128"/>
      <c r="DY349" s="128"/>
      <c r="DZ349" s="128"/>
      <c r="EA349" s="128"/>
      <c r="EB349" s="128"/>
      <c r="EC349" s="128"/>
      <c r="ED349" s="128"/>
      <c r="EE349" s="128"/>
      <c r="EF349" s="128"/>
      <c r="EG349" s="128"/>
      <c r="EH349" s="128"/>
      <c r="EI349" s="128"/>
      <c r="EJ349" s="128"/>
      <c r="EK349" s="128"/>
      <c r="EL349" s="128"/>
      <c r="EM349" s="128"/>
      <c r="EN349" s="128"/>
      <c r="EO349" s="128"/>
      <c r="EP349" s="128"/>
      <c r="EQ349" s="128"/>
      <c r="ER349" s="128"/>
      <c r="ES349" s="128"/>
      <c r="ET349" s="128"/>
      <c r="EU349" s="128"/>
      <c r="EV349" s="128"/>
      <c r="EW349" s="128"/>
      <c r="EX349" s="128"/>
      <c r="EY349" s="128"/>
      <c r="EZ349" s="128"/>
      <c r="FA349" s="128"/>
      <c r="FB349" s="128"/>
      <c r="FC349" s="128"/>
      <c r="FD349" s="128"/>
      <c r="FE349" s="128"/>
      <c r="FF349" s="128"/>
      <c r="FG349" s="128"/>
      <c r="FH349" s="128"/>
      <c r="FI349" s="128"/>
      <c r="FJ349" s="128"/>
      <c r="FK349" s="128"/>
      <c r="FL349" s="128"/>
      <c r="FM349" s="128"/>
      <c r="FN349" s="128"/>
      <c r="FO349" s="128"/>
      <c r="FP349" s="128"/>
      <c r="FQ349" s="128"/>
      <c r="FR349" s="128"/>
      <c r="FS349" s="128"/>
      <c r="FT349" s="128"/>
      <c r="FU349" s="128"/>
      <c r="FV349" s="128"/>
      <c r="FW349" s="128"/>
      <c r="FX349" s="128"/>
      <c r="FY349" s="128"/>
      <c r="FZ349" s="128"/>
      <c r="GA349" s="128"/>
      <c r="GB349" s="128"/>
      <c r="GC349" s="128"/>
      <c r="GD349" s="128"/>
      <c r="GE349" s="128"/>
      <c r="GF349" s="128"/>
      <c r="GG349" s="128"/>
      <c r="GH349" s="128"/>
      <c r="GI349" s="128"/>
      <c r="GJ349" s="128"/>
      <c r="GK349" s="128"/>
      <c r="GL349" s="128"/>
      <c r="GM349" s="128"/>
      <c r="GN349" s="128"/>
      <c r="GO349" s="128"/>
    </row>
    <row r="350" spans="1:197" s="37" customFormat="1" outlineLevel="3" x14ac:dyDescent="0.25">
      <c r="A350" s="38"/>
      <c r="B350" s="39"/>
      <c r="C350" s="303">
        <v>30</v>
      </c>
      <c r="D350" s="304" t="s">
        <v>50</v>
      </c>
      <c r="E350" s="305" t="s">
        <v>362</v>
      </c>
      <c r="F350" s="306" t="s">
        <v>363</v>
      </c>
      <c r="G350" s="304" t="s">
        <v>53</v>
      </c>
      <c r="H350" s="307">
        <v>79.5</v>
      </c>
      <c r="I350" s="324"/>
      <c r="J350" s="309">
        <f t="shared" si="10"/>
        <v>0</v>
      </c>
      <c r="K350" s="42"/>
      <c r="L350" s="42">
        <f t="shared" si="11"/>
        <v>0</v>
      </c>
      <c r="M350" s="42"/>
      <c r="N350" s="42">
        <f t="shared" si="12"/>
        <v>0</v>
      </c>
      <c r="O350" s="44">
        <v>21</v>
      </c>
      <c r="P350" s="44">
        <f t="shared" si="13"/>
        <v>0</v>
      </c>
      <c r="Q350" s="44">
        <f t="shared" si="14"/>
        <v>0</v>
      </c>
      <c r="R350" s="197"/>
      <c r="S350" s="194"/>
      <c r="T350" s="127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  <c r="CN350" s="128"/>
      <c r="CO350" s="128"/>
      <c r="CP350" s="128"/>
      <c r="CQ350" s="128"/>
      <c r="CR350" s="128"/>
      <c r="CS350" s="128"/>
      <c r="CT350" s="128"/>
      <c r="CU350" s="128"/>
      <c r="CV350" s="128"/>
      <c r="CW350" s="128"/>
      <c r="CX350" s="128"/>
      <c r="CY350" s="128"/>
      <c r="CZ350" s="128"/>
      <c r="DA350" s="128"/>
      <c r="DB350" s="128"/>
      <c r="DC350" s="128"/>
      <c r="DD350" s="128"/>
      <c r="DE350" s="128"/>
      <c r="DF350" s="128"/>
      <c r="DG350" s="128"/>
      <c r="DH350" s="128"/>
      <c r="DI350" s="128"/>
      <c r="DJ350" s="128"/>
      <c r="DK350" s="128"/>
      <c r="DL350" s="128"/>
      <c r="DM350" s="128"/>
      <c r="DN350" s="128"/>
      <c r="DO350" s="128"/>
      <c r="DP350" s="128"/>
      <c r="DQ350" s="128"/>
      <c r="DR350" s="128"/>
      <c r="DS350" s="128"/>
      <c r="DT350" s="128"/>
      <c r="DU350" s="128"/>
      <c r="DV350" s="128"/>
      <c r="DW350" s="128"/>
      <c r="DX350" s="128"/>
      <c r="DY350" s="128"/>
      <c r="DZ350" s="128"/>
      <c r="EA350" s="128"/>
      <c r="EB350" s="128"/>
      <c r="EC350" s="128"/>
      <c r="ED350" s="128"/>
      <c r="EE350" s="128"/>
      <c r="EF350" s="128"/>
      <c r="EG350" s="128"/>
      <c r="EH350" s="128"/>
      <c r="EI350" s="128"/>
      <c r="EJ350" s="128"/>
      <c r="EK350" s="128"/>
      <c r="EL350" s="128"/>
      <c r="EM350" s="128"/>
      <c r="EN350" s="128"/>
      <c r="EO350" s="128"/>
      <c r="EP350" s="128"/>
      <c r="EQ350" s="128"/>
      <c r="ER350" s="128"/>
      <c r="ES350" s="128"/>
      <c r="ET350" s="128"/>
      <c r="EU350" s="128"/>
      <c r="EV350" s="128"/>
      <c r="EW350" s="128"/>
      <c r="EX350" s="128"/>
      <c r="EY350" s="128"/>
      <c r="EZ350" s="128"/>
      <c r="FA350" s="128"/>
      <c r="FB350" s="128"/>
      <c r="FC350" s="128"/>
      <c r="FD350" s="128"/>
      <c r="FE350" s="128"/>
      <c r="FF350" s="128"/>
      <c r="FG350" s="128"/>
      <c r="FH350" s="128"/>
      <c r="FI350" s="128"/>
      <c r="FJ350" s="128"/>
      <c r="FK350" s="128"/>
      <c r="FL350" s="128"/>
      <c r="FM350" s="128"/>
      <c r="FN350" s="128"/>
      <c r="FO350" s="128"/>
      <c r="FP350" s="128"/>
      <c r="FQ350" s="128"/>
      <c r="FR350" s="128"/>
      <c r="FS350" s="128"/>
      <c r="FT350" s="128"/>
      <c r="FU350" s="128"/>
      <c r="FV350" s="128"/>
      <c r="FW350" s="128"/>
      <c r="FX350" s="128"/>
      <c r="FY350" s="128"/>
      <c r="FZ350" s="128"/>
      <c r="GA350" s="128"/>
      <c r="GB350" s="128"/>
      <c r="GC350" s="128"/>
      <c r="GD350" s="128"/>
      <c r="GE350" s="128"/>
      <c r="GF350" s="128"/>
      <c r="GG350" s="128"/>
      <c r="GH350" s="128"/>
      <c r="GI350" s="128"/>
      <c r="GJ350" s="128"/>
      <c r="GK350" s="128"/>
      <c r="GL350" s="128"/>
      <c r="GM350" s="128"/>
      <c r="GN350" s="128"/>
      <c r="GO350" s="128"/>
    </row>
    <row r="351" spans="1:197" s="116" customFormat="1" outlineLevel="3" x14ac:dyDescent="0.25">
      <c r="A351" s="114"/>
      <c r="B351" s="115"/>
      <c r="C351" s="303">
        <v>31</v>
      </c>
      <c r="D351" s="304" t="s">
        <v>50</v>
      </c>
      <c r="E351" s="305" t="s">
        <v>334</v>
      </c>
      <c r="F351" s="306" t="s">
        <v>364</v>
      </c>
      <c r="G351" s="304" t="s">
        <v>53</v>
      </c>
      <c r="H351" s="307">
        <v>79.5</v>
      </c>
      <c r="I351" s="324"/>
      <c r="J351" s="309">
        <f t="shared" si="10"/>
        <v>0</v>
      </c>
      <c r="K351" s="95"/>
      <c r="L351" s="95">
        <f t="shared" si="11"/>
        <v>0</v>
      </c>
      <c r="M351" s="95"/>
      <c r="N351" s="95">
        <f t="shared" si="12"/>
        <v>0</v>
      </c>
      <c r="O351" s="96">
        <v>21</v>
      </c>
      <c r="P351" s="96">
        <f t="shared" si="13"/>
        <v>0</v>
      </c>
      <c r="Q351" s="96">
        <f t="shared" si="14"/>
        <v>0</v>
      </c>
      <c r="R351" s="197"/>
      <c r="S351" s="194"/>
      <c r="T351" s="127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  <c r="CN351" s="128"/>
      <c r="CO351" s="128"/>
      <c r="CP351" s="128"/>
      <c r="CQ351" s="128"/>
      <c r="CR351" s="128"/>
      <c r="CS351" s="128"/>
      <c r="CT351" s="128"/>
      <c r="CU351" s="128"/>
      <c r="CV351" s="128"/>
      <c r="CW351" s="128"/>
      <c r="CX351" s="128"/>
      <c r="CY351" s="128"/>
      <c r="CZ351" s="128"/>
      <c r="DA351" s="128"/>
      <c r="DB351" s="128"/>
      <c r="DC351" s="128"/>
      <c r="DD351" s="128"/>
      <c r="DE351" s="128"/>
      <c r="DF351" s="128"/>
      <c r="DG351" s="128"/>
      <c r="DH351" s="128"/>
      <c r="DI351" s="128"/>
      <c r="DJ351" s="128"/>
      <c r="DK351" s="128"/>
      <c r="DL351" s="128"/>
      <c r="DM351" s="128"/>
      <c r="DN351" s="128"/>
      <c r="DO351" s="128"/>
      <c r="DP351" s="128"/>
      <c r="DQ351" s="128"/>
      <c r="DR351" s="128"/>
      <c r="DS351" s="128"/>
      <c r="DT351" s="128"/>
      <c r="DU351" s="128"/>
      <c r="DV351" s="128"/>
      <c r="DW351" s="128"/>
      <c r="DX351" s="128"/>
      <c r="DY351" s="128"/>
      <c r="DZ351" s="128"/>
      <c r="EA351" s="128"/>
      <c r="EB351" s="128"/>
      <c r="EC351" s="128"/>
      <c r="ED351" s="128"/>
      <c r="EE351" s="128"/>
      <c r="EF351" s="128"/>
      <c r="EG351" s="128"/>
      <c r="EH351" s="128"/>
      <c r="EI351" s="128"/>
      <c r="EJ351" s="128"/>
      <c r="EK351" s="128"/>
      <c r="EL351" s="128"/>
      <c r="EM351" s="128"/>
      <c r="EN351" s="128"/>
      <c r="EO351" s="128"/>
      <c r="EP351" s="128"/>
      <c r="EQ351" s="128"/>
      <c r="ER351" s="128"/>
      <c r="ES351" s="128"/>
      <c r="ET351" s="128"/>
      <c r="EU351" s="128"/>
      <c r="EV351" s="128"/>
      <c r="EW351" s="128"/>
      <c r="EX351" s="128"/>
      <c r="EY351" s="128"/>
      <c r="EZ351" s="128"/>
      <c r="FA351" s="128"/>
      <c r="FB351" s="128"/>
      <c r="FC351" s="128"/>
      <c r="FD351" s="128"/>
      <c r="FE351" s="128"/>
      <c r="FF351" s="128"/>
      <c r="FG351" s="128"/>
      <c r="FH351" s="128"/>
      <c r="FI351" s="128"/>
      <c r="FJ351" s="128"/>
      <c r="FK351" s="128"/>
      <c r="FL351" s="128"/>
      <c r="FM351" s="128"/>
      <c r="FN351" s="128"/>
      <c r="FO351" s="128"/>
      <c r="FP351" s="128"/>
      <c r="FQ351" s="128"/>
      <c r="FR351" s="128"/>
      <c r="FS351" s="128"/>
      <c r="FT351" s="128"/>
      <c r="FU351" s="128"/>
      <c r="FV351" s="128"/>
      <c r="FW351" s="128"/>
      <c r="FX351" s="128"/>
      <c r="FY351" s="128"/>
      <c r="FZ351" s="128"/>
      <c r="GA351" s="128"/>
      <c r="GB351" s="128"/>
      <c r="GC351" s="128"/>
      <c r="GD351" s="128"/>
      <c r="GE351" s="128"/>
      <c r="GF351" s="128"/>
      <c r="GG351" s="128"/>
      <c r="GH351" s="128"/>
      <c r="GI351" s="128"/>
      <c r="GJ351" s="128"/>
      <c r="GK351" s="128"/>
      <c r="GL351" s="128"/>
      <c r="GM351" s="128"/>
      <c r="GN351" s="128"/>
      <c r="GO351" s="128"/>
    </row>
    <row r="352" spans="1:197" s="37" customFormat="1" outlineLevel="3" x14ac:dyDescent="0.25">
      <c r="A352" s="38"/>
      <c r="B352" s="39"/>
      <c r="C352" s="129">
        <v>32</v>
      </c>
      <c r="D352" s="130" t="s">
        <v>50</v>
      </c>
      <c r="E352" s="131" t="s">
        <v>365</v>
      </c>
      <c r="F352" s="160" t="s">
        <v>366</v>
      </c>
      <c r="G352" s="161"/>
      <c r="H352" s="162">
        <v>0</v>
      </c>
      <c r="I352" s="163"/>
      <c r="J352" s="164">
        <f t="shared" si="10"/>
        <v>0</v>
      </c>
      <c r="K352" s="42"/>
      <c r="L352" s="42">
        <f t="shared" si="11"/>
        <v>0</v>
      </c>
      <c r="M352" s="42"/>
      <c r="N352" s="42">
        <f t="shared" si="12"/>
        <v>0</v>
      </c>
      <c r="O352" s="44">
        <v>21</v>
      </c>
      <c r="P352" s="44">
        <f t="shared" si="13"/>
        <v>0</v>
      </c>
      <c r="Q352" s="44">
        <f t="shared" si="14"/>
        <v>0</v>
      </c>
      <c r="R352" s="197"/>
      <c r="S352" s="194"/>
      <c r="T352" s="127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  <c r="CN352" s="128"/>
      <c r="CO352" s="128"/>
      <c r="CP352" s="128"/>
      <c r="CQ352" s="128"/>
      <c r="CR352" s="128"/>
      <c r="CS352" s="128"/>
      <c r="CT352" s="128"/>
      <c r="CU352" s="128"/>
      <c r="CV352" s="128"/>
      <c r="CW352" s="128"/>
      <c r="CX352" s="128"/>
      <c r="CY352" s="128"/>
      <c r="CZ352" s="128"/>
      <c r="DA352" s="128"/>
      <c r="DB352" s="128"/>
      <c r="DC352" s="128"/>
      <c r="DD352" s="128"/>
      <c r="DE352" s="128"/>
      <c r="DF352" s="128"/>
      <c r="DG352" s="128"/>
      <c r="DH352" s="128"/>
      <c r="DI352" s="128"/>
      <c r="DJ352" s="128"/>
      <c r="DK352" s="128"/>
      <c r="DL352" s="128"/>
      <c r="DM352" s="128"/>
      <c r="DN352" s="128"/>
      <c r="DO352" s="128"/>
      <c r="DP352" s="128"/>
      <c r="DQ352" s="128"/>
      <c r="DR352" s="128"/>
      <c r="DS352" s="128"/>
      <c r="DT352" s="128"/>
      <c r="DU352" s="128"/>
      <c r="DV352" s="128"/>
      <c r="DW352" s="128"/>
      <c r="DX352" s="128"/>
      <c r="DY352" s="128"/>
      <c r="DZ352" s="128"/>
      <c r="EA352" s="128"/>
      <c r="EB352" s="128"/>
      <c r="EC352" s="128"/>
      <c r="ED352" s="128"/>
      <c r="EE352" s="128"/>
      <c r="EF352" s="128"/>
      <c r="EG352" s="128"/>
      <c r="EH352" s="128"/>
      <c r="EI352" s="128"/>
      <c r="EJ352" s="128"/>
      <c r="EK352" s="128"/>
      <c r="EL352" s="128"/>
      <c r="EM352" s="128"/>
      <c r="EN352" s="128"/>
      <c r="EO352" s="128"/>
      <c r="EP352" s="128"/>
      <c r="EQ352" s="128"/>
      <c r="ER352" s="128"/>
      <c r="ES352" s="128"/>
      <c r="ET352" s="128"/>
      <c r="EU352" s="128"/>
      <c r="EV352" s="128"/>
      <c r="EW352" s="128"/>
      <c r="EX352" s="128"/>
      <c r="EY352" s="128"/>
      <c r="EZ352" s="128"/>
      <c r="FA352" s="128"/>
      <c r="FB352" s="128"/>
      <c r="FC352" s="128"/>
      <c r="FD352" s="128"/>
      <c r="FE352" s="128"/>
      <c r="FF352" s="128"/>
      <c r="FG352" s="128"/>
      <c r="FH352" s="128"/>
      <c r="FI352" s="128"/>
      <c r="FJ352" s="128"/>
      <c r="FK352" s="128"/>
      <c r="FL352" s="128"/>
      <c r="FM352" s="128"/>
      <c r="FN352" s="128"/>
      <c r="FO352" s="128"/>
      <c r="FP352" s="128"/>
      <c r="FQ352" s="128"/>
      <c r="FR352" s="128"/>
      <c r="FS352" s="128"/>
      <c r="FT352" s="128"/>
      <c r="FU352" s="128"/>
      <c r="FV352" s="128"/>
      <c r="FW352" s="128"/>
      <c r="FX352" s="128"/>
      <c r="FY352" s="128"/>
      <c r="FZ352" s="128"/>
      <c r="GA352" s="128"/>
      <c r="GB352" s="128"/>
      <c r="GC352" s="128"/>
      <c r="GD352" s="128"/>
      <c r="GE352" s="128"/>
      <c r="GF352" s="128"/>
      <c r="GG352" s="128"/>
      <c r="GH352" s="128"/>
      <c r="GI352" s="128"/>
      <c r="GJ352" s="128"/>
      <c r="GK352" s="128"/>
      <c r="GL352" s="128"/>
      <c r="GM352" s="128"/>
      <c r="GN352" s="128"/>
      <c r="GO352" s="128"/>
    </row>
    <row r="353" spans="1:197" s="37" customFormat="1" outlineLevel="3" collapsed="1" x14ac:dyDescent="0.25">
      <c r="A353" s="38"/>
      <c r="B353" s="39"/>
      <c r="C353" s="129">
        <v>33</v>
      </c>
      <c r="D353" s="130" t="s">
        <v>50</v>
      </c>
      <c r="E353" s="131" t="s">
        <v>367</v>
      </c>
      <c r="F353" s="160" t="s">
        <v>368</v>
      </c>
      <c r="G353" s="161" t="s">
        <v>53</v>
      </c>
      <c r="H353" s="162">
        <v>1.8</v>
      </c>
      <c r="I353" s="163"/>
      <c r="J353" s="164">
        <f t="shared" si="10"/>
        <v>0</v>
      </c>
      <c r="K353" s="42">
        <v>0.19536000000000001</v>
      </c>
      <c r="L353" s="42">
        <f t="shared" si="11"/>
        <v>0.35164800000000002</v>
      </c>
      <c r="M353" s="42"/>
      <c r="N353" s="42">
        <f t="shared" si="12"/>
        <v>0</v>
      </c>
      <c r="O353" s="44">
        <v>21</v>
      </c>
      <c r="P353" s="44">
        <f t="shared" si="13"/>
        <v>0</v>
      </c>
      <c r="Q353" s="44">
        <f t="shared" si="14"/>
        <v>0</v>
      </c>
      <c r="R353" s="197"/>
      <c r="S353" s="194"/>
      <c r="T353" s="127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8"/>
      <c r="CV353" s="128"/>
      <c r="CW353" s="128"/>
      <c r="CX353" s="128"/>
      <c r="CY353" s="128"/>
      <c r="CZ353" s="128"/>
      <c r="DA353" s="128"/>
      <c r="DB353" s="128"/>
      <c r="DC353" s="128"/>
      <c r="DD353" s="128"/>
      <c r="DE353" s="128"/>
      <c r="DF353" s="128"/>
      <c r="DG353" s="128"/>
      <c r="DH353" s="128"/>
      <c r="DI353" s="128"/>
      <c r="DJ353" s="128"/>
      <c r="DK353" s="128"/>
      <c r="DL353" s="128"/>
      <c r="DM353" s="128"/>
      <c r="DN353" s="128"/>
      <c r="DO353" s="128"/>
      <c r="DP353" s="128"/>
      <c r="DQ353" s="128"/>
      <c r="DR353" s="128"/>
      <c r="DS353" s="128"/>
      <c r="DT353" s="128"/>
      <c r="DU353" s="128"/>
      <c r="DV353" s="128"/>
      <c r="DW353" s="128"/>
      <c r="DX353" s="128"/>
      <c r="DY353" s="128"/>
      <c r="DZ353" s="128"/>
      <c r="EA353" s="128"/>
      <c r="EB353" s="128"/>
      <c r="EC353" s="128"/>
      <c r="ED353" s="128"/>
      <c r="EE353" s="128"/>
      <c r="EF353" s="128"/>
      <c r="EG353" s="128"/>
      <c r="EH353" s="128"/>
      <c r="EI353" s="128"/>
      <c r="EJ353" s="128"/>
      <c r="EK353" s="128"/>
      <c r="EL353" s="128"/>
      <c r="EM353" s="128"/>
      <c r="EN353" s="128"/>
      <c r="EO353" s="128"/>
      <c r="EP353" s="128"/>
      <c r="EQ353" s="128"/>
      <c r="ER353" s="128"/>
      <c r="ES353" s="128"/>
      <c r="ET353" s="128"/>
      <c r="EU353" s="128"/>
      <c r="EV353" s="128"/>
      <c r="EW353" s="128"/>
      <c r="EX353" s="128"/>
      <c r="EY353" s="128"/>
      <c r="EZ353" s="128"/>
      <c r="FA353" s="128"/>
      <c r="FB353" s="128"/>
      <c r="FC353" s="128"/>
      <c r="FD353" s="128"/>
      <c r="FE353" s="128"/>
      <c r="FF353" s="128"/>
      <c r="FG353" s="128"/>
      <c r="FH353" s="128"/>
      <c r="FI353" s="128"/>
      <c r="FJ353" s="128"/>
      <c r="FK353" s="128"/>
      <c r="FL353" s="128"/>
      <c r="FM353" s="128"/>
      <c r="FN353" s="128"/>
      <c r="FO353" s="128"/>
      <c r="FP353" s="128"/>
      <c r="FQ353" s="128"/>
      <c r="FR353" s="128"/>
      <c r="FS353" s="128"/>
      <c r="FT353" s="128"/>
      <c r="FU353" s="128"/>
      <c r="FV353" s="128"/>
      <c r="FW353" s="128"/>
      <c r="FX353" s="128"/>
      <c r="FY353" s="128"/>
      <c r="FZ353" s="128"/>
      <c r="GA353" s="128"/>
      <c r="GB353" s="128"/>
      <c r="GC353" s="128"/>
      <c r="GD353" s="128"/>
      <c r="GE353" s="128"/>
      <c r="GF353" s="128"/>
      <c r="GG353" s="128"/>
      <c r="GH353" s="128"/>
      <c r="GI353" s="128"/>
      <c r="GJ353" s="128"/>
      <c r="GK353" s="128"/>
      <c r="GL353" s="128"/>
      <c r="GM353" s="128"/>
      <c r="GN353" s="128"/>
      <c r="GO353" s="128"/>
    </row>
    <row r="354" spans="1:197" s="37" customFormat="1" hidden="1" outlineLevel="4" x14ac:dyDescent="0.25">
      <c r="A354" s="45"/>
      <c r="B354" s="46"/>
      <c r="C354" s="132"/>
      <c r="D354" s="133"/>
      <c r="E354" s="134" t="s">
        <v>14</v>
      </c>
      <c r="F354" s="165" t="s">
        <v>369</v>
      </c>
      <c r="G354" s="166"/>
      <c r="H354" s="167">
        <v>0</v>
      </c>
      <c r="I354" s="168"/>
      <c r="J354" s="169"/>
      <c r="K354" s="50"/>
      <c r="L354" s="50"/>
      <c r="M354" s="50"/>
      <c r="N354" s="50"/>
      <c r="O354" s="52"/>
      <c r="P354" s="52"/>
      <c r="Q354" s="52"/>
      <c r="R354" s="197"/>
      <c r="S354" s="194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  <c r="CN354" s="128"/>
      <c r="CO354" s="128"/>
      <c r="CP354" s="128"/>
      <c r="CQ354" s="128"/>
      <c r="CR354" s="128"/>
      <c r="CS354" s="128"/>
      <c r="CT354" s="128"/>
      <c r="CU354" s="128"/>
      <c r="CV354" s="128"/>
      <c r="CW354" s="128"/>
      <c r="CX354" s="128"/>
      <c r="CY354" s="128"/>
      <c r="CZ354" s="128"/>
      <c r="DA354" s="128"/>
      <c r="DB354" s="128"/>
      <c r="DC354" s="128"/>
      <c r="DD354" s="128"/>
      <c r="DE354" s="128"/>
      <c r="DF354" s="128"/>
      <c r="DG354" s="128"/>
      <c r="DH354" s="128"/>
      <c r="DI354" s="128"/>
      <c r="DJ354" s="128"/>
      <c r="DK354" s="128"/>
      <c r="DL354" s="128"/>
      <c r="DM354" s="128"/>
      <c r="DN354" s="128"/>
      <c r="DO354" s="128"/>
      <c r="DP354" s="128"/>
      <c r="DQ354" s="128"/>
      <c r="DR354" s="128"/>
      <c r="DS354" s="128"/>
      <c r="DT354" s="128"/>
      <c r="DU354" s="128"/>
      <c r="DV354" s="128"/>
      <c r="DW354" s="128"/>
      <c r="DX354" s="128"/>
      <c r="DY354" s="128"/>
      <c r="DZ354" s="128"/>
      <c r="EA354" s="128"/>
      <c r="EB354" s="128"/>
      <c r="EC354" s="128"/>
      <c r="ED354" s="128"/>
      <c r="EE354" s="128"/>
      <c r="EF354" s="128"/>
      <c r="EG354" s="128"/>
      <c r="EH354" s="128"/>
      <c r="EI354" s="128"/>
      <c r="EJ354" s="128"/>
      <c r="EK354" s="128"/>
      <c r="EL354" s="128"/>
      <c r="EM354" s="128"/>
      <c r="EN354" s="128"/>
      <c r="EO354" s="128"/>
      <c r="EP354" s="128"/>
      <c r="EQ354" s="128"/>
      <c r="ER354" s="128"/>
      <c r="ES354" s="128"/>
      <c r="ET354" s="128"/>
      <c r="EU354" s="128"/>
      <c r="EV354" s="128"/>
      <c r="EW354" s="128"/>
      <c r="EX354" s="128"/>
      <c r="EY354" s="128"/>
      <c r="EZ354" s="128"/>
      <c r="FA354" s="128"/>
      <c r="FB354" s="128"/>
      <c r="FC354" s="128"/>
      <c r="FD354" s="128"/>
      <c r="FE354" s="128"/>
      <c r="FF354" s="128"/>
      <c r="FG354" s="128"/>
      <c r="FH354" s="128"/>
      <c r="FI354" s="128"/>
      <c r="FJ354" s="128"/>
      <c r="FK354" s="128"/>
      <c r="FL354" s="128"/>
      <c r="FM354" s="128"/>
      <c r="FN354" s="128"/>
      <c r="FO354" s="128"/>
      <c r="FP354" s="128"/>
      <c r="FQ354" s="128"/>
      <c r="FR354" s="128"/>
      <c r="FS354" s="128"/>
      <c r="FT354" s="128"/>
      <c r="FU354" s="128"/>
      <c r="FV354" s="128"/>
      <c r="FW354" s="128"/>
      <c r="FX354" s="128"/>
      <c r="FY354" s="128"/>
      <c r="FZ354" s="128"/>
      <c r="GA354" s="128"/>
      <c r="GB354" s="128"/>
      <c r="GC354" s="128"/>
      <c r="GD354" s="128"/>
      <c r="GE354" s="128"/>
      <c r="GF354" s="128"/>
      <c r="GG354" s="128"/>
      <c r="GH354" s="128"/>
      <c r="GI354" s="128"/>
      <c r="GJ354" s="128"/>
      <c r="GK354" s="128"/>
      <c r="GL354" s="128"/>
      <c r="GM354" s="128"/>
      <c r="GN354" s="128"/>
      <c r="GO354" s="128"/>
    </row>
    <row r="355" spans="1:197" s="37" customFormat="1" hidden="1" outlineLevel="4" x14ac:dyDescent="0.25">
      <c r="A355" s="45"/>
      <c r="B355" s="46"/>
      <c r="C355" s="132"/>
      <c r="D355" s="133"/>
      <c r="E355" s="134"/>
      <c r="F355" s="165" t="s">
        <v>370</v>
      </c>
      <c r="G355" s="166"/>
      <c r="H355" s="167">
        <v>1.8</v>
      </c>
      <c r="I355" s="168"/>
      <c r="J355" s="169"/>
      <c r="K355" s="50"/>
      <c r="L355" s="50"/>
      <c r="M355" s="50"/>
      <c r="N355" s="50"/>
      <c r="O355" s="52"/>
      <c r="P355" s="52"/>
      <c r="Q355" s="52"/>
      <c r="R355" s="197"/>
      <c r="S355" s="194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  <c r="CN355" s="128"/>
      <c r="CO355" s="128"/>
      <c r="CP355" s="128"/>
      <c r="CQ355" s="128"/>
      <c r="CR355" s="128"/>
      <c r="CS355" s="128"/>
      <c r="CT355" s="128"/>
      <c r="CU355" s="128"/>
      <c r="CV355" s="128"/>
      <c r="CW355" s="128"/>
      <c r="CX355" s="128"/>
      <c r="CY355" s="128"/>
      <c r="CZ355" s="128"/>
      <c r="DA355" s="128"/>
      <c r="DB355" s="128"/>
      <c r="DC355" s="128"/>
      <c r="DD355" s="128"/>
      <c r="DE355" s="128"/>
      <c r="DF355" s="128"/>
      <c r="DG355" s="128"/>
      <c r="DH355" s="128"/>
      <c r="DI355" s="128"/>
      <c r="DJ355" s="128"/>
      <c r="DK355" s="128"/>
      <c r="DL355" s="128"/>
      <c r="DM355" s="128"/>
      <c r="DN355" s="128"/>
      <c r="DO355" s="128"/>
      <c r="DP355" s="128"/>
      <c r="DQ355" s="128"/>
      <c r="DR355" s="128"/>
      <c r="DS355" s="128"/>
      <c r="DT355" s="128"/>
      <c r="DU355" s="128"/>
      <c r="DV355" s="128"/>
      <c r="DW355" s="128"/>
      <c r="DX355" s="128"/>
      <c r="DY355" s="128"/>
      <c r="DZ355" s="128"/>
      <c r="EA355" s="128"/>
      <c r="EB355" s="128"/>
      <c r="EC355" s="128"/>
      <c r="ED355" s="128"/>
      <c r="EE355" s="128"/>
      <c r="EF355" s="128"/>
      <c r="EG355" s="128"/>
      <c r="EH355" s="128"/>
      <c r="EI355" s="128"/>
      <c r="EJ355" s="128"/>
      <c r="EK355" s="128"/>
      <c r="EL355" s="128"/>
      <c r="EM355" s="128"/>
      <c r="EN355" s="128"/>
      <c r="EO355" s="128"/>
      <c r="EP355" s="128"/>
      <c r="EQ355" s="128"/>
      <c r="ER355" s="128"/>
      <c r="ES355" s="128"/>
      <c r="ET355" s="128"/>
      <c r="EU355" s="128"/>
      <c r="EV355" s="128"/>
      <c r="EW355" s="128"/>
      <c r="EX355" s="128"/>
      <c r="EY355" s="128"/>
      <c r="EZ355" s="128"/>
      <c r="FA355" s="128"/>
      <c r="FB355" s="128"/>
      <c r="FC355" s="128"/>
      <c r="FD355" s="128"/>
      <c r="FE355" s="128"/>
      <c r="FF355" s="128"/>
      <c r="FG355" s="128"/>
      <c r="FH355" s="128"/>
      <c r="FI355" s="128"/>
      <c r="FJ355" s="128"/>
      <c r="FK355" s="128"/>
      <c r="FL355" s="128"/>
      <c r="FM355" s="128"/>
      <c r="FN355" s="128"/>
      <c r="FO355" s="128"/>
      <c r="FP355" s="128"/>
      <c r="FQ355" s="128"/>
      <c r="FR355" s="128"/>
      <c r="FS355" s="128"/>
      <c r="FT355" s="128"/>
      <c r="FU355" s="128"/>
      <c r="FV355" s="128"/>
      <c r="FW355" s="128"/>
      <c r="FX355" s="128"/>
      <c r="FY355" s="128"/>
      <c r="FZ355" s="128"/>
      <c r="GA355" s="128"/>
      <c r="GB355" s="128"/>
      <c r="GC355" s="128"/>
      <c r="GD355" s="128"/>
      <c r="GE355" s="128"/>
      <c r="GF355" s="128"/>
      <c r="GG355" s="128"/>
      <c r="GH355" s="128"/>
      <c r="GI355" s="128"/>
      <c r="GJ355" s="128"/>
      <c r="GK355" s="128"/>
      <c r="GL355" s="128"/>
      <c r="GM355" s="128"/>
      <c r="GN355" s="128"/>
      <c r="GO355" s="128"/>
    </row>
    <row r="356" spans="1:197" s="37" customFormat="1" ht="7.5" hidden="1" customHeight="1" outlineLevel="4" x14ac:dyDescent="0.25">
      <c r="A356" s="36"/>
      <c r="B356" s="53"/>
      <c r="C356" s="139"/>
      <c r="D356" s="140"/>
      <c r="E356" s="141"/>
      <c r="F356" s="170"/>
      <c r="G356" s="171"/>
      <c r="H356" s="172"/>
      <c r="I356" s="173"/>
      <c r="J356" s="174"/>
      <c r="K356" s="61"/>
      <c r="L356" s="61"/>
      <c r="M356" s="61"/>
      <c r="N356" s="61"/>
      <c r="O356" s="60"/>
      <c r="P356" s="60"/>
      <c r="Q356" s="60"/>
      <c r="R356" s="197"/>
      <c r="S356" s="194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  <c r="CN356" s="128"/>
      <c r="CO356" s="128"/>
      <c r="CP356" s="128"/>
      <c r="CQ356" s="128"/>
      <c r="CR356" s="128"/>
      <c r="CS356" s="128"/>
      <c r="CT356" s="128"/>
      <c r="CU356" s="128"/>
      <c r="CV356" s="128"/>
      <c r="CW356" s="128"/>
      <c r="CX356" s="128"/>
      <c r="CY356" s="128"/>
      <c r="CZ356" s="128"/>
      <c r="DA356" s="128"/>
      <c r="DB356" s="128"/>
      <c r="DC356" s="128"/>
      <c r="DD356" s="128"/>
      <c r="DE356" s="128"/>
      <c r="DF356" s="128"/>
      <c r="DG356" s="128"/>
      <c r="DH356" s="128"/>
      <c r="DI356" s="128"/>
      <c r="DJ356" s="128"/>
      <c r="DK356" s="128"/>
      <c r="DL356" s="128"/>
      <c r="DM356" s="128"/>
      <c r="DN356" s="128"/>
      <c r="DO356" s="128"/>
      <c r="DP356" s="128"/>
      <c r="DQ356" s="128"/>
      <c r="DR356" s="128"/>
      <c r="DS356" s="128"/>
      <c r="DT356" s="128"/>
      <c r="DU356" s="128"/>
      <c r="DV356" s="128"/>
      <c r="DW356" s="128"/>
      <c r="DX356" s="128"/>
      <c r="DY356" s="128"/>
      <c r="DZ356" s="128"/>
      <c r="EA356" s="128"/>
      <c r="EB356" s="128"/>
      <c r="EC356" s="128"/>
      <c r="ED356" s="128"/>
      <c r="EE356" s="128"/>
      <c r="EF356" s="128"/>
      <c r="EG356" s="128"/>
      <c r="EH356" s="128"/>
      <c r="EI356" s="128"/>
      <c r="EJ356" s="128"/>
      <c r="EK356" s="128"/>
      <c r="EL356" s="128"/>
      <c r="EM356" s="128"/>
      <c r="EN356" s="128"/>
      <c r="EO356" s="128"/>
      <c r="EP356" s="128"/>
      <c r="EQ356" s="128"/>
      <c r="ER356" s="128"/>
      <c r="ES356" s="128"/>
      <c r="ET356" s="128"/>
      <c r="EU356" s="128"/>
      <c r="EV356" s="128"/>
      <c r="EW356" s="128"/>
      <c r="EX356" s="128"/>
      <c r="EY356" s="128"/>
      <c r="EZ356" s="128"/>
      <c r="FA356" s="128"/>
      <c r="FB356" s="128"/>
      <c r="FC356" s="128"/>
      <c r="FD356" s="128"/>
      <c r="FE356" s="128"/>
      <c r="FF356" s="128"/>
      <c r="FG356" s="128"/>
      <c r="FH356" s="128"/>
      <c r="FI356" s="128"/>
      <c r="FJ356" s="128"/>
      <c r="FK356" s="128"/>
      <c r="FL356" s="128"/>
      <c r="FM356" s="128"/>
      <c r="FN356" s="128"/>
      <c r="FO356" s="128"/>
      <c r="FP356" s="128"/>
      <c r="FQ356" s="128"/>
      <c r="FR356" s="128"/>
      <c r="FS356" s="128"/>
      <c r="FT356" s="128"/>
      <c r="FU356" s="128"/>
      <c r="FV356" s="128"/>
      <c r="FW356" s="128"/>
      <c r="FX356" s="128"/>
      <c r="FY356" s="128"/>
      <c r="FZ356" s="128"/>
      <c r="GA356" s="128"/>
      <c r="GB356" s="128"/>
      <c r="GC356" s="128"/>
      <c r="GD356" s="128"/>
      <c r="GE356" s="128"/>
      <c r="GF356" s="128"/>
      <c r="GG356" s="128"/>
      <c r="GH356" s="128"/>
      <c r="GI356" s="128"/>
      <c r="GJ356" s="128"/>
      <c r="GK356" s="128"/>
      <c r="GL356" s="128"/>
      <c r="GM356" s="128"/>
      <c r="GN356" s="128"/>
      <c r="GO356" s="128"/>
    </row>
    <row r="357" spans="1:197" s="37" customFormat="1" outlineLevel="3" x14ac:dyDescent="0.25">
      <c r="A357" s="38"/>
      <c r="B357" s="39"/>
      <c r="C357" s="129">
        <v>34</v>
      </c>
      <c r="D357" s="130" t="s">
        <v>65</v>
      </c>
      <c r="E357" s="131" t="s">
        <v>358</v>
      </c>
      <c r="F357" s="160" t="s">
        <v>359</v>
      </c>
      <c r="G357" s="161" t="s">
        <v>53</v>
      </c>
      <c r="H357" s="162">
        <v>2</v>
      </c>
      <c r="I357" s="163"/>
      <c r="J357" s="164">
        <f>H357*I357</f>
        <v>0</v>
      </c>
      <c r="K357" s="42">
        <v>0.41699999999999998</v>
      </c>
      <c r="L357" s="42">
        <f>H357*K357</f>
        <v>0.83399999999999996</v>
      </c>
      <c r="M357" s="42"/>
      <c r="N357" s="42">
        <f>H357*M357</f>
        <v>0</v>
      </c>
      <c r="O357" s="44">
        <v>21</v>
      </c>
      <c r="P357" s="44">
        <f>J357*(O357/100)</f>
        <v>0</v>
      </c>
      <c r="Q357" s="44">
        <f>J357+P357</f>
        <v>0</v>
      </c>
      <c r="R357" s="197"/>
      <c r="S357" s="194"/>
      <c r="T357" s="127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  <c r="CN357" s="128"/>
      <c r="CO357" s="128"/>
      <c r="CP357" s="128"/>
      <c r="CQ357" s="128"/>
      <c r="CR357" s="128"/>
      <c r="CS357" s="128"/>
      <c r="CT357" s="128"/>
      <c r="CU357" s="128"/>
      <c r="CV357" s="128"/>
      <c r="CW357" s="128"/>
      <c r="CX357" s="128"/>
      <c r="CY357" s="128"/>
      <c r="CZ357" s="128"/>
      <c r="DA357" s="128"/>
      <c r="DB357" s="128"/>
      <c r="DC357" s="128"/>
      <c r="DD357" s="128"/>
      <c r="DE357" s="128"/>
      <c r="DF357" s="128"/>
      <c r="DG357" s="128"/>
      <c r="DH357" s="128"/>
      <c r="DI357" s="128"/>
      <c r="DJ357" s="128"/>
      <c r="DK357" s="128"/>
      <c r="DL357" s="128"/>
      <c r="DM357" s="128"/>
      <c r="DN357" s="128"/>
      <c r="DO357" s="128"/>
      <c r="DP357" s="128"/>
      <c r="DQ357" s="128"/>
      <c r="DR357" s="128"/>
      <c r="DS357" s="128"/>
      <c r="DT357" s="128"/>
      <c r="DU357" s="128"/>
      <c r="DV357" s="128"/>
      <c r="DW357" s="128"/>
      <c r="DX357" s="128"/>
      <c r="DY357" s="128"/>
      <c r="DZ357" s="128"/>
      <c r="EA357" s="128"/>
      <c r="EB357" s="128"/>
      <c r="EC357" s="128"/>
      <c r="ED357" s="128"/>
      <c r="EE357" s="128"/>
      <c r="EF357" s="128"/>
      <c r="EG357" s="128"/>
      <c r="EH357" s="128"/>
      <c r="EI357" s="128"/>
      <c r="EJ357" s="128"/>
      <c r="EK357" s="128"/>
      <c r="EL357" s="128"/>
      <c r="EM357" s="128"/>
      <c r="EN357" s="128"/>
      <c r="EO357" s="128"/>
      <c r="EP357" s="128"/>
      <c r="EQ357" s="128"/>
      <c r="ER357" s="128"/>
      <c r="ES357" s="128"/>
      <c r="ET357" s="128"/>
      <c r="EU357" s="128"/>
      <c r="EV357" s="128"/>
      <c r="EW357" s="128"/>
      <c r="EX357" s="128"/>
      <c r="EY357" s="128"/>
      <c r="EZ357" s="128"/>
      <c r="FA357" s="128"/>
      <c r="FB357" s="128"/>
      <c r="FC357" s="128"/>
      <c r="FD357" s="128"/>
      <c r="FE357" s="128"/>
      <c r="FF357" s="128"/>
      <c r="FG357" s="128"/>
      <c r="FH357" s="128"/>
      <c r="FI357" s="128"/>
      <c r="FJ357" s="128"/>
      <c r="FK357" s="128"/>
      <c r="FL357" s="128"/>
      <c r="FM357" s="128"/>
      <c r="FN357" s="128"/>
      <c r="FO357" s="128"/>
      <c r="FP357" s="128"/>
      <c r="FQ357" s="128"/>
      <c r="FR357" s="128"/>
      <c r="FS357" s="128"/>
      <c r="FT357" s="128"/>
      <c r="FU357" s="128"/>
      <c r="FV357" s="128"/>
      <c r="FW357" s="128"/>
      <c r="FX357" s="128"/>
      <c r="FY357" s="128"/>
      <c r="FZ357" s="128"/>
      <c r="GA357" s="128"/>
      <c r="GB357" s="128"/>
      <c r="GC357" s="128"/>
      <c r="GD357" s="128"/>
      <c r="GE357" s="128"/>
      <c r="GF357" s="128"/>
      <c r="GG357" s="128"/>
      <c r="GH357" s="128"/>
      <c r="GI357" s="128"/>
      <c r="GJ357" s="128"/>
      <c r="GK357" s="128"/>
      <c r="GL357" s="128"/>
      <c r="GM357" s="128"/>
      <c r="GN357" s="128"/>
      <c r="GO357" s="128"/>
    </row>
    <row r="358" spans="1:197" s="37" customFormat="1" outlineLevel="3" collapsed="1" x14ac:dyDescent="0.25">
      <c r="A358" s="38"/>
      <c r="B358" s="39"/>
      <c r="C358" s="129">
        <v>35</v>
      </c>
      <c r="D358" s="130" t="s">
        <v>50</v>
      </c>
      <c r="E358" s="131" t="s">
        <v>371</v>
      </c>
      <c r="F358" s="160" t="s">
        <v>372</v>
      </c>
      <c r="G358" s="161" t="s">
        <v>62</v>
      </c>
      <c r="H358" s="162">
        <v>0.54</v>
      </c>
      <c r="I358" s="163"/>
      <c r="J358" s="164">
        <f>H358*I358</f>
        <v>0</v>
      </c>
      <c r="K358" s="42"/>
      <c r="L358" s="42">
        <f>H358*K358</f>
        <v>0</v>
      </c>
      <c r="M358" s="42"/>
      <c r="N358" s="42">
        <f>H358*M358</f>
        <v>0</v>
      </c>
      <c r="O358" s="44">
        <v>21</v>
      </c>
      <c r="P358" s="44">
        <f>J358*(O358/100)</f>
        <v>0</v>
      </c>
      <c r="Q358" s="44">
        <f>J358+P358</f>
        <v>0</v>
      </c>
      <c r="R358" s="197"/>
      <c r="S358" s="194"/>
      <c r="T358" s="127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  <c r="CN358" s="128"/>
      <c r="CO358" s="128"/>
      <c r="CP358" s="128"/>
      <c r="CQ358" s="128"/>
      <c r="CR358" s="128"/>
      <c r="CS358" s="128"/>
      <c r="CT358" s="128"/>
      <c r="CU358" s="128"/>
      <c r="CV358" s="128"/>
      <c r="CW358" s="128"/>
      <c r="CX358" s="128"/>
      <c r="CY358" s="128"/>
      <c r="CZ358" s="128"/>
      <c r="DA358" s="128"/>
      <c r="DB358" s="128"/>
      <c r="DC358" s="128"/>
      <c r="DD358" s="128"/>
      <c r="DE358" s="128"/>
      <c r="DF358" s="128"/>
      <c r="DG358" s="128"/>
      <c r="DH358" s="128"/>
      <c r="DI358" s="128"/>
      <c r="DJ358" s="128"/>
      <c r="DK358" s="128"/>
      <c r="DL358" s="128"/>
      <c r="DM358" s="128"/>
      <c r="DN358" s="128"/>
      <c r="DO358" s="128"/>
      <c r="DP358" s="128"/>
      <c r="DQ358" s="128"/>
      <c r="DR358" s="128"/>
      <c r="DS358" s="128"/>
      <c r="DT358" s="128"/>
      <c r="DU358" s="128"/>
      <c r="DV358" s="128"/>
      <c r="DW358" s="128"/>
      <c r="DX358" s="128"/>
      <c r="DY358" s="128"/>
      <c r="DZ358" s="128"/>
      <c r="EA358" s="128"/>
      <c r="EB358" s="128"/>
      <c r="EC358" s="128"/>
      <c r="ED358" s="128"/>
      <c r="EE358" s="128"/>
      <c r="EF358" s="128"/>
      <c r="EG358" s="128"/>
      <c r="EH358" s="128"/>
      <c r="EI358" s="128"/>
      <c r="EJ358" s="128"/>
      <c r="EK358" s="128"/>
      <c r="EL358" s="128"/>
      <c r="EM358" s="128"/>
      <c r="EN358" s="128"/>
      <c r="EO358" s="128"/>
      <c r="EP358" s="128"/>
      <c r="EQ358" s="128"/>
      <c r="ER358" s="128"/>
      <c r="ES358" s="128"/>
      <c r="ET358" s="128"/>
      <c r="EU358" s="128"/>
      <c r="EV358" s="128"/>
      <c r="EW358" s="128"/>
      <c r="EX358" s="128"/>
      <c r="EY358" s="128"/>
      <c r="EZ358" s="128"/>
      <c r="FA358" s="128"/>
      <c r="FB358" s="128"/>
      <c r="FC358" s="128"/>
      <c r="FD358" s="128"/>
      <c r="FE358" s="128"/>
      <c r="FF358" s="128"/>
      <c r="FG358" s="128"/>
      <c r="FH358" s="128"/>
      <c r="FI358" s="128"/>
      <c r="FJ358" s="128"/>
      <c r="FK358" s="128"/>
      <c r="FL358" s="128"/>
      <c r="FM358" s="128"/>
      <c r="FN358" s="128"/>
      <c r="FO358" s="128"/>
      <c r="FP358" s="128"/>
      <c r="FQ358" s="128"/>
      <c r="FR358" s="128"/>
      <c r="FS358" s="128"/>
      <c r="FT358" s="128"/>
      <c r="FU358" s="128"/>
      <c r="FV358" s="128"/>
      <c r="FW358" s="128"/>
      <c r="FX358" s="128"/>
      <c r="FY358" s="128"/>
      <c r="FZ358" s="128"/>
      <c r="GA358" s="128"/>
      <c r="GB358" s="128"/>
      <c r="GC358" s="128"/>
      <c r="GD358" s="128"/>
      <c r="GE358" s="128"/>
      <c r="GF358" s="128"/>
      <c r="GG358" s="128"/>
      <c r="GH358" s="128"/>
      <c r="GI358" s="128"/>
      <c r="GJ358" s="128"/>
      <c r="GK358" s="128"/>
      <c r="GL358" s="128"/>
      <c r="GM358" s="128"/>
      <c r="GN358" s="128"/>
      <c r="GO358" s="128"/>
    </row>
    <row r="359" spans="1:197" s="37" customFormat="1" hidden="1" outlineLevel="4" x14ac:dyDescent="0.25">
      <c r="A359" s="45"/>
      <c r="B359" s="46"/>
      <c r="C359" s="132"/>
      <c r="D359" s="133"/>
      <c r="E359" s="134" t="s">
        <v>14</v>
      </c>
      <c r="F359" s="135" t="s">
        <v>373</v>
      </c>
      <c r="G359" s="133"/>
      <c r="H359" s="136">
        <v>0.54</v>
      </c>
      <c r="I359" s="137"/>
      <c r="J359" s="138"/>
      <c r="K359" s="50"/>
      <c r="L359" s="50"/>
      <c r="M359" s="50"/>
      <c r="N359" s="50"/>
      <c r="O359" s="52"/>
      <c r="P359" s="52"/>
      <c r="Q359" s="52"/>
      <c r="R359" s="197"/>
      <c r="S359" s="194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  <c r="CN359" s="128"/>
      <c r="CO359" s="128"/>
      <c r="CP359" s="128"/>
      <c r="CQ359" s="128"/>
      <c r="CR359" s="128"/>
      <c r="CS359" s="128"/>
      <c r="CT359" s="128"/>
      <c r="CU359" s="128"/>
      <c r="CV359" s="128"/>
      <c r="CW359" s="128"/>
      <c r="CX359" s="128"/>
      <c r="CY359" s="128"/>
      <c r="CZ359" s="128"/>
      <c r="DA359" s="128"/>
      <c r="DB359" s="128"/>
      <c r="DC359" s="128"/>
      <c r="DD359" s="128"/>
      <c r="DE359" s="128"/>
      <c r="DF359" s="128"/>
      <c r="DG359" s="128"/>
      <c r="DH359" s="128"/>
      <c r="DI359" s="128"/>
      <c r="DJ359" s="128"/>
      <c r="DK359" s="128"/>
      <c r="DL359" s="128"/>
      <c r="DM359" s="128"/>
      <c r="DN359" s="128"/>
      <c r="DO359" s="128"/>
      <c r="DP359" s="128"/>
      <c r="DQ359" s="128"/>
      <c r="DR359" s="128"/>
      <c r="DS359" s="128"/>
      <c r="DT359" s="128"/>
      <c r="DU359" s="128"/>
      <c r="DV359" s="128"/>
      <c r="DW359" s="128"/>
      <c r="DX359" s="128"/>
      <c r="DY359" s="128"/>
      <c r="DZ359" s="128"/>
      <c r="EA359" s="128"/>
      <c r="EB359" s="128"/>
      <c r="EC359" s="128"/>
      <c r="ED359" s="128"/>
      <c r="EE359" s="128"/>
      <c r="EF359" s="128"/>
      <c r="EG359" s="128"/>
      <c r="EH359" s="128"/>
      <c r="EI359" s="128"/>
      <c r="EJ359" s="128"/>
      <c r="EK359" s="128"/>
      <c r="EL359" s="128"/>
      <c r="EM359" s="128"/>
      <c r="EN359" s="128"/>
      <c r="EO359" s="128"/>
      <c r="EP359" s="128"/>
      <c r="EQ359" s="128"/>
      <c r="ER359" s="128"/>
      <c r="ES359" s="128"/>
      <c r="ET359" s="128"/>
      <c r="EU359" s="128"/>
      <c r="EV359" s="128"/>
      <c r="EW359" s="128"/>
      <c r="EX359" s="128"/>
      <c r="EY359" s="128"/>
      <c r="EZ359" s="128"/>
      <c r="FA359" s="128"/>
      <c r="FB359" s="128"/>
      <c r="FC359" s="128"/>
      <c r="FD359" s="128"/>
      <c r="FE359" s="128"/>
      <c r="FF359" s="128"/>
      <c r="FG359" s="128"/>
      <c r="FH359" s="128"/>
      <c r="FI359" s="128"/>
      <c r="FJ359" s="128"/>
      <c r="FK359" s="128"/>
      <c r="FL359" s="128"/>
      <c r="FM359" s="128"/>
      <c r="FN359" s="128"/>
      <c r="FO359" s="128"/>
      <c r="FP359" s="128"/>
      <c r="FQ359" s="128"/>
      <c r="FR359" s="128"/>
      <c r="FS359" s="128"/>
      <c r="FT359" s="128"/>
      <c r="FU359" s="128"/>
      <c r="FV359" s="128"/>
      <c r="FW359" s="128"/>
      <c r="FX359" s="128"/>
      <c r="FY359" s="128"/>
      <c r="FZ359" s="128"/>
      <c r="GA359" s="128"/>
      <c r="GB359" s="128"/>
      <c r="GC359" s="128"/>
      <c r="GD359" s="128"/>
      <c r="GE359" s="128"/>
      <c r="GF359" s="128"/>
      <c r="GG359" s="128"/>
      <c r="GH359" s="128"/>
      <c r="GI359" s="128"/>
      <c r="GJ359" s="128"/>
      <c r="GK359" s="128"/>
      <c r="GL359" s="128"/>
      <c r="GM359" s="128"/>
      <c r="GN359" s="128"/>
      <c r="GO359" s="128"/>
    </row>
    <row r="360" spans="1:197" s="37" customFormat="1" ht="7.5" hidden="1" customHeight="1" outlineLevel="4" x14ac:dyDescent="0.25">
      <c r="A360" s="36"/>
      <c r="B360" s="53"/>
      <c r="C360" s="54"/>
      <c r="D360" s="55"/>
      <c r="E360" s="56"/>
      <c r="F360" s="57"/>
      <c r="G360" s="55"/>
      <c r="H360" s="58"/>
      <c r="I360" s="59"/>
      <c r="J360" s="60"/>
      <c r="K360" s="61"/>
      <c r="L360" s="61"/>
      <c r="M360" s="61"/>
      <c r="N360" s="61"/>
      <c r="O360" s="60"/>
      <c r="P360" s="60"/>
      <c r="Q360" s="60"/>
      <c r="R360" s="197"/>
      <c r="S360" s="194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  <c r="CN360" s="128"/>
      <c r="CO360" s="128"/>
      <c r="CP360" s="128"/>
      <c r="CQ360" s="128"/>
      <c r="CR360" s="128"/>
      <c r="CS360" s="128"/>
      <c r="CT360" s="128"/>
      <c r="CU360" s="128"/>
      <c r="CV360" s="128"/>
      <c r="CW360" s="128"/>
      <c r="CX360" s="128"/>
      <c r="CY360" s="128"/>
      <c r="CZ360" s="128"/>
      <c r="DA360" s="128"/>
      <c r="DB360" s="128"/>
      <c r="DC360" s="128"/>
      <c r="DD360" s="128"/>
      <c r="DE360" s="128"/>
      <c r="DF360" s="128"/>
      <c r="DG360" s="128"/>
      <c r="DH360" s="128"/>
      <c r="DI360" s="128"/>
      <c r="DJ360" s="128"/>
      <c r="DK360" s="128"/>
      <c r="DL360" s="128"/>
      <c r="DM360" s="128"/>
      <c r="DN360" s="128"/>
      <c r="DO360" s="128"/>
      <c r="DP360" s="128"/>
      <c r="DQ360" s="128"/>
      <c r="DR360" s="128"/>
      <c r="DS360" s="128"/>
      <c r="DT360" s="128"/>
      <c r="DU360" s="128"/>
      <c r="DV360" s="128"/>
      <c r="DW360" s="128"/>
      <c r="DX360" s="128"/>
      <c r="DY360" s="128"/>
      <c r="DZ360" s="128"/>
      <c r="EA360" s="128"/>
      <c r="EB360" s="128"/>
      <c r="EC360" s="128"/>
      <c r="ED360" s="128"/>
      <c r="EE360" s="128"/>
      <c r="EF360" s="128"/>
      <c r="EG360" s="128"/>
      <c r="EH360" s="128"/>
      <c r="EI360" s="128"/>
      <c r="EJ360" s="128"/>
      <c r="EK360" s="128"/>
      <c r="EL360" s="128"/>
      <c r="EM360" s="128"/>
      <c r="EN360" s="128"/>
      <c r="EO360" s="128"/>
      <c r="EP360" s="128"/>
      <c r="EQ360" s="128"/>
      <c r="ER360" s="128"/>
      <c r="ES360" s="128"/>
      <c r="ET360" s="128"/>
      <c r="EU360" s="128"/>
      <c r="EV360" s="128"/>
      <c r="EW360" s="128"/>
      <c r="EX360" s="128"/>
      <c r="EY360" s="128"/>
      <c r="EZ360" s="128"/>
      <c r="FA360" s="128"/>
      <c r="FB360" s="128"/>
      <c r="FC360" s="128"/>
      <c r="FD360" s="128"/>
      <c r="FE360" s="128"/>
      <c r="FF360" s="128"/>
      <c r="FG360" s="128"/>
      <c r="FH360" s="128"/>
      <c r="FI360" s="128"/>
      <c r="FJ360" s="128"/>
      <c r="FK360" s="128"/>
      <c r="FL360" s="128"/>
      <c r="FM360" s="128"/>
      <c r="FN360" s="128"/>
      <c r="FO360" s="128"/>
      <c r="FP360" s="128"/>
      <c r="FQ360" s="128"/>
      <c r="FR360" s="128"/>
      <c r="FS360" s="128"/>
      <c r="FT360" s="128"/>
      <c r="FU360" s="128"/>
      <c r="FV360" s="128"/>
      <c r="FW360" s="128"/>
      <c r="FX360" s="128"/>
      <c r="FY360" s="128"/>
      <c r="FZ360" s="128"/>
      <c r="GA360" s="128"/>
      <c r="GB360" s="128"/>
      <c r="GC360" s="128"/>
      <c r="GD360" s="128"/>
      <c r="GE360" s="128"/>
      <c r="GF360" s="128"/>
      <c r="GG360" s="128"/>
      <c r="GH360" s="128"/>
      <c r="GI360" s="128"/>
      <c r="GJ360" s="128"/>
      <c r="GK360" s="128"/>
      <c r="GL360" s="128"/>
      <c r="GM360" s="128"/>
      <c r="GN360" s="128"/>
      <c r="GO360" s="128"/>
    </row>
    <row r="361" spans="1:197" s="37" customFormat="1" outlineLevel="3" x14ac:dyDescent="0.25">
      <c r="A361" s="38"/>
      <c r="B361" s="39"/>
      <c r="C361" s="40">
        <v>36</v>
      </c>
      <c r="D361" s="41" t="s">
        <v>50</v>
      </c>
      <c r="E361" s="63" t="s">
        <v>365</v>
      </c>
      <c r="F361" s="62" t="s">
        <v>375</v>
      </c>
      <c r="G361" s="41"/>
      <c r="H361" s="42">
        <v>0</v>
      </c>
      <c r="I361" s="43"/>
      <c r="J361" s="44">
        <f>H361*I361</f>
        <v>0</v>
      </c>
      <c r="K361" s="42"/>
      <c r="L361" s="42">
        <f>H361*K361</f>
        <v>0</v>
      </c>
      <c r="M361" s="42"/>
      <c r="N361" s="42">
        <f>H361*M361</f>
        <v>0</v>
      </c>
      <c r="O361" s="44">
        <v>21</v>
      </c>
      <c r="P361" s="44">
        <f>J361*(O361/100)</f>
        <v>0</v>
      </c>
      <c r="Q361" s="44">
        <f>J361+P361</f>
        <v>0</v>
      </c>
      <c r="R361" s="197">
        <f>SUM(J390)</f>
        <v>0</v>
      </c>
      <c r="S361" s="194">
        <f>SUM(J362+J372+J377+J383+J389)</f>
        <v>0</v>
      </c>
      <c r="T361" s="127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  <c r="CW361" s="128"/>
      <c r="CX361" s="128"/>
      <c r="CY361" s="128"/>
      <c r="CZ361" s="128"/>
      <c r="DA361" s="128"/>
      <c r="DB361" s="128"/>
      <c r="DC361" s="128"/>
      <c r="DD361" s="128"/>
      <c r="DE361" s="128"/>
      <c r="DF361" s="128"/>
      <c r="DG361" s="128"/>
      <c r="DH361" s="128"/>
      <c r="DI361" s="128"/>
      <c r="DJ361" s="128"/>
      <c r="DK361" s="128"/>
      <c r="DL361" s="128"/>
      <c r="DM361" s="128"/>
      <c r="DN361" s="128"/>
      <c r="DO361" s="128"/>
      <c r="DP361" s="128"/>
      <c r="DQ361" s="128"/>
      <c r="DR361" s="128"/>
      <c r="DS361" s="128"/>
      <c r="DT361" s="128"/>
      <c r="DU361" s="128"/>
      <c r="DV361" s="128"/>
      <c r="DW361" s="128"/>
      <c r="DX361" s="128"/>
      <c r="DY361" s="128"/>
      <c r="DZ361" s="128"/>
      <c r="EA361" s="128"/>
      <c r="EB361" s="128"/>
      <c r="EC361" s="128"/>
      <c r="ED361" s="128"/>
      <c r="EE361" s="128"/>
      <c r="EF361" s="128"/>
      <c r="EG361" s="128"/>
      <c r="EH361" s="128"/>
      <c r="EI361" s="128"/>
      <c r="EJ361" s="128"/>
      <c r="EK361" s="128"/>
      <c r="EL361" s="128"/>
      <c r="EM361" s="128"/>
      <c r="EN361" s="128"/>
      <c r="EO361" s="128"/>
      <c r="EP361" s="128"/>
      <c r="EQ361" s="128"/>
      <c r="ER361" s="128"/>
      <c r="ES361" s="128"/>
      <c r="ET361" s="128"/>
      <c r="EU361" s="128"/>
      <c r="EV361" s="128"/>
      <c r="EW361" s="128"/>
      <c r="EX361" s="128"/>
      <c r="EY361" s="128"/>
      <c r="EZ361" s="128"/>
      <c r="FA361" s="128"/>
      <c r="FB361" s="128"/>
      <c r="FC361" s="128"/>
      <c r="FD361" s="128"/>
      <c r="FE361" s="128"/>
      <c r="FF361" s="128"/>
      <c r="FG361" s="128"/>
      <c r="FH361" s="128"/>
      <c r="FI361" s="128"/>
      <c r="FJ361" s="128"/>
      <c r="FK361" s="128"/>
      <c r="FL361" s="128"/>
      <c r="FM361" s="128"/>
      <c r="FN361" s="128"/>
      <c r="FO361" s="128"/>
      <c r="FP361" s="128"/>
      <c r="FQ361" s="128"/>
      <c r="FR361" s="128"/>
      <c r="FS361" s="128"/>
      <c r="FT361" s="128"/>
      <c r="FU361" s="128"/>
      <c r="FV361" s="128"/>
      <c r="FW361" s="128"/>
      <c r="FX361" s="128"/>
      <c r="FY361" s="128"/>
      <c r="FZ361" s="128"/>
      <c r="GA361" s="128"/>
      <c r="GB361" s="128"/>
      <c r="GC361" s="128"/>
      <c r="GD361" s="128"/>
      <c r="GE361" s="128"/>
      <c r="GF361" s="128"/>
      <c r="GG361" s="128"/>
      <c r="GH361" s="128"/>
      <c r="GI361" s="128"/>
      <c r="GJ361" s="128"/>
      <c r="GK361" s="128"/>
      <c r="GL361" s="128"/>
      <c r="GM361" s="128"/>
      <c r="GN361" s="128"/>
      <c r="GO361" s="128"/>
    </row>
    <row r="362" spans="1:197" s="37" customFormat="1" ht="24" outlineLevel="3" collapsed="1" x14ac:dyDescent="0.25">
      <c r="A362" s="38"/>
      <c r="B362" s="39"/>
      <c r="C362" s="129">
        <v>37</v>
      </c>
      <c r="D362" s="130" t="s">
        <v>50</v>
      </c>
      <c r="E362" s="131" t="s">
        <v>376</v>
      </c>
      <c r="F362" s="160" t="s">
        <v>377</v>
      </c>
      <c r="G362" s="161" t="s">
        <v>53</v>
      </c>
      <c r="H362" s="162">
        <v>33.200000000000003</v>
      </c>
      <c r="I362" s="163"/>
      <c r="J362" s="164">
        <f>H362*I362</f>
        <v>0</v>
      </c>
      <c r="K362" s="42">
        <v>0.10100000000000001</v>
      </c>
      <c r="L362" s="42">
        <f>H362*K362</f>
        <v>3.3532000000000006</v>
      </c>
      <c r="M362" s="42"/>
      <c r="N362" s="42">
        <f>H362*M362</f>
        <v>0</v>
      </c>
      <c r="O362" s="44">
        <v>21</v>
      </c>
      <c r="P362" s="44">
        <f>J362*(O362/100)</f>
        <v>0</v>
      </c>
      <c r="Q362" s="44">
        <f>J362+P362</f>
        <v>0</v>
      </c>
      <c r="R362" s="197"/>
      <c r="S362" s="194"/>
      <c r="T362" s="127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  <c r="CW362" s="128"/>
      <c r="CX362" s="128"/>
      <c r="CY362" s="128"/>
      <c r="CZ362" s="128"/>
      <c r="DA362" s="128"/>
      <c r="DB362" s="128"/>
      <c r="DC362" s="128"/>
      <c r="DD362" s="128"/>
      <c r="DE362" s="128"/>
      <c r="DF362" s="128"/>
      <c r="DG362" s="128"/>
      <c r="DH362" s="128"/>
      <c r="DI362" s="128"/>
      <c r="DJ362" s="128"/>
      <c r="DK362" s="128"/>
      <c r="DL362" s="128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  <c r="EC362" s="128"/>
      <c r="ED362" s="128"/>
      <c r="EE362" s="128"/>
      <c r="EF362" s="128"/>
      <c r="EG362" s="128"/>
      <c r="EH362" s="128"/>
      <c r="EI362" s="128"/>
      <c r="EJ362" s="128"/>
      <c r="EK362" s="128"/>
      <c r="EL362" s="128"/>
      <c r="EM362" s="128"/>
      <c r="EN362" s="128"/>
      <c r="EO362" s="128"/>
      <c r="EP362" s="128"/>
      <c r="EQ362" s="128"/>
      <c r="ER362" s="128"/>
      <c r="ES362" s="128"/>
      <c r="ET362" s="128"/>
      <c r="EU362" s="128"/>
      <c r="EV362" s="128"/>
      <c r="EW362" s="128"/>
      <c r="EX362" s="128"/>
      <c r="EY362" s="128"/>
      <c r="EZ362" s="128"/>
      <c r="FA362" s="128"/>
      <c r="FB362" s="128"/>
      <c r="FC362" s="128"/>
      <c r="FD362" s="128"/>
      <c r="FE362" s="128"/>
      <c r="FF362" s="128"/>
      <c r="FG362" s="128"/>
      <c r="FH362" s="128"/>
      <c r="FI362" s="128"/>
      <c r="FJ362" s="128"/>
      <c r="FK362" s="128"/>
      <c r="FL362" s="128"/>
      <c r="FM362" s="128"/>
      <c r="FN362" s="128"/>
      <c r="FO362" s="128"/>
      <c r="FP362" s="128"/>
      <c r="FQ362" s="128"/>
      <c r="FR362" s="128"/>
      <c r="FS362" s="128"/>
      <c r="FT362" s="128"/>
      <c r="FU362" s="128"/>
      <c r="FV362" s="128"/>
      <c r="FW362" s="128"/>
      <c r="FX362" s="128"/>
      <c r="FY362" s="128"/>
      <c r="FZ362" s="128"/>
      <c r="GA362" s="128"/>
      <c r="GB362" s="128"/>
      <c r="GC362" s="128"/>
      <c r="GD362" s="128"/>
      <c r="GE362" s="128"/>
      <c r="GF362" s="128"/>
      <c r="GG362" s="128"/>
      <c r="GH362" s="128"/>
      <c r="GI362" s="128"/>
      <c r="GJ362" s="128"/>
      <c r="GK362" s="128"/>
      <c r="GL362" s="128"/>
      <c r="GM362" s="128"/>
      <c r="GN362" s="128"/>
      <c r="GO362" s="128"/>
    </row>
    <row r="363" spans="1:197" s="37" customFormat="1" hidden="1" outlineLevel="4" x14ac:dyDescent="0.25">
      <c r="A363" s="45"/>
      <c r="B363" s="46"/>
      <c r="C363" s="132"/>
      <c r="D363" s="133"/>
      <c r="E363" s="134" t="s">
        <v>14</v>
      </c>
      <c r="F363" s="165" t="s">
        <v>378</v>
      </c>
      <c r="G363" s="166"/>
      <c r="H363" s="167">
        <v>0</v>
      </c>
      <c r="I363" s="168"/>
      <c r="J363" s="169"/>
      <c r="K363" s="50"/>
      <c r="L363" s="50"/>
      <c r="M363" s="50"/>
      <c r="N363" s="50"/>
      <c r="O363" s="52"/>
      <c r="P363" s="52"/>
      <c r="Q363" s="52"/>
      <c r="R363" s="197"/>
      <c r="S363" s="194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  <c r="CW363" s="128"/>
      <c r="CX363" s="128"/>
      <c r="CY363" s="128"/>
      <c r="CZ363" s="128"/>
      <c r="DA363" s="128"/>
      <c r="DB363" s="128"/>
      <c r="DC363" s="128"/>
      <c r="DD363" s="128"/>
      <c r="DE363" s="128"/>
      <c r="DF363" s="128"/>
      <c r="DG363" s="128"/>
      <c r="DH363" s="128"/>
      <c r="DI363" s="128"/>
      <c r="DJ363" s="128"/>
      <c r="DK363" s="128"/>
      <c r="DL363" s="128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  <c r="EC363" s="128"/>
      <c r="ED363" s="128"/>
      <c r="EE363" s="128"/>
      <c r="EF363" s="128"/>
      <c r="EG363" s="128"/>
      <c r="EH363" s="128"/>
      <c r="EI363" s="128"/>
      <c r="EJ363" s="128"/>
      <c r="EK363" s="128"/>
      <c r="EL363" s="128"/>
      <c r="EM363" s="128"/>
      <c r="EN363" s="128"/>
      <c r="EO363" s="128"/>
      <c r="EP363" s="128"/>
      <c r="EQ363" s="128"/>
      <c r="ER363" s="128"/>
      <c r="ES363" s="128"/>
      <c r="ET363" s="128"/>
      <c r="EU363" s="128"/>
      <c r="EV363" s="128"/>
      <c r="EW363" s="128"/>
      <c r="EX363" s="128"/>
      <c r="EY363" s="128"/>
      <c r="EZ363" s="128"/>
      <c r="FA363" s="128"/>
      <c r="FB363" s="128"/>
      <c r="FC363" s="128"/>
      <c r="FD363" s="128"/>
      <c r="FE363" s="128"/>
      <c r="FF363" s="128"/>
      <c r="FG363" s="128"/>
      <c r="FH363" s="128"/>
      <c r="FI363" s="128"/>
      <c r="FJ363" s="128"/>
      <c r="FK363" s="128"/>
      <c r="FL363" s="128"/>
      <c r="FM363" s="128"/>
      <c r="FN363" s="128"/>
      <c r="FO363" s="128"/>
      <c r="FP363" s="128"/>
      <c r="FQ363" s="128"/>
      <c r="FR363" s="128"/>
      <c r="FS363" s="128"/>
      <c r="FT363" s="128"/>
      <c r="FU363" s="128"/>
      <c r="FV363" s="128"/>
      <c r="FW363" s="128"/>
      <c r="FX363" s="128"/>
      <c r="FY363" s="128"/>
      <c r="FZ363" s="128"/>
      <c r="GA363" s="128"/>
      <c r="GB363" s="128"/>
      <c r="GC363" s="128"/>
      <c r="GD363" s="128"/>
      <c r="GE363" s="128"/>
      <c r="GF363" s="128"/>
      <c r="GG363" s="128"/>
      <c r="GH363" s="128"/>
      <c r="GI363" s="128"/>
      <c r="GJ363" s="128"/>
      <c r="GK363" s="128"/>
      <c r="GL363" s="128"/>
      <c r="GM363" s="128"/>
      <c r="GN363" s="128"/>
      <c r="GO363" s="128"/>
    </row>
    <row r="364" spans="1:197" s="37" customFormat="1" hidden="1" outlineLevel="4" x14ac:dyDescent="0.25">
      <c r="A364" s="45"/>
      <c r="B364" s="46"/>
      <c r="C364" s="132"/>
      <c r="D364" s="133"/>
      <c r="E364" s="134"/>
      <c r="F364" s="165" t="s">
        <v>379</v>
      </c>
      <c r="G364" s="166"/>
      <c r="H364" s="167">
        <v>13.1</v>
      </c>
      <c r="I364" s="168"/>
      <c r="J364" s="169"/>
      <c r="K364" s="50"/>
      <c r="L364" s="50"/>
      <c r="M364" s="50"/>
      <c r="N364" s="50"/>
      <c r="O364" s="52"/>
      <c r="P364" s="52"/>
      <c r="Q364" s="52"/>
      <c r="R364" s="197"/>
      <c r="S364" s="194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  <c r="CW364" s="128"/>
      <c r="CX364" s="128"/>
      <c r="CY364" s="128"/>
      <c r="CZ364" s="128"/>
      <c r="DA364" s="128"/>
      <c r="DB364" s="128"/>
      <c r="DC364" s="128"/>
      <c r="DD364" s="128"/>
      <c r="DE364" s="128"/>
      <c r="DF364" s="128"/>
      <c r="DG364" s="128"/>
      <c r="DH364" s="128"/>
      <c r="DI364" s="128"/>
      <c r="DJ364" s="128"/>
      <c r="DK364" s="128"/>
      <c r="DL364" s="128"/>
      <c r="DM364" s="128"/>
      <c r="DN364" s="128"/>
      <c r="DO364" s="128"/>
      <c r="DP364" s="128"/>
      <c r="DQ364" s="128"/>
      <c r="DR364" s="128"/>
      <c r="DS364" s="128"/>
      <c r="DT364" s="128"/>
      <c r="DU364" s="128"/>
      <c r="DV364" s="128"/>
      <c r="DW364" s="128"/>
      <c r="DX364" s="128"/>
      <c r="DY364" s="128"/>
      <c r="DZ364" s="128"/>
      <c r="EA364" s="128"/>
      <c r="EB364" s="128"/>
      <c r="EC364" s="128"/>
      <c r="ED364" s="128"/>
      <c r="EE364" s="128"/>
      <c r="EF364" s="128"/>
      <c r="EG364" s="128"/>
      <c r="EH364" s="128"/>
      <c r="EI364" s="128"/>
      <c r="EJ364" s="128"/>
      <c r="EK364" s="128"/>
      <c r="EL364" s="128"/>
      <c r="EM364" s="128"/>
      <c r="EN364" s="128"/>
      <c r="EO364" s="128"/>
      <c r="EP364" s="128"/>
      <c r="EQ364" s="128"/>
      <c r="ER364" s="128"/>
      <c r="ES364" s="128"/>
      <c r="ET364" s="128"/>
      <c r="EU364" s="128"/>
      <c r="EV364" s="128"/>
      <c r="EW364" s="128"/>
      <c r="EX364" s="128"/>
      <c r="EY364" s="128"/>
      <c r="EZ364" s="128"/>
      <c r="FA364" s="128"/>
      <c r="FB364" s="128"/>
      <c r="FC364" s="128"/>
      <c r="FD364" s="128"/>
      <c r="FE364" s="128"/>
      <c r="FF364" s="128"/>
      <c r="FG364" s="128"/>
      <c r="FH364" s="128"/>
      <c r="FI364" s="128"/>
      <c r="FJ364" s="128"/>
      <c r="FK364" s="128"/>
      <c r="FL364" s="128"/>
      <c r="FM364" s="128"/>
      <c r="FN364" s="128"/>
      <c r="FO364" s="128"/>
      <c r="FP364" s="128"/>
      <c r="FQ364" s="128"/>
      <c r="FR364" s="128"/>
      <c r="FS364" s="128"/>
      <c r="FT364" s="128"/>
      <c r="FU364" s="128"/>
      <c r="FV364" s="128"/>
      <c r="FW364" s="128"/>
      <c r="FX364" s="128"/>
      <c r="FY364" s="128"/>
      <c r="FZ364" s="128"/>
      <c r="GA364" s="128"/>
      <c r="GB364" s="128"/>
      <c r="GC364" s="128"/>
      <c r="GD364" s="128"/>
      <c r="GE364" s="128"/>
      <c r="GF364" s="128"/>
      <c r="GG364" s="128"/>
      <c r="GH364" s="128"/>
      <c r="GI364" s="128"/>
      <c r="GJ364" s="128"/>
      <c r="GK364" s="128"/>
      <c r="GL364" s="128"/>
      <c r="GM364" s="128"/>
      <c r="GN364" s="128"/>
      <c r="GO364" s="128"/>
    </row>
    <row r="365" spans="1:197" s="37" customFormat="1" hidden="1" outlineLevel="4" x14ac:dyDescent="0.25">
      <c r="A365" s="45"/>
      <c r="B365" s="46"/>
      <c r="C365" s="132"/>
      <c r="D365" s="133"/>
      <c r="E365" s="134"/>
      <c r="F365" s="165" t="s">
        <v>380</v>
      </c>
      <c r="G365" s="166"/>
      <c r="H365" s="167">
        <v>5.6</v>
      </c>
      <c r="I365" s="168"/>
      <c r="J365" s="169"/>
      <c r="K365" s="50"/>
      <c r="L365" s="50"/>
      <c r="M365" s="50"/>
      <c r="N365" s="50"/>
      <c r="O365" s="52"/>
      <c r="P365" s="52"/>
      <c r="Q365" s="52"/>
      <c r="R365" s="197"/>
      <c r="S365" s="194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  <c r="CW365" s="128"/>
      <c r="CX365" s="128"/>
      <c r="CY365" s="128"/>
      <c r="CZ365" s="128"/>
      <c r="DA365" s="128"/>
      <c r="DB365" s="128"/>
      <c r="DC365" s="128"/>
      <c r="DD365" s="128"/>
      <c r="DE365" s="128"/>
      <c r="DF365" s="128"/>
      <c r="DG365" s="128"/>
      <c r="DH365" s="128"/>
      <c r="DI365" s="128"/>
      <c r="DJ365" s="128"/>
      <c r="DK365" s="128"/>
      <c r="DL365" s="128"/>
      <c r="DM365" s="128"/>
      <c r="DN365" s="128"/>
      <c r="DO365" s="128"/>
      <c r="DP365" s="128"/>
      <c r="DQ365" s="128"/>
      <c r="DR365" s="128"/>
      <c r="DS365" s="128"/>
      <c r="DT365" s="128"/>
      <c r="DU365" s="128"/>
      <c r="DV365" s="128"/>
      <c r="DW365" s="128"/>
      <c r="DX365" s="128"/>
      <c r="DY365" s="128"/>
      <c r="DZ365" s="128"/>
      <c r="EA365" s="128"/>
      <c r="EB365" s="128"/>
      <c r="EC365" s="128"/>
      <c r="ED365" s="128"/>
      <c r="EE365" s="128"/>
      <c r="EF365" s="128"/>
      <c r="EG365" s="128"/>
      <c r="EH365" s="128"/>
      <c r="EI365" s="128"/>
      <c r="EJ365" s="128"/>
      <c r="EK365" s="128"/>
      <c r="EL365" s="128"/>
      <c r="EM365" s="128"/>
      <c r="EN365" s="128"/>
      <c r="EO365" s="128"/>
      <c r="EP365" s="128"/>
      <c r="EQ365" s="128"/>
      <c r="ER365" s="128"/>
      <c r="ES365" s="128"/>
      <c r="ET365" s="128"/>
      <c r="EU365" s="128"/>
      <c r="EV365" s="128"/>
      <c r="EW365" s="128"/>
      <c r="EX365" s="128"/>
      <c r="EY365" s="128"/>
      <c r="EZ365" s="128"/>
      <c r="FA365" s="128"/>
      <c r="FB365" s="128"/>
      <c r="FC365" s="128"/>
      <c r="FD365" s="128"/>
      <c r="FE365" s="128"/>
      <c r="FF365" s="128"/>
      <c r="FG365" s="128"/>
      <c r="FH365" s="128"/>
      <c r="FI365" s="128"/>
      <c r="FJ365" s="128"/>
      <c r="FK365" s="128"/>
      <c r="FL365" s="128"/>
      <c r="FM365" s="128"/>
      <c r="FN365" s="128"/>
      <c r="FO365" s="128"/>
      <c r="FP365" s="128"/>
      <c r="FQ365" s="128"/>
      <c r="FR365" s="128"/>
      <c r="FS365" s="128"/>
      <c r="FT365" s="128"/>
      <c r="FU365" s="128"/>
      <c r="FV365" s="128"/>
      <c r="FW365" s="128"/>
      <c r="FX365" s="128"/>
      <c r="FY365" s="128"/>
      <c r="FZ365" s="128"/>
      <c r="GA365" s="128"/>
      <c r="GB365" s="128"/>
      <c r="GC365" s="128"/>
      <c r="GD365" s="128"/>
      <c r="GE365" s="128"/>
      <c r="GF365" s="128"/>
      <c r="GG365" s="128"/>
      <c r="GH365" s="128"/>
      <c r="GI365" s="128"/>
      <c r="GJ365" s="128"/>
      <c r="GK365" s="128"/>
      <c r="GL365" s="128"/>
      <c r="GM365" s="128"/>
      <c r="GN365" s="128"/>
      <c r="GO365" s="128"/>
    </row>
    <row r="366" spans="1:197" s="37" customFormat="1" hidden="1" outlineLevel="4" x14ac:dyDescent="0.25">
      <c r="A366" s="45"/>
      <c r="B366" s="46"/>
      <c r="C366" s="132"/>
      <c r="D366" s="133"/>
      <c r="E366" s="134"/>
      <c r="F366" s="165" t="s">
        <v>122</v>
      </c>
      <c r="G366" s="166"/>
      <c r="H366" s="167">
        <v>18.7</v>
      </c>
      <c r="I366" s="168"/>
      <c r="J366" s="169"/>
      <c r="K366" s="50"/>
      <c r="L366" s="50"/>
      <c r="M366" s="50"/>
      <c r="N366" s="50"/>
      <c r="O366" s="52"/>
      <c r="P366" s="52"/>
      <c r="Q366" s="52"/>
      <c r="R366" s="197"/>
      <c r="S366" s="194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  <c r="CN366" s="128"/>
      <c r="CO366" s="128"/>
      <c r="CP366" s="128"/>
      <c r="CQ366" s="128"/>
      <c r="CR366" s="128"/>
      <c r="CS366" s="128"/>
      <c r="CT366" s="128"/>
      <c r="CU366" s="128"/>
      <c r="CV366" s="128"/>
      <c r="CW366" s="128"/>
      <c r="CX366" s="128"/>
      <c r="CY366" s="128"/>
      <c r="CZ366" s="128"/>
      <c r="DA366" s="128"/>
      <c r="DB366" s="128"/>
      <c r="DC366" s="128"/>
      <c r="DD366" s="128"/>
      <c r="DE366" s="128"/>
      <c r="DF366" s="128"/>
      <c r="DG366" s="128"/>
      <c r="DH366" s="128"/>
      <c r="DI366" s="128"/>
      <c r="DJ366" s="128"/>
      <c r="DK366" s="128"/>
      <c r="DL366" s="128"/>
      <c r="DM366" s="128"/>
      <c r="DN366" s="128"/>
      <c r="DO366" s="128"/>
      <c r="DP366" s="128"/>
      <c r="DQ366" s="128"/>
      <c r="DR366" s="128"/>
      <c r="DS366" s="128"/>
      <c r="DT366" s="128"/>
      <c r="DU366" s="128"/>
      <c r="DV366" s="128"/>
      <c r="DW366" s="128"/>
      <c r="DX366" s="128"/>
      <c r="DY366" s="128"/>
      <c r="DZ366" s="128"/>
      <c r="EA366" s="128"/>
      <c r="EB366" s="128"/>
      <c r="EC366" s="128"/>
      <c r="ED366" s="128"/>
      <c r="EE366" s="128"/>
      <c r="EF366" s="128"/>
      <c r="EG366" s="128"/>
      <c r="EH366" s="128"/>
      <c r="EI366" s="128"/>
      <c r="EJ366" s="128"/>
      <c r="EK366" s="128"/>
      <c r="EL366" s="128"/>
      <c r="EM366" s="128"/>
      <c r="EN366" s="128"/>
      <c r="EO366" s="128"/>
      <c r="EP366" s="128"/>
      <c r="EQ366" s="128"/>
      <c r="ER366" s="128"/>
      <c r="ES366" s="128"/>
      <c r="ET366" s="128"/>
      <c r="EU366" s="128"/>
      <c r="EV366" s="128"/>
      <c r="EW366" s="128"/>
      <c r="EX366" s="128"/>
      <c r="EY366" s="128"/>
      <c r="EZ366" s="128"/>
      <c r="FA366" s="128"/>
      <c r="FB366" s="128"/>
      <c r="FC366" s="128"/>
      <c r="FD366" s="128"/>
      <c r="FE366" s="128"/>
      <c r="FF366" s="128"/>
      <c r="FG366" s="128"/>
      <c r="FH366" s="128"/>
      <c r="FI366" s="128"/>
      <c r="FJ366" s="128"/>
      <c r="FK366" s="128"/>
      <c r="FL366" s="128"/>
      <c r="FM366" s="128"/>
      <c r="FN366" s="128"/>
      <c r="FO366" s="128"/>
      <c r="FP366" s="128"/>
      <c r="FQ366" s="128"/>
      <c r="FR366" s="128"/>
      <c r="FS366" s="128"/>
      <c r="FT366" s="128"/>
      <c r="FU366" s="128"/>
      <c r="FV366" s="128"/>
      <c r="FW366" s="128"/>
      <c r="FX366" s="128"/>
      <c r="FY366" s="128"/>
      <c r="FZ366" s="128"/>
      <c r="GA366" s="128"/>
      <c r="GB366" s="128"/>
      <c r="GC366" s="128"/>
      <c r="GD366" s="128"/>
      <c r="GE366" s="128"/>
      <c r="GF366" s="128"/>
      <c r="GG366" s="128"/>
      <c r="GH366" s="128"/>
      <c r="GI366" s="128"/>
      <c r="GJ366" s="128"/>
      <c r="GK366" s="128"/>
      <c r="GL366" s="128"/>
      <c r="GM366" s="128"/>
      <c r="GN366" s="128"/>
      <c r="GO366" s="128"/>
    </row>
    <row r="367" spans="1:197" s="37" customFormat="1" hidden="1" outlineLevel="4" x14ac:dyDescent="0.25">
      <c r="A367" s="45"/>
      <c r="B367" s="46"/>
      <c r="C367" s="132"/>
      <c r="D367" s="133"/>
      <c r="E367" s="134"/>
      <c r="F367" s="165" t="s">
        <v>381</v>
      </c>
      <c r="G367" s="166"/>
      <c r="H367" s="167">
        <v>0</v>
      </c>
      <c r="I367" s="168"/>
      <c r="J367" s="169"/>
      <c r="K367" s="50"/>
      <c r="L367" s="50"/>
      <c r="M367" s="50"/>
      <c r="N367" s="50"/>
      <c r="O367" s="52"/>
      <c r="P367" s="52"/>
      <c r="Q367" s="52"/>
      <c r="R367" s="197"/>
      <c r="S367" s="194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  <c r="CN367" s="128"/>
      <c r="CO367" s="128"/>
      <c r="CP367" s="128"/>
      <c r="CQ367" s="128"/>
      <c r="CR367" s="128"/>
      <c r="CS367" s="128"/>
      <c r="CT367" s="128"/>
      <c r="CU367" s="128"/>
      <c r="CV367" s="128"/>
      <c r="CW367" s="128"/>
      <c r="CX367" s="128"/>
      <c r="CY367" s="128"/>
      <c r="CZ367" s="128"/>
      <c r="DA367" s="128"/>
      <c r="DB367" s="128"/>
      <c r="DC367" s="128"/>
      <c r="DD367" s="128"/>
      <c r="DE367" s="128"/>
      <c r="DF367" s="128"/>
      <c r="DG367" s="128"/>
      <c r="DH367" s="128"/>
      <c r="DI367" s="128"/>
      <c r="DJ367" s="128"/>
      <c r="DK367" s="128"/>
      <c r="DL367" s="128"/>
      <c r="DM367" s="128"/>
      <c r="DN367" s="128"/>
      <c r="DO367" s="128"/>
      <c r="DP367" s="128"/>
      <c r="DQ367" s="128"/>
      <c r="DR367" s="128"/>
      <c r="DS367" s="128"/>
      <c r="DT367" s="128"/>
      <c r="DU367" s="128"/>
      <c r="DV367" s="128"/>
      <c r="DW367" s="128"/>
      <c r="DX367" s="128"/>
      <c r="DY367" s="128"/>
      <c r="DZ367" s="128"/>
      <c r="EA367" s="128"/>
      <c r="EB367" s="128"/>
      <c r="EC367" s="128"/>
      <c r="ED367" s="128"/>
      <c r="EE367" s="128"/>
      <c r="EF367" s="128"/>
      <c r="EG367" s="128"/>
      <c r="EH367" s="128"/>
      <c r="EI367" s="128"/>
      <c r="EJ367" s="128"/>
      <c r="EK367" s="128"/>
      <c r="EL367" s="128"/>
      <c r="EM367" s="128"/>
      <c r="EN367" s="128"/>
      <c r="EO367" s="128"/>
      <c r="EP367" s="128"/>
      <c r="EQ367" s="128"/>
      <c r="ER367" s="128"/>
      <c r="ES367" s="128"/>
      <c r="ET367" s="128"/>
      <c r="EU367" s="128"/>
      <c r="EV367" s="128"/>
      <c r="EW367" s="128"/>
      <c r="EX367" s="128"/>
      <c r="EY367" s="128"/>
      <c r="EZ367" s="128"/>
      <c r="FA367" s="128"/>
      <c r="FB367" s="128"/>
      <c r="FC367" s="128"/>
      <c r="FD367" s="128"/>
      <c r="FE367" s="128"/>
      <c r="FF367" s="128"/>
      <c r="FG367" s="128"/>
      <c r="FH367" s="128"/>
      <c r="FI367" s="128"/>
      <c r="FJ367" s="128"/>
      <c r="FK367" s="128"/>
      <c r="FL367" s="128"/>
      <c r="FM367" s="128"/>
      <c r="FN367" s="128"/>
      <c r="FO367" s="128"/>
      <c r="FP367" s="128"/>
      <c r="FQ367" s="128"/>
      <c r="FR367" s="128"/>
      <c r="FS367" s="128"/>
      <c r="FT367" s="128"/>
      <c r="FU367" s="128"/>
      <c r="FV367" s="128"/>
      <c r="FW367" s="128"/>
      <c r="FX367" s="128"/>
      <c r="FY367" s="128"/>
      <c r="FZ367" s="128"/>
      <c r="GA367" s="128"/>
      <c r="GB367" s="128"/>
      <c r="GC367" s="128"/>
      <c r="GD367" s="128"/>
      <c r="GE367" s="128"/>
      <c r="GF367" s="128"/>
      <c r="GG367" s="128"/>
      <c r="GH367" s="128"/>
      <c r="GI367" s="128"/>
      <c r="GJ367" s="128"/>
      <c r="GK367" s="128"/>
      <c r="GL367" s="128"/>
      <c r="GM367" s="128"/>
      <c r="GN367" s="128"/>
      <c r="GO367" s="128"/>
    </row>
    <row r="368" spans="1:197" s="37" customFormat="1" hidden="1" outlineLevel="4" x14ac:dyDescent="0.25">
      <c r="A368" s="45"/>
      <c r="B368" s="46"/>
      <c r="C368" s="132"/>
      <c r="D368" s="133"/>
      <c r="E368" s="134"/>
      <c r="F368" s="165" t="s">
        <v>382</v>
      </c>
      <c r="G368" s="166"/>
      <c r="H368" s="167">
        <v>9.8000000000000007</v>
      </c>
      <c r="I368" s="168"/>
      <c r="J368" s="169"/>
      <c r="K368" s="50"/>
      <c r="L368" s="50"/>
      <c r="M368" s="50"/>
      <c r="N368" s="50"/>
      <c r="O368" s="52"/>
      <c r="P368" s="52"/>
      <c r="Q368" s="52"/>
      <c r="R368" s="197"/>
      <c r="S368" s="194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  <c r="CN368" s="128"/>
      <c r="CO368" s="128"/>
      <c r="CP368" s="128"/>
      <c r="CQ368" s="128"/>
      <c r="CR368" s="128"/>
      <c r="CS368" s="128"/>
      <c r="CT368" s="128"/>
      <c r="CU368" s="128"/>
      <c r="CV368" s="128"/>
      <c r="CW368" s="128"/>
      <c r="CX368" s="128"/>
      <c r="CY368" s="128"/>
      <c r="CZ368" s="128"/>
      <c r="DA368" s="128"/>
      <c r="DB368" s="128"/>
      <c r="DC368" s="128"/>
      <c r="DD368" s="128"/>
      <c r="DE368" s="128"/>
      <c r="DF368" s="128"/>
      <c r="DG368" s="128"/>
      <c r="DH368" s="128"/>
      <c r="DI368" s="128"/>
      <c r="DJ368" s="128"/>
      <c r="DK368" s="128"/>
      <c r="DL368" s="128"/>
      <c r="DM368" s="128"/>
      <c r="DN368" s="128"/>
      <c r="DO368" s="128"/>
      <c r="DP368" s="128"/>
      <c r="DQ368" s="128"/>
      <c r="DR368" s="128"/>
      <c r="DS368" s="128"/>
      <c r="DT368" s="128"/>
      <c r="DU368" s="128"/>
      <c r="DV368" s="128"/>
      <c r="DW368" s="128"/>
      <c r="DX368" s="128"/>
      <c r="DY368" s="128"/>
      <c r="DZ368" s="128"/>
      <c r="EA368" s="128"/>
      <c r="EB368" s="128"/>
      <c r="EC368" s="128"/>
      <c r="ED368" s="128"/>
      <c r="EE368" s="128"/>
      <c r="EF368" s="128"/>
      <c r="EG368" s="128"/>
      <c r="EH368" s="128"/>
      <c r="EI368" s="128"/>
      <c r="EJ368" s="128"/>
      <c r="EK368" s="128"/>
      <c r="EL368" s="128"/>
      <c r="EM368" s="128"/>
      <c r="EN368" s="128"/>
      <c r="EO368" s="128"/>
      <c r="EP368" s="128"/>
      <c r="EQ368" s="128"/>
      <c r="ER368" s="128"/>
      <c r="ES368" s="128"/>
      <c r="ET368" s="128"/>
      <c r="EU368" s="128"/>
      <c r="EV368" s="128"/>
      <c r="EW368" s="128"/>
      <c r="EX368" s="128"/>
      <c r="EY368" s="128"/>
      <c r="EZ368" s="128"/>
      <c r="FA368" s="128"/>
      <c r="FB368" s="128"/>
      <c r="FC368" s="128"/>
      <c r="FD368" s="128"/>
      <c r="FE368" s="128"/>
      <c r="FF368" s="128"/>
      <c r="FG368" s="128"/>
      <c r="FH368" s="128"/>
      <c r="FI368" s="128"/>
      <c r="FJ368" s="128"/>
      <c r="FK368" s="128"/>
      <c r="FL368" s="128"/>
      <c r="FM368" s="128"/>
      <c r="FN368" s="128"/>
      <c r="FO368" s="128"/>
      <c r="FP368" s="128"/>
      <c r="FQ368" s="128"/>
      <c r="FR368" s="128"/>
      <c r="FS368" s="128"/>
      <c r="FT368" s="128"/>
      <c r="FU368" s="128"/>
      <c r="FV368" s="128"/>
      <c r="FW368" s="128"/>
      <c r="FX368" s="128"/>
      <c r="FY368" s="128"/>
      <c r="FZ368" s="128"/>
      <c r="GA368" s="128"/>
      <c r="GB368" s="128"/>
      <c r="GC368" s="128"/>
      <c r="GD368" s="128"/>
      <c r="GE368" s="128"/>
      <c r="GF368" s="128"/>
      <c r="GG368" s="128"/>
      <c r="GH368" s="128"/>
      <c r="GI368" s="128"/>
      <c r="GJ368" s="128"/>
      <c r="GK368" s="128"/>
      <c r="GL368" s="128"/>
      <c r="GM368" s="128"/>
      <c r="GN368" s="128"/>
      <c r="GO368" s="128"/>
    </row>
    <row r="369" spans="1:197" s="37" customFormat="1" hidden="1" outlineLevel="4" x14ac:dyDescent="0.25">
      <c r="A369" s="45"/>
      <c r="B369" s="46"/>
      <c r="C369" s="132"/>
      <c r="D369" s="133"/>
      <c r="E369" s="134"/>
      <c r="F369" s="165" t="s">
        <v>383</v>
      </c>
      <c r="G369" s="166"/>
      <c r="H369" s="167">
        <v>4.7</v>
      </c>
      <c r="I369" s="168"/>
      <c r="J369" s="169"/>
      <c r="K369" s="50"/>
      <c r="L369" s="50"/>
      <c r="M369" s="50"/>
      <c r="N369" s="50"/>
      <c r="O369" s="52"/>
      <c r="P369" s="52"/>
      <c r="Q369" s="52"/>
      <c r="R369" s="197"/>
      <c r="S369" s="194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  <c r="CN369" s="128"/>
      <c r="CO369" s="128"/>
      <c r="CP369" s="128"/>
      <c r="CQ369" s="128"/>
      <c r="CR369" s="128"/>
      <c r="CS369" s="128"/>
      <c r="CT369" s="128"/>
      <c r="CU369" s="128"/>
      <c r="CV369" s="128"/>
      <c r="CW369" s="128"/>
      <c r="CX369" s="128"/>
      <c r="CY369" s="128"/>
      <c r="CZ369" s="128"/>
      <c r="DA369" s="128"/>
      <c r="DB369" s="128"/>
      <c r="DC369" s="128"/>
      <c r="DD369" s="128"/>
      <c r="DE369" s="128"/>
      <c r="DF369" s="128"/>
      <c r="DG369" s="128"/>
      <c r="DH369" s="128"/>
      <c r="DI369" s="128"/>
      <c r="DJ369" s="128"/>
      <c r="DK369" s="128"/>
      <c r="DL369" s="128"/>
      <c r="DM369" s="128"/>
      <c r="DN369" s="128"/>
      <c r="DO369" s="128"/>
      <c r="DP369" s="128"/>
      <c r="DQ369" s="128"/>
      <c r="DR369" s="128"/>
      <c r="DS369" s="128"/>
      <c r="DT369" s="128"/>
      <c r="DU369" s="128"/>
      <c r="DV369" s="128"/>
      <c r="DW369" s="128"/>
      <c r="DX369" s="128"/>
      <c r="DY369" s="128"/>
      <c r="DZ369" s="128"/>
      <c r="EA369" s="128"/>
      <c r="EB369" s="128"/>
      <c r="EC369" s="128"/>
      <c r="ED369" s="128"/>
      <c r="EE369" s="128"/>
      <c r="EF369" s="128"/>
      <c r="EG369" s="128"/>
      <c r="EH369" s="128"/>
      <c r="EI369" s="128"/>
      <c r="EJ369" s="128"/>
      <c r="EK369" s="128"/>
      <c r="EL369" s="128"/>
      <c r="EM369" s="128"/>
      <c r="EN369" s="128"/>
      <c r="EO369" s="128"/>
      <c r="EP369" s="128"/>
      <c r="EQ369" s="128"/>
      <c r="ER369" s="128"/>
      <c r="ES369" s="128"/>
      <c r="ET369" s="128"/>
      <c r="EU369" s="128"/>
      <c r="EV369" s="128"/>
      <c r="EW369" s="128"/>
      <c r="EX369" s="128"/>
      <c r="EY369" s="128"/>
      <c r="EZ369" s="128"/>
      <c r="FA369" s="128"/>
      <c r="FB369" s="128"/>
      <c r="FC369" s="128"/>
      <c r="FD369" s="128"/>
      <c r="FE369" s="128"/>
      <c r="FF369" s="128"/>
      <c r="FG369" s="128"/>
      <c r="FH369" s="128"/>
      <c r="FI369" s="128"/>
      <c r="FJ369" s="128"/>
      <c r="FK369" s="128"/>
      <c r="FL369" s="128"/>
      <c r="FM369" s="128"/>
      <c r="FN369" s="128"/>
      <c r="FO369" s="128"/>
      <c r="FP369" s="128"/>
      <c r="FQ369" s="128"/>
      <c r="FR369" s="128"/>
      <c r="FS369" s="128"/>
      <c r="FT369" s="128"/>
      <c r="FU369" s="128"/>
      <c r="FV369" s="128"/>
      <c r="FW369" s="128"/>
      <c r="FX369" s="128"/>
      <c r="FY369" s="128"/>
      <c r="FZ369" s="128"/>
      <c r="GA369" s="128"/>
      <c r="GB369" s="128"/>
      <c r="GC369" s="128"/>
      <c r="GD369" s="128"/>
      <c r="GE369" s="128"/>
      <c r="GF369" s="128"/>
      <c r="GG369" s="128"/>
      <c r="GH369" s="128"/>
      <c r="GI369" s="128"/>
      <c r="GJ369" s="128"/>
      <c r="GK369" s="128"/>
      <c r="GL369" s="128"/>
      <c r="GM369" s="128"/>
      <c r="GN369" s="128"/>
      <c r="GO369" s="128"/>
    </row>
    <row r="370" spans="1:197" s="37" customFormat="1" hidden="1" outlineLevel="4" x14ac:dyDescent="0.25">
      <c r="A370" s="45"/>
      <c r="B370" s="46"/>
      <c r="C370" s="132"/>
      <c r="D370" s="133"/>
      <c r="E370" s="134"/>
      <c r="F370" s="165" t="s">
        <v>122</v>
      </c>
      <c r="G370" s="166"/>
      <c r="H370" s="167">
        <v>14.5</v>
      </c>
      <c r="I370" s="168"/>
      <c r="J370" s="169"/>
      <c r="K370" s="50"/>
      <c r="L370" s="50"/>
      <c r="M370" s="50"/>
      <c r="N370" s="50"/>
      <c r="O370" s="52"/>
      <c r="P370" s="52"/>
      <c r="Q370" s="52"/>
      <c r="R370" s="197"/>
      <c r="S370" s="194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8"/>
      <c r="CV370" s="128"/>
      <c r="CW370" s="128"/>
      <c r="CX370" s="128"/>
      <c r="CY370" s="128"/>
      <c r="CZ370" s="128"/>
      <c r="DA370" s="128"/>
      <c r="DB370" s="128"/>
      <c r="DC370" s="128"/>
      <c r="DD370" s="128"/>
      <c r="DE370" s="128"/>
      <c r="DF370" s="128"/>
      <c r="DG370" s="128"/>
      <c r="DH370" s="128"/>
      <c r="DI370" s="128"/>
      <c r="DJ370" s="128"/>
      <c r="DK370" s="128"/>
      <c r="DL370" s="128"/>
      <c r="DM370" s="128"/>
      <c r="DN370" s="128"/>
      <c r="DO370" s="128"/>
      <c r="DP370" s="128"/>
      <c r="DQ370" s="128"/>
      <c r="DR370" s="128"/>
      <c r="DS370" s="128"/>
      <c r="DT370" s="128"/>
      <c r="DU370" s="128"/>
      <c r="DV370" s="128"/>
      <c r="DW370" s="128"/>
      <c r="DX370" s="128"/>
      <c r="DY370" s="128"/>
      <c r="DZ370" s="128"/>
      <c r="EA370" s="128"/>
      <c r="EB370" s="128"/>
      <c r="EC370" s="128"/>
      <c r="ED370" s="128"/>
      <c r="EE370" s="128"/>
      <c r="EF370" s="128"/>
      <c r="EG370" s="128"/>
      <c r="EH370" s="128"/>
      <c r="EI370" s="128"/>
      <c r="EJ370" s="128"/>
      <c r="EK370" s="128"/>
      <c r="EL370" s="128"/>
      <c r="EM370" s="128"/>
      <c r="EN370" s="128"/>
      <c r="EO370" s="128"/>
      <c r="EP370" s="128"/>
      <c r="EQ370" s="128"/>
      <c r="ER370" s="128"/>
      <c r="ES370" s="128"/>
      <c r="ET370" s="128"/>
      <c r="EU370" s="128"/>
      <c r="EV370" s="128"/>
      <c r="EW370" s="128"/>
      <c r="EX370" s="128"/>
      <c r="EY370" s="128"/>
      <c r="EZ370" s="128"/>
      <c r="FA370" s="128"/>
      <c r="FB370" s="128"/>
      <c r="FC370" s="128"/>
      <c r="FD370" s="128"/>
      <c r="FE370" s="128"/>
      <c r="FF370" s="128"/>
      <c r="FG370" s="128"/>
      <c r="FH370" s="128"/>
      <c r="FI370" s="128"/>
      <c r="FJ370" s="128"/>
      <c r="FK370" s="128"/>
      <c r="FL370" s="128"/>
      <c r="FM370" s="128"/>
      <c r="FN370" s="128"/>
      <c r="FO370" s="128"/>
      <c r="FP370" s="128"/>
      <c r="FQ370" s="128"/>
      <c r="FR370" s="128"/>
      <c r="FS370" s="128"/>
      <c r="FT370" s="128"/>
      <c r="FU370" s="128"/>
      <c r="FV370" s="128"/>
      <c r="FW370" s="128"/>
      <c r="FX370" s="128"/>
      <c r="FY370" s="128"/>
      <c r="FZ370" s="128"/>
      <c r="GA370" s="128"/>
      <c r="GB370" s="128"/>
      <c r="GC370" s="128"/>
      <c r="GD370" s="128"/>
      <c r="GE370" s="128"/>
      <c r="GF370" s="128"/>
      <c r="GG370" s="128"/>
      <c r="GH370" s="128"/>
      <c r="GI370" s="128"/>
      <c r="GJ370" s="128"/>
      <c r="GK370" s="128"/>
      <c r="GL370" s="128"/>
      <c r="GM370" s="128"/>
      <c r="GN370" s="128"/>
      <c r="GO370" s="128"/>
    </row>
    <row r="371" spans="1:197" s="37" customFormat="1" ht="7.5" hidden="1" customHeight="1" outlineLevel="4" x14ac:dyDescent="0.25">
      <c r="A371" s="36"/>
      <c r="B371" s="53"/>
      <c r="C371" s="139"/>
      <c r="D371" s="140"/>
      <c r="E371" s="141"/>
      <c r="F371" s="170"/>
      <c r="G371" s="171"/>
      <c r="H371" s="172"/>
      <c r="I371" s="173"/>
      <c r="J371" s="174"/>
      <c r="K371" s="61"/>
      <c r="L371" s="61"/>
      <c r="M371" s="61"/>
      <c r="N371" s="61"/>
      <c r="O371" s="60"/>
      <c r="P371" s="60"/>
      <c r="Q371" s="60"/>
      <c r="R371" s="197"/>
      <c r="S371" s="194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  <c r="CN371" s="128"/>
      <c r="CO371" s="128"/>
      <c r="CP371" s="128"/>
      <c r="CQ371" s="128"/>
      <c r="CR371" s="128"/>
      <c r="CS371" s="128"/>
      <c r="CT371" s="128"/>
      <c r="CU371" s="128"/>
      <c r="CV371" s="128"/>
      <c r="CW371" s="128"/>
      <c r="CX371" s="128"/>
      <c r="CY371" s="128"/>
      <c r="CZ371" s="128"/>
      <c r="DA371" s="128"/>
      <c r="DB371" s="128"/>
      <c r="DC371" s="128"/>
      <c r="DD371" s="128"/>
      <c r="DE371" s="128"/>
      <c r="DF371" s="128"/>
      <c r="DG371" s="128"/>
      <c r="DH371" s="128"/>
      <c r="DI371" s="128"/>
      <c r="DJ371" s="128"/>
      <c r="DK371" s="128"/>
      <c r="DL371" s="128"/>
      <c r="DM371" s="128"/>
      <c r="DN371" s="128"/>
      <c r="DO371" s="128"/>
      <c r="DP371" s="128"/>
      <c r="DQ371" s="128"/>
      <c r="DR371" s="128"/>
      <c r="DS371" s="128"/>
      <c r="DT371" s="128"/>
      <c r="DU371" s="128"/>
      <c r="DV371" s="128"/>
      <c r="DW371" s="128"/>
      <c r="DX371" s="128"/>
      <c r="DY371" s="128"/>
      <c r="DZ371" s="128"/>
      <c r="EA371" s="128"/>
      <c r="EB371" s="128"/>
      <c r="EC371" s="128"/>
      <c r="ED371" s="128"/>
      <c r="EE371" s="128"/>
      <c r="EF371" s="128"/>
      <c r="EG371" s="128"/>
      <c r="EH371" s="128"/>
      <c r="EI371" s="128"/>
      <c r="EJ371" s="128"/>
      <c r="EK371" s="128"/>
      <c r="EL371" s="128"/>
      <c r="EM371" s="128"/>
      <c r="EN371" s="128"/>
      <c r="EO371" s="128"/>
      <c r="EP371" s="128"/>
      <c r="EQ371" s="128"/>
      <c r="ER371" s="128"/>
      <c r="ES371" s="128"/>
      <c r="ET371" s="128"/>
      <c r="EU371" s="128"/>
      <c r="EV371" s="128"/>
      <c r="EW371" s="128"/>
      <c r="EX371" s="128"/>
      <c r="EY371" s="128"/>
      <c r="EZ371" s="128"/>
      <c r="FA371" s="128"/>
      <c r="FB371" s="128"/>
      <c r="FC371" s="128"/>
      <c r="FD371" s="128"/>
      <c r="FE371" s="128"/>
      <c r="FF371" s="128"/>
      <c r="FG371" s="128"/>
      <c r="FH371" s="128"/>
      <c r="FI371" s="128"/>
      <c r="FJ371" s="128"/>
      <c r="FK371" s="128"/>
      <c r="FL371" s="128"/>
      <c r="FM371" s="128"/>
      <c r="FN371" s="128"/>
      <c r="FO371" s="128"/>
      <c r="FP371" s="128"/>
      <c r="FQ371" s="128"/>
      <c r="FR371" s="128"/>
      <c r="FS371" s="128"/>
      <c r="FT371" s="128"/>
      <c r="FU371" s="128"/>
      <c r="FV371" s="128"/>
      <c r="FW371" s="128"/>
      <c r="FX371" s="128"/>
      <c r="FY371" s="128"/>
      <c r="FZ371" s="128"/>
      <c r="GA371" s="128"/>
      <c r="GB371" s="128"/>
      <c r="GC371" s="128"/>
      <c r="GD371" s="128"/>
      <c r="GE371" s="128"/>
      <c r="GF371" s="128"/>
      <c r="GG371" s="128"/>
      <c r="GH371" s="128"/>
      <c r="GI371" s="128"/>
      <c r="GJ371" s="128"/>
      <c r="GK371" s="128"/>
      <c r="GL371" s="128"/>
      <c r="GM371" s="128"/>
      <c r="GN371" s="128"/>
      <c r="GO371" s="128"/>
    </row>
    <row r="372" spans="1:197" s="37" customFormat="1" outlineLevel="3" collapsed="1" x14ac:dyDescent="0.25">
      <c r="A372" s="38"/>
      <c r="B372" s="39"/>
      <c r="C372" s="129">
        <v>38</v>
      </c>
      <c r="D372" s="130" t="s">
        <v>65</v>
      </c>
      <c r="E372" s="131" t="s">
        <v>384</v>
      </c>
      <c r="F372" s="160" t="s">
        <v>385</v>
      </c>
      <c r="G372" s="161" t="s">
        <v>53</v>
      </c>
      <c r="H372" s="162">
        <v>15</v>
      </c>
      <c r="I372" s="163"/>
      <c r="J372" s="164">
        <f>H372*I372</f>
        <v>0</v>
      </c>
      <c r="K372" s="42">
        <v>0.13100000000000001</v>
      </c>
      <c r="L372" s="42">
        <f>H372*K372</f>
        <v>1.9650000000000001</v>
      </c>
      <c r="M372" s="42"/>
      <c r="N372" s="42">
        <f>H372*M372</f>
        <v>0</v>
      </c>
      <c r="O372" s="44">
        <v>21</v>
      </c>
      <c r="P372" s="44">
        <f>J372*(O372/100)</f>
        <v>0</v>
      </c>
      <c r="Q372" s="44">
        <f>J372+P372</f>
        <v>0</v>
      </c>
      <c r="R372" s="197"/>
      <c r="S372" s="194"/>
      <c r="T372" s="127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  <c r="CN372" s="128"/>
      <c r="CO372" s="128"/>
      <c r="CP372" s="128"/>
      <c r="CQ372" s="128"/>
      <c r="CR372" s="128"/>
      <c r="CS372" s="128"/>
      <c r="CT372" s="128"/>
      <c r="CU372" s="128"/>
      <c r="CV372" s="128"/>
      <c r="CW372" s="128"/>
      <c r="CX372" s="128"/>
      <c r="CY372" s="128"/>
      <c r="CZ372" s="128"/>
      <c r="DA372" s="128"/>
      <c r="DB372" s="128"/>
      <c r="DC372" s="128"/>
      <c r="DD372" s="128"/>
      <c r="DE372" s="128"/>
      <c r="DF372" s="128"/>
      <c r="DG372" s="128"/>
      <c r="DH372" s="128"/>
      <c r="DI372" s="128"/>
      <c r="DJ372" s="128"/>
      <c r="DK372" s="128"/>
      <c r="DL372" s="128"/>
      <c r="DM372" s="128"/>
      <c r="DN372" s="128"/>
      <c r="DO372" s="128"/>
      <c r="DP372" s="128"/>
      <c r="DQ372" s="128"/>
      <c r="DR372" s="128"/>
      <c r="DS372" s="128"/>
      <c r="DT372" s="128"/>
      <c r="DU372" s="128"/>
      <c r="DV372" s="128"/>
      <c r="DW372" s="128"/>
      <c r="DX372" s="128"/>
      <c r="DY372" s="128"/>
      <c r="DZ372" s="128"/>
      <c r="EA372" s="128"/>
      <c r="EB372" s="128"/>
      <c r="EC372" s="128"/>
      <c r="ED372" s="128"/>
      <c r="EE372" s="128"/>
      <c r="EF372" s="128"/>
      <c r="EG372" s="128"/>
      <c r="EH372" s="128"/>
      <c r="EI372" s="128"/>
      <c r="EJ372" s="128"/>
      <c r="EK372" s="128"/>
      <c r="EL372" s="128"/>
      <c r="EM372" s="128"/>
      <c r="EN372" s="128"/>
      <c r="EO372" s="128"/>
      <c r="EP372" s="128"/>
      <c r="EQ372" s="128"/>
      <c r="ER372" s="128"/>
      <c r="ES372" s="128"/>
      <c r="ET372" s="128"/>
      <c r="EU372" s="128"/>
      <c r="EV372" s="128"/>
      <c r="EW372" s="128"/>
      <c r="EX372" s="128"/>
      <c r="EY372" s="128"/>
      <c r="EZ372" s="128"/>
      <c r="FA372" s="128"/>
      <c r="FB372" s="128"/>
      <c r="FC372" s="128"/>
      <c r="FD372" s="128"/>
      <c r="FE372" s="128"/>
      <c r="FF372" s="128"/>
      <c r="FG372" s="128"/>
      <c r="FH372" s="128"/>
      <c r="FI372" s="128"/>
      <c r="FJ372" s="128"/>
      <c r="FK372" s="128"/>
      <c r="FL372" s="128"/>
      <c r="FM372" s="128"/>
      <c r="FN372" s="128"/>
      <c r="FO372" s="128"/>
      <c r="FP372" s="128"/>
      <c r="FQ372" s="128"/>
      <c r="FR372" s="128"/>
      <c r="FS372" s="128"/>
      <c r="FT372" s="128"/>
      <c r="FU372" s="128"/>
      <c r="FV372" s="128"/>
      <c r="FW372" s="128"/>
      <c r="FX372" s="128"/>
      <c r="FY372" s="128"/>
      <c r="FZ372" s="128"/>
      <c r="GA372" s="128"/>
      <c r="GB372" s="128"/>
      <c r="GC372" s="128"/>
      <c r="GD372" s="128"/>
      <c r="GE372" s="128"/>
      <c r="GF372" s="128"/>
      <c r="GG372" s="128"/>
      <c r="GH372" s="128"/>
      <c r="GI372" s="128"/>
      <c r="GJ372" s="128"/>
      <c r="GK372" s="128"/>
      <c r="GL372" s="128"/>
      <c r="GM372" s="128"/>
      <c r="GN372" s="128"/>
      <c r="GO372" s="128"/>
    </row>
    <row r="373" spans="1:197" s="37" customFormat="1" hidden="1" outlineLevel="4" x14ac:dyDescent="0.25">
      <c r="A373" s="45"/>
      <c r="B373" s="46"/>
      <c r="C373" s="132"/>
      <c r="D373" s="133"/>
      <c r="E373" s="134" t="s">
        <v>14</v>
      </c>
      <c r="F373" s="165" t="s">
        <v>386</v>
      </c>
      <c r="G373" s="166"/>
      <c r="H373" s="167">
        <v>14.5</v>
      </c>
      <c r="I373" s="168"/>
      <c r="J373" s="169"/>
      <c r="K373" s="50"/>
      <c r="L373" s="50"/>
      <c r="M373" s="50"/>
      <c r="N373" s="50"/>
      <c r="O373" s="52"/>
      <c r="P373" s="52"/>
      <c r="Q373" s="52"/>
      <c r="R373" s="197"/>
      <c r="S373" s="194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  <c r="CN373" s="128"/>
      <c r="CO373" s="128"/>
      <c r="CP373" s="128"/>
      <c r="CQ373" s="128"/>
      <c r="CR373" s="128"/>
      <c r="CS373" s="128"/>
      <c r="CT373" s="128"/>
      <c r="CU373" s="128"/>
      <c r="CV373" s="128"/>
      <c r="CW373" s="128"/>
      <c r="CX373" s="128"/>
      <c r="CY373" s="128"/>
      <c r="CZ373" s="128"/>
      <c r="DA373" s="128"/>
      <c r="DB373" s="128"/>
      <c r="DC373" s="128"/>
      <c r="DD373" s="128"/>
      <c r="DE373" s="128"/>
      <c r="DF373" s="128"/>
      <c r="DG373" s="128"/>
      <c r="DH373" s="128"/>
      <c r="DI373" s="128"/>
      <c r="DJ373" s="128"/>
      <c r="DK373" s="128"/>
      <c r="DL373" s="128"/>
      <c r="DM373" s="128"/>
      <c r="DN373" s="128"/>
      <c r="DO373" s="128"/>
      <c r="DP373" s="128"/>
      <c r="DQ373" s="128"/>
      <c r="DR373" s="128"/>
      <c r="DS373" s="128"/>
      <c r="DT373" s="128"/>
      <c r="DU373" s="128"/>
      <c r="DV373" s="128"/>
      <c r="DW373" s="128"/>
      <c r="DX373" s="128"/>
      <c r="DY373" s="128"/>
      <c r="DZ373" s="128"/>
      <c r="EA373" s="128"/>
      <c r="EB373" s="128"/>
      <c r="EC373" s="128"/>
      <c r="ED373" s="128"/>
      <c r="EE373" s="128"/>
      <c r="EF373" s="128"/>
      <c r="EG373" s="128"/>
      <c r="EH373" s="128"/>
      <c r="EI373" s="128"/>
      <c r="EJ373" s="128"/>
      <c r="EK373" s="128"/>
      <c r="EL373" s="128"/>
      <c r="EM373" s="128"/>
      <c r="EN373" s="128"/>
      <c r="EO373" s="128"/>
      <c r="EP373" s="128"/>
      <c r="EQ373" s="128"/>
      <c r="ER373" s="128"/>
      <c r="ES373" s="128"/>
      <c r="ET373" s="128"/>
      <c r="EU373" s="128"/>
      <c r="EV373" s="128"/>
      <c r="EW373" s="128"/>
      <c r="EX373" s="128"/>
      <c r="EY373" s="128"/>
      <c r="EZ373" s="128"/>
      <c r="FA373" s="128"/>
      <c r="FB373" s="128"/>
      <c r="FC373" s="128"/>
      <c r="FD373" s="128"/>
      <c r="FE373" s="128"/>
      <c r="FF373" s="128"/>
      <c r="FG373" s="128"/>
      <c r="FH373" s="128"/>
      <c r="FI373" s="128"/>
      <c r="FJ373" s="128"/>
      <c r="FK373" s="128"/>
      <c r="FL373" s="128"/>
      <c r="FM373" s="128"/>
      <c r="FN373" s="128"/>
      <c r="FO373" s="128"/>
      <c r="FP373" s="128"/>
      <c r="FQ373" s="128"/>
      <c r="FR373" s="128"/>
      <c r="FS373" s="128"/>
      <c r="FT373" s="128"/>
      <c r="FU373" s="128"/>
      <c r="FV373" s="128"/>
      <c r="FW373" s="128"/>
      <c r="FX373" s="128"/>
      <c r="FY373" s="128"/>
      <c r="FZ373" s="128"/>
      <c r="GA373" s="128"/>
      <c r="GB373" s="128"/>
      <c r="GC373" s="128"/>
      <c r="GD373" s="128"/>
      <c r="GE373" s="128"/>
      <c r="GF373" s="128"/>
      <c r="GG373" s="128"/>
      <c r="GH373" s="128"/>
      <c r="GI373" s="128"/>
      <c r="GJ373" s="128"/>
      <c r="GK373" s="128"/>
      <c r="GL373" s="128"/>
      <c r="GM373" s="128"/>
      <c r="GN373" s="128"/>
      <c r="GO373" s="128"/>
    </row>
    <row r="374" spans="1:197" s="37" customFormat="1" hidden="1" outlineLevel="4" x14ac:dyDescent="0.25">
      <c r="A374" s="45"/>
      <c r="B374" s="46"/>
      <c r="C374" s="132"/>
      <c r="D374" s="133"/>
      <c r="E374" s="134"/>
      <c r="F374" s="165" t="s">
        <v>387</v>
      </c>
      <c r="G374" s="166"/>
      <c r="H374" s="167">
        <v>0.435</v>
      </c>
      <c r="I374" s="168"/>
      <c r="J374" s="169"/>
      <c r="K374" s="50"/>
      <c r="L374" s="50"/>
      <c r="M374" s="50"/>
      <c r="N374" s="50"/>
      <c r="O374" s="52"/>
      <c r="P374" s="52"/>
      <c r="Q374" s="52"/>
      <c r="R374" s="197"/>
      <c r="S374" s="194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  <c r="CN374" s="128"/>
      <c r="CO374" s="128"/>
      <c r="CP374" s="128"/>
      <c r="CQ374" s="128"/>
      <c r="CR374" s="128"/>
      <c r="CS374" s="128"/>
      <c r="CT374" s="128"/>
      <c r="CU374" s="128"/>
      <c r="CV374" s="128"/>
      <c r="CW374" s="128"/>
      <c r="CX374" s="128"/>
      <c r="CY374" s="128"/>
      <c r="CZ374" s="128"/>
      <c r="DA374" s="128"/>
      <c r="DB374" s="128"/>
      <c r="DC374" s="128"/>
      <c r="DD374" s="128"/>
      <c r="DE374" s="128"/>
      <c r="DF374" s="128"/>
      <c r="DG374" s="128"/>
      <c r="DH374" s="128"/>
      <c r="DI374" s="128"/>
      <c r="DJ374" s="128"/>
      <c r="DK374" s="128"/>
      <c r="DL374" s="128"/>
      <c r="DM374" s="128"/>
      <c r="DN374" s="128"/>
      <c r="DO374" s="128"/>
      <c r="DP374" s="128"/>
      <c r="DQ374" s="128"/>
      <c r="DR374" s="128"/>
      <c r="DS374" s="128"/>
      <c r="DT374" s="128"/>
      <c r="DU374" s="128"/>
      <c r="DV374" s="128"/>
      <c r="DW374" s="128"/>
      <c r="DX374" s="128"/>
      <c r="DY374" s="128"/>
      <c r="DZ374" s="128"/>
      <c r="EA374" s="128"/>
      <c r="EB374" s="128"/>
      <c r="EC374" s="128"/>
      <c r="ED374" s="128"/>
      <c r="EE374" s="128"/>
      <c r="EF374" s="128"/>
      <c r="EG374" s="128"/>
      <c r="EH374" s="128"/>
      <c r="EI374" s="128"/>
      <c r="EJ374" s="128"/>
      <c r="EK374" s="128"/>
      <c r="EL374" s="128"/>
      <c r="EM374" s="128"/>
      <c r="EN374" s="128"/>
      <c r="EO374" s="128"/>
      <c r="EP374" s="128"/>
      <c r="EQ374" s="128"/>
      <c r="ER374" s="128"/>
      <c r="ES374" s="128"/>
      <c r="ET374" s="128"/>
      <c r="EU374" s="128"/>
      <c r="EV374" s="128"/>
      <c r="EW374" s="128"/>
      <c r="EX374" s="128"/>
      <c r="EY374" s="128"/>
      <c r="EZ374" s="128"/>
      <c r="FA374" s="128"/>
      <c r="FB374" s="128"/>
      <c r="FC374" s="128"/>
      <c r="FD374" s="128"/>
      <c r="FE374" s="128"/>
      <c r="FF374" s="128"/>
      <c r="FG374" s="128"/>
      <c r="FH374" s="128"/>
      <c r="FI374" s="128"/>
      <c r="FJ374" s="128"/>
      <c r="FK374" s="128"/>
      <c r="FL374" s="128"/>
      <c r="FM374" s="128"/>
      <c r="FN374" s="128"/>
      <c r="FO374" s="128"/>
      <c r="FP374" s="128"/>
      <c r="FQ374" s="128"/>
      <c r="FR374" s="128"/>
      <c r="FS374" s="128"/>
      <c r="FT374" s="128"/>
      <c r="FU374" s="128"/>
      <c r="FV374" s="128"/>
      <c r="FW374" s="128"/>
      <c r="FX374" s="128"/>
      <c r="FY374" s="128"/>
      <c r="FZ374" s="128"/>
      <c r="GA374" s="128"/>
      <c r="GB374" s="128"/>
      <c r="GC374" s="128"/>
      <c r="GD374" s="128"/>
      <c r="GE374" s="128"/>
      <c r="GF374" s="128"/>
      <c r="GG374" s="128"/>
      <c r="GH374" s="128"/>
      <c r="GI374" s="128"/>
      <c r="GJ374" s="128"/>
      <c r="GK374" s="128"/>
      <c r="GL374" s="128"/>
      <c r="GM374" s="128"/>
      <c r="GN374" s="128"/>
      <c r="GO374" s="128"/>
    </row>
    <row r="375" spans="1:197" s="37" customFormat="1" hidden="1" outlineLevel="4" x14ac:dyDescent="0.25">
      <c r="A375" s="45"/>
      <c r="B375" s="46"/>
      <c r="C375" s="132"/>
      <c r="D375" s="133"/>
      <c r="E375" s="134"/>
      <c r="F375" s="165" t="s">
        <v>388</v>
      </c>
      <c r="G375" s="166"/>
      <c r="H375" s="167">
        <v>6.5000000000000002E-2</v>
      </c>
      <c r="I375" s="168"/>
      <c r="J375" s="169"/>
      <c r="K375" s="50"/>
      <c r="L375" s="50"/>
      <c r="M375" s="50"/>
      <c r="N375" s="50"/>
      <c r="O375" s="52"/>
      <c r="P375" s="52"/>
      <c r="Q375" s="52"/>
      <c r="R375" s="197"/>
      <c r="S375" s="194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  <c r="CN375" s="128"/>
      <c r="CO375" s="128"/>
      <c r="CP375" s="128"/>
      <c r="CQ375" s="128"/>
      <c r="CR375" s="128"/>
      <c r="CS375" s="128"/>
      <c r="CT375" s="128"/>
      <c r="CU375" s="128"/>
      <c r="CV375" s="128"/>
      <c r="CW375" s="128"/>
      <c r="CX375" s="128"/>
      <c r="CY375" s="128"/>
      <c r="CZ375" s="128"/>
      <c r="DA375" s="128"/>
      <c r="DB375" s="128"/>
      <c r="DC375" s="128"/>
      <c r="DD375" s="128"/>
      <c r="DE375" s="128"/>
      <c r="DF375" s="128"/>
      <c r="DG375" s="128"/>
      <c r="DH375" s="128"/>
      <c r="DI375" s="128"/>
      <c r="DJ375" s="128"/>
      <c r="DK375" s="128"/>
      <c r="DL375" s="128"/>
      <c r="DM375" s="128"/>
      <c r="DN375" s="128"/>
      <c r="DO375" s="128"/>
      <c r="DP375" s="128"/>
      <c r="DQ375" s="128"/>
      <c r="DR375" s="128"/>
      <c r="DS375" s="128"/>
      <c r="DT375" s="128"/>
      <c r="DU375" s="128"/>
      <c r="DV375" s="128"/>
      <c r="DW375" s="128"/>
      <c r="DX375" s="128"/>
      <c r="DY375" s="128"/>
      <c r="DZ375" s="128"/>
      <c r="EA375" s="128"/>
      <c r="EB375" s="128"/>
      <c r="EC375" s="128"/>
      <c r="ED375" s="128"/>
      <c r="EE375" s="128"/>
      <c r="EF375" s="128"/>
      <c r="EG375" s="128"/>
      <c r="EH375" s="128"/>
      <c r="EI375" s="128"/>
      <c r="EJ375" s="128"/>
      <c r="EK375" s="128"/>
      <c r="EL375" s="128"/>
      <c r="EM375" s="128"/>
      <c r="EN375" s="128"/>
      <c r="EO375" s="128"/>
      <c r="EP375" s="128"/>
      <c r="EQ375" s="128"/>
      <c r="ER375" s="128"/>
      <c r="ES375" s="128"/>
      <c r="ET375" s="128"/>
      <c r="EU375" s="128"/>
      <c r="EV375" s="128"/>
      <c r="EW375" s="128"/>
      <c r="EX375" s="128"/>
      <c r="EY375" s="128"/>
      <c r="EZ375" s="128"/>
      <c r="FA375" s="128"/>
      <c r="FB375" s="128"/>
      <c r="FC375" s="128"/>
      <c r="FD375" s="128"/>
      <c r="FE375" s="128"/>
      <c r="FF375" s="128"/>
      <c r="FG375" s="128"/>
      <c r="FH375" s="128"/>
      <c r="FI375" s="128"/>
      <c r="FJ375" s="128"/>
      <c r="FK375" s="128"/>
      <c r="FL375" s="128"/>
      <c r="FM375" s="128"/>
      <c r="FN375" s="128"/>
      <c r="FO375" s="128"/>
      <c r="FP375" s="128"/>
      <c r="FQ375" s="128"/>
      <c r="FR375" s="128"/>
      <c r="FS375" s="128"/>
      <c r="FT375" s="128"/>
      <c r="FU375" s="128"/>
      <c r="FV375" s="128"/>
      <c r="FW375" s="128"/>
      <c r="FX375" s="128"/>
      <c r="FY375" s="128"/>
      <c r="FZ375" s="128"/>
      <c r="GA375" s="128"/>
      <c r="GB375" s="128"/>
      <c r="GC375" s="128"/>
      <c r="GD375" s="128"/>
      <c r="GE375" s="128"/>
      <c r="GF375" s="128"/>
      <c r="GG375" s="128"/>
      <c r="GH375" s="128"/>
      <c r="GI375" s="128"/>
      <c r="GJ375" s="128"/>
      <c r="GK375" s="128"/>
      <c r="GL375" s="128"/>
      <c r="GM375" s="128"/>
      <c r="GN375" s="128"/>
      <c r="GO375" s="128"/>
    </row>
    <row r="376" spans="1:197" s="37" customFormat="1" ht="7.5" hidden="1" customHeight="1" outlineLevel="4" x14ac:dyDescent="0.25">
      <c r="A376" s="36"/>
      <c r="B376" s="53"/>
      <c r="C376" s="139"/>
      <c r="D376" s="140"/>
      <c r="E376" s="141"/>
      <c r="F376" s="170"/>
      <c r="G376" s="171"/>
      <c r="H376" s="172"/>
      <c r="I376" s="173"/>
      <c r="J376" s="174"/>
      <c r="K376" s="61"/>
      <c r="L376" s="61"/>
      <c r="M376" s="61"/>
      <c r="N376" s="61"/>
      <c r="O376" s="60"/>
      <c r="P376" s="60"/>
      <c r="Q376" s="60"/>
      <c r="R376" s="197"/>
      <c r="S376" s="194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8"/>
      <c r="CV376" s="128"/>
      <c r="CW376" s="128"/>
      <c r="CX376" s="128"/>
      <c r="CY376" s="128"/>
      <c r="CZ376" s="128"/>
      <c r="DA376" s="128"/>
      <c r="DB376" s="128"/>
      <c r="DC376" s="128"/>
      <c r="DD376" s="128"/>
      <c r="DE376" s="128"/>
      <c r="DF376" s="128"/>
      <c r="DG376" s="128"/>
      <c r="DH376" s="128"/>
      <c r="DI376" s="128"/>
      <c r="DJ376" s="128"/>
      <c r="DK376" s="128"/>
      <c r="DL376" s="128"/>
      <c r="DM376" s="128"/>
      <c r="DN376" s="128"/>
      <c r="DO376" s="128"/>
      <c r="DP376" s="128"/>
      <c r="DQ376" s="128"/>
      <c r="DR376" s="128"/>
      <c r="DS376" s="128"/>
      <c r="DT376" s="128"/>
      <c r="DU376" s="128"/>
      <c r="DV376" s="128"/>
      <c r="DW376" s="128"/>
      <c r="DX376" s="128"/>
      <c r="DY376" s="128"/>
      <c r="DZ376" s="128"/>
      <c r="EA376" s="128"/>
      <c r="EB376" s="128"/>
      <c r="EC376" s="128"/>
      <c r="ED376" s="128"/>
      <c r="EE376" s="128"/>
      <c r="EF376" s="128"/>
      <c r="EG376" s="128"/>
      <c r="EH376" s="128"/>
      <c r="EI376" s="128"/>
      <c r="EJ376" s="128"/>
      <c r="EK376" s="128"/>
      <c r="EL376" s="128"/>
      <c r="EM376" s="128"/>
      <c r="EN376" s="128"/>
      <c r="EO376" s="128"/>
      <c r="EP376" s="128"/>
      <c r="EQ376" s="128"/>
      <c r="ER376" s="128"/>
      <c r="ES376" s="128"/>
      <c r="ET376" s="128"/>
      <c r="EU376" s="128"/>
      <c r="EV376" s="128"/>
      <c r="EW376" s="128"/>
      <c r="EX376" s="128"/>
      <c r="EY376" s="128"/>
      <c r="EZ376" s="128"/>
      <c r="FA376" s="128"/>
      <c r="FB376" s="128"/>
      <c r="FC376" s="128"/>
      <c r="FD376" s="128"/>
      <c r="FE376" s="128"/>
      <c r="FF376" s="128"/>
      <c r="FG376" s="128"/>
      <c r="FH376" s="128"/>
      <c r="FI376" s="128"/>
      <c r="FJ376" s="128"/>
      <c r="FK376" s="128"/>
      <c r="FL376" s="128"/>
      <c r="FM376" s="128"/>
      <c r="FN376" s="128"/>
      <c r="FO376" s="128"/>
      <c r="FP376" s="128"/>
      <c r="FQ376" s="128"/>
      <c r="FR376" s="128"/>
      <c r="FS376" s="128"/>
      <c r="FT376" s="128"/>
      <c r="FU376" s="128"/>
      <c r="FV376" s="128"/>
      <c r="FW376" s="128"/>
      <c r="FX376" s="128"/>
      <c r="FY376" s="128"/>
      <c r="FZ376" s="128"/>
      <c r="GA376" s="128"/>
      <c r="GB376" s="128"/>
      <c r="GC376" s="128"/>
      <c r="GD376" s="128"/>
      <c r="GE376" s="128"/>
      <c r="GF376" s="128"/>
      <c r="GG376" s="128"/>
      <c r="GH376" s="128"/>
      <c r="GI376" s="128"/>
      <c r="GJ376" s="128"/>
      <c r="GK376" s="128"/>
      <c r="GL376" s="128"/>
      <c r="GM376" s="128"/>
      <c r="GN376" s="128"/>
      <c r="GO376" s="128"/>
    </row>
    <row r="377" spans="1:197" s="37" customFormat="1" outlineLevel="3" collapsed="1" x14ac:dyDescent="0.25">
      <c r="A377" s="38"/>
      <c r="B377" s="39"/>
      <c r="C377" s="129">
        <v>39</v>
      </c>
      <c r="D377" s="130" t="s">
        <v>65</v>
      </c>
      <c r="E377" s="131" t="s">
        <v>389</v>
      </c>
      <c r="F377" s="160" t="s">
        <v>390</v>
      </c>
      <c r="G377" s="161" t="s">
        <v>53</v>
      </c>
      <c r="H377" s="162">
        <v>7.0003233333333341</v>
      </c>
      <c r="I377" s="163"/>
      <c r="J377" s="164">
        <f>H377*I377</f>
        <v>0</v>
      </c>
      <c r="K377" s="42">
        <v>0.12</v>
      </c>
      <c r="L377" s="42">
        <f>H377*K377</f>
        <v>0.84003880000000009</v>
      </c>
      <c r="M377" s="42"/>
      <c r="N377" s="42">
        <f>H377*M377</f>
        <v>0</v>
      </c>
      <c r="O377" s="44">
        <v>21</v>
      </c>
      <c r="P377" s="44">
        <f>J377*(O377/100)</f>
        <v>0</v>
      </c>
      <c r="Q377" s="44">
        <f>J377+P377</f>
        <v>0</v>
      </c>
      <c r="R377" s="197"/>
      <c r="S377" s="194"/>
      <c r="T377" s="127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  <c r="CN377" s="128"/>
      <c r="CO377" s="128"/>
      <c r="CP377" s="128"/>
      <c r="CQ377" s="128"/>
      <c r="CR377" s="128"/>
      <c r="CS377" s="128"/>
      <c r="CT377" s="128"/>
      <c r="CU377" s="128"/>
      <c r="CV377" s="128"/>
      <c r="CW377" s="128"/>
      <c r="CX377" s="128"/>
      <c r="CY377" s="128"/>
      <c r="CZ377" s="128"/>
      <c r="DA377" s="128"/>
      <c r="DB377" s="128"/>
      <c r="DC377" s="128"/>
      <c r="DD377" s="128"/>
      <c r="DE377" s="128"/>
      <c r="DF377" s="128"/>
      <c r="DG377" s="128"/>
      <c r="DH377" s="128"/>
      <c r="DI377" s="128"/>
      <c r="DJ377" s="128"/>
      <c r="DK377" s="128"/>
      <c r="DL377" s="128"/>
      <c r="DM377" s="128"/>
      <c r="DN377" s="128"/>
      <c r="DO377" s="128"/>
      <c r="DP377" s="128"/>
      <c r="DQ377" s="128"/>
      <c r="DR377" s="128"/>
      <c r="DS377" s="128"/>
      <c r="DT377" s="128"/>
      <c r="DU377" s="128"/>
      <c r="DV377" s="128"/>
      <c r="DW377" s="128"/>
      <c r="DX377" s="128"/>
      <c r="DY377" s="128"/>
      <c r="DZ377" s="128"/>
      <c r="EA377" s="128"/>
      <c r="EB377" s="128"/>
      <c r="EC377" s="128"/>
      <c r="ED377" s="128"/>
      <c r="EE377" s="128"/>
      <c r="EF377" s="128"/>
      <c r="EG377" s="128"/>
      <c r="EH377" s="128"/>
      <c r="EI377" s="128"/>
      <c r="EJ377" s="128"/>
      <c r="EK377" s="128"/>
      <c r="EL377" s="128"/>
      <c r="EM377" s="128"/>
      <c r="EN377" s="128"/>
      <c r="EO377" s="128"/>
      <c r="EP377" s="128"/>
      <c r="EQ377" s="128"/>
      <c r="ER377" s="128"/>
      <c r="ES377" s="128"/>
      <c r="ET377" s="128"/>
      <c r="EU377" s="128"/>
      <c r="EV377" s="128"/>
      <c r="EW377" s="128"/>
      <c r="EX377" s="128"/>
      <c r="EY377" s="128"/>
      <c r="EZ377" s="128"/>
      <c r="FA377" s="128"/>
      <c r="FB377" s="128"/>
      <c r="FC377" s="128"/>
      <c r="FD377" s="128"/>
      <c r="FE377" s="128"/>
      <c r="FF377" s="128"/>
      <c r="FG377" s="128"/>
      <c r="FH377" s="128"/>
      <c r="FI377" s="128"/>
      <c r="FJ377" s="128"/>
      <c r="FK377" s="128"/>
      <c r="FL377" s="128"/>
      <c r="FM377" s="128"/>
      <c r="FN377" s="128"/>
      <c r="FO377" s="128"/>
      <c r="FP377" s="128"/>
      <c r="FQ377" s="128"/>
      <c r="FR377" s="128"/>
      <c r="FS377" s="128"/>
      <c r="FT377" s="128"/>
      <c r="FU377" s="128"/>
      <c r="FV377" s="128"/>
      <c r="FW377" s="128"/>
      <c r="FX377" s="128"/>
      <c r="FY377" s="128"/>
      <c r="FZ377" s="128"/>
      <c r="GA377" s="128"/>
      <c r="GB377" s="128"/>
      <c r="GC377" s="128"/>
      <c r="GD377" s="128"/>
      <c r="GE377" s="128"/>
      <c r="GF377" s="128"/>
      <c r="GG377" s="128"/>
      <c r="GH377" s="128"/>
      <c r="GI377" s="128"/>
      <c r="GJ377" s="128"/>
      <c r="GK377" s="128"/>
      <c r="GL377" s="128"/>
      <c r="GM377" s="128"/>
      <c r="GN377" s="128"/>
      <c r="GO377" s="128"/>
    </row>
    <row r="378" spans="1:197" s="37" customFormat="1" hidden="1" outlineLevel="4" x14ac:dyDescent="0.25">
      <c r="A378" s="45"/>
      <c r="B378" s="46"/>
      <c r="C378" s="132"/>
      <c r="D378" s="133"/>
      <c r="E378" s="134" t="s">
        <v>14</v>
      </c>
      <c r="F378" s="165" t="s">
        <v>391</v>
      </c>
      <c r="G378" s="166"/>
      <c r="H378" s="167">
        <v>0</v>
      </c>
      <c r="I378" s="168"/>
      <c r="J378" s="169"/>
      <c r="K378" s="50"/>
      <c r="L378" s="50"/>
      <c r="M378" s="50"/>
      <c r="N378" s="50"/>
      <c r="O378" s="52"/>
      <c r="P378" s="52"/>
      <c r="Q378" s="52"/>
      <c r="R378" s="197"/>
      <c r="S378" s="194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  <c r="CN378" s="128"/>
      <c r="CO378" s="128"/>
      <c r="CP378" s="128"/>
      <c r="CQ378" s="128"/>
      <c r="CR378" s="128"/>
      <c r="CS378" s="128"/>
      <c r="CT378" s="128"/>
      <c r="CU378" s="128"/>
      <c r="CV378" s="128"/>
      <c r="CW378" s="128"/>
      <c r="CX378" s="128"/>
      <c r="CY378" s="128"/>
      <c r="CZ378" s="128"/>
      <c r="DA378" s="128"/>
      <c r="DB378" s="128"/>
      <c r="DC378" s="128"/>
      <c r="DD378" s="128"/>
      <c r="DE378" s="128"/>
      <c r="DF378" s="128"/>
      <c r="DG378" s="128"/>
      <c r="DH378" s="128"/>
      <c r="DI378" s="128"/>
      <c r="DJ378" s="128"/>
      <c r="DK378" s="128"/>
      <c r="DL378" s="128"/>
      <c r="DM378" s="128"/>
      <c r="DN378" s="128"/>
      <c r="DO378" s="128"/>
      <c r="DP378" s="128"/>
      <c r="DQ378" s="128"/>
      <c r="DR378" s="128"/>
      <c r="DS378" s="128"/>
      <c r="DT378" s="128"/>
      <c r="DU378" s="128"/>
      <c r="DV378" s="128"/>
      <c r="DW378" s="128"/>
      <c r="DX378" s="128"/>
      <c r="DY378" s="128"/>
      <c r="DZ378" s="128"/>
      <c r="EA378" s="128"/>
      <c r="EB378" s="128"/>
      <c r="EC378" s="128"/>
      <c r="ED378" s="128"/>
      <c r="EE378" s="128"/>
      <c r="EF378" s="128"/>
      <c r="EG378" s="128"/>
      <c r="EH378" s="128"/>
      <c r="EI378" s="128"/>
      <c r="EJ378" s="128"/>
      <c r="EK378" s="128"/>
      <c r="EL378" s="128"/>
      <c r="EM378" s="128"/>
      <c r="EN378" s="128"/>
      <c r="EO378" s="128"/>
      <c r="EP378" s="128"/>
      <c r="EQ378" s="128"/>
      <c r="ER378" s="128"/>
      <c r="ES378" s="128"/>
      <c r="ET378" s="128"/>
      <c r="EU378" s="128"/>
      <c r="EV378" s="128"/>
      <c r="EW378" s="128"/>
      <c r="EX378" s="128"/>
      <c r="EY378" s="128"/>
      <c r="EZ378" s="128"/>
      <c r="FA378" s="128"/>
      <c r="FB378" s="128"/>
      <c r="FC378" s="128"/>
      <c r="FD378" s="128"/>
      <c r="FE378" s="128"/>
      <c r="FF378" s="128"/>
      <c r="FG378" s="128"/>
      <c r="FH378" s="128"/>
      <c r="FI378" s="128"/>
      <c r="FJ378" s="128"/>
      <c r="FK378" s="128"/>
      <c r="FL378" s="128"/>
      <c r="FM378" s="128"/>
      <c r="FN378" s="128"/>
      <c r="FO378" s="128"/>
      <c r="FP378" s="128"/>
      <c r="FQ378" s="128"/>
      <c r="FR378" s="128"/>
      <c r="FS378" s="128"/>
      <c r="FT378" s="128"/>
      <c r="FU378" s="128"/>
      <c r="FV378" s="128"/>
      <c r="FW378" s="128"/>
      <c r="FX378" s="128"/>
      <c r="FY378" s="128"/>
      <c r="FZ378" s="128"/>
      <c r="GA378" s="128"/>
      <c r="GB378" s="128"/>
      <c r="GC378" s="128"/>
      <c r="GD378" s="128"/>
      <c r="GE378" s="128"/>
      <c r="GF378" s="128"/>
      <c r="GG378" s="128"/>
      <c r="GH378" s="128"/>
      <c r="GI378" s="128"/>
      <c r="GJ378" s="128"/>
      <c r="GK378" s="128"/>
      <c r="GL378" s="128"/>
      <c r="GM378" s="128"/>
      <c r="GN378" s="128"/>
      <c r="GO378" s="128"/>
    </row>
    <row r="379" spans="1:197" s="37" customFormat="1" hidden="1" outlineLevel="4" x14ac:dyDescent="0.25">
      <c r="A379" s="45"/>
      <c r="B379" s="46"/>
      <c r="C379" s="132"/>
      <c r="D379" s="133"/>
      <c r="E379" s="134"/>
      <c r="F379" s="165" t="s">
        <v>392</v>
      </c>
      <c r="G379" s="166"/>
      <c r="H379" s="167">
        <v>6.2333333333333334</v>
      </c>
      <c r="I379" s="168"/>
      <c r="J379" s="169"/>
      <c r="K379" s="50"/>
      <c r="L379" s="50"/>
      <c r="M379" s="50"/>
      <c r="N379" s="50"/>
      <c r="O379" s="52"/>
      <c r="P379" s="52"/>
      <c r="Q379" s="52"/>
      <c r="R379" s="197"/>
      <c r="S379" s="194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  <c r="CN379" s="128"/>
      <c r="CO379" s="128"/>
      <c r="CP379" s="128"/>
      <c r="CQ379" s="128"/>
      <c r="CR379" s="128"/>
      <c r="CS379" s="128"/>
      <c r="CT379" s="128"/>
      <c r="CU379" s="128"/>
      <c r="CV379" s="128"/>
      <c r="CW379" s="128"/>
      <c r="CX379" s="128"/>
      <c r="CY379" s="128"/>
      <c r="CZ379" s="128"/>
      <c r="DA379" s="128"/>
      <c r="DB379" s="128"/>
      <c r="DC379" s="128"/>
      <c r="DD379" s="128"/>
      <c r="DE379" s="128"/>
      <c r="DF379" s="128"/>
      <c r="DG379" s="128"/>
      <c r="DH379" s="128"/>
      <c r="DI379" s="128"/>
      <c r="DJ379" s="128"/>
      <c r="DK379" s="128"/>
      <c r="DL379" s="128"/>
      <c r="DM379" s="128"/>
      <c r="DN379" s="128"/>
      <c r="DO379" s="128"/>
      <c r="DP379" s="128"/>
      <c r="DQ379" s="128"/>
      <c r="DR379" s="128"/>
      <c r="DS379" s="128"/>
      <c r="DT379" s="128"/>
      <c r="DU379" s="128"/>
      <c r="DV379" s="128"/>
      <c r="DW379" s="128"/>
      <c r="DX379" s="128"/>
      <c r="DY379" s="128"/>
      <c r="DZ379" s="128"/>
      <c r="EA379" s="128"/>
      <c r="EB379" s="128"/>
      <c r="EC379" s="128"/>
      <c r="ED379" s="128"/>
      <c r="EE379" s="128"/>
      <c r="EF379" s="128"/>
      <c r="EG379" s="128"/>
      <c r="EH379" s="128"/>
      <c r="EI379" s="128"/>
      <c r="EJ379" s="128"/>
      <c r="EK379" s="128"/>
      <c r="EL379" s="128"/>
      <c r="EM379" s="128"/>
      <c r="EN379" s="128"/>
      <c r="EO379" s="128"/>
      <c r="EP379" s="128"/>
      <c r="EQ379" s="128"/>
      <c r="ER379" s="128"/>
      <c r="ES379" s="128"/>
      <c r="ET379" s="128"/>
      <c r="EU379" s="128"/>
      <c r="EV379" s="128"/>
      <c r="EW379" s="128"/>
      <c r="EX379" s="128"/>
      <c r="EY379" s="128"/>
      <c r="EZ379" s="128"/>
      <c r="FA379" s="128"/>
      <c r="FB379" s="128"/>
      <c r="FC379" s="128"/>
      <c r="FD379" s="128"/>
      <c r="FE379" s="128"/>
      <c r="FF379" s="128"/>
      <c r="FG379" s="128"/>
      <c r="FH379" s="128"/>
      <c r="FI379" s="128"/>
      <c r="FJ379" s="128"/>
      <c r="FK379" s="128"/>
      <c r="FL379" s="128"/>
      <c r="FM379" s="128"/>
      <c r="FN379" s="128"/>
      <c r="FO379" s="128"/>
      <c r="FP379" s="128"/>
      <c r="FQ379" s="128"/>
      <c r="FR379" s="128"/>
      <c r="FS379" s="128"/>
      <c r="FT379" s="128"/>
      <c r="FU379" s="128"/>
      <c r="FV379" s="128"/>
      <c r="FW379" s="128"/>
      <c r="FX379" s="128"/>
      <c r="FY379" s="128"/>
      <c r="FZ379" s="128"/>
      <c r="GA379" s="128"/>
      <c r="GB379" s="128"/>
      <c r="GC379" s="128"/>
      <c r="GD379" s="128"/>
      <c r="GE379" s="128"/>
      <c r="GF379" s="128"/>
      <c r="GG379" s="128"/>
      <c r="GH379" s="128"/>
      <c r="GI379" s="128"/>
      <c r="GJ379" s="128"/>
      <c r="GK379" s="128"/>
      <c r="GL379" s="128"/>
      <c r="GM379" s="128"/>
      <c r="GN379" s="128"/>
      <c r="GO379" s="128"/>
    </row>
    <row r="380" spans="1:197" s="37" customFormat="1" hidden="1" outlineLevel="4" x14ac:dyDescent="0.25">
      <c r="A380" s="45"/>
      <c r="B380" s="46"/>
      <c r="C380" s="132"/>
      <c r="D380" s="133"/>
      <c r="E380" s="134"/>
      <c r="F380" s="165" t="s">
        <v>393</v>
      </c>
      <c r="G380" s="166"/>
      <c r="H380" s="167">
        <v>0.18698999999999999</v>
      </c>
      <c r="I380" s="168"/>
      <c r="J380" s="169"/>
      <c r="K380" s="50"/>
      <c r="L380" s="50"/>
      <c r="M380" s="50"/>
      <c r="N380" s="50"/>
      <c r="O380" s="52"/>
      <c r="P380" s="52"/>
      <c r="Q380" s="52"/>
      <c r="R380" s="197"/>
      <c r="S380" s="194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  <c r="CN380" s="128"/>
      <c r="CO380" s="128"/>
      <c r="CP380" s="128"/>
      <c r="CQ380" s="128"/>
      <c r="CR380" s="128"/>
      <c r="CS380" s="128"/>
      <c r="CT380" s="128"/>
      <c r="CU380" s="128"/>
      <c r="CV380" s="128"/>
      <c r="CW380" s="128"/>
      <c r="CX380" s="128"/>
      <c r="CY380" s="128"/>
      <c r="CZ380" s="128"/>
      <c r="DA380" s="128"/>
      <c r="DB380" s="128"/>
      <c r="DC380" s="128"/>
      <c r="DD380" s="128"/>
      <c r="DE380" s="128"/>
      <c r="DF380" s="128"/>
      <c r="DG380" s="128"/>
      <c r="DH380" s="128"/>
      <c r="DI380" s="128"/>
      <c r="DJ380" s="128"/>
      <c r="DK380" s="128"/>
      <c r="DL380" s="128"/>
      <c r="DM380" s="128"/>
      <c r="DN380" s="128"/>
      <c r="DO380" s="128"/>
      <c r="DP380" s="128"/>
      <c r="DQ380" s="128"/>
      <c r="DR380" s="128"/>
      <c r="DS380" s="128"/>
      <c r="DT380" s="128"/>
      <c r="DU380" s="128"/>
      <c r="DV380" s="128"/>
      <c r="DW380" s="128"/>
      <c r="DX380" s="128"/>
      <c r="DY380" s="128"/>
      <c r="DZ380" s="128"/>
      <c r="EA380" s="128"/>
      <c r="EB380" s="128"/>
      <c r="EC380" s="128"/>
      <c r="ED380" s="128"/>
      <c r="EE380" s="128"/>
      <c r="EF380" s="128"/>
      <c r="EG380" s="128"/>
      <c r="EH380" s="128"/>
      <c r="EI380" s="128"/>
      <c r="EJ380" s="128"/>
      <c r="EK380" s="128"/>
      <c r="EL380" s="128"/>
      <c r="EM380" s="128"/>
      <c r="EN380" s="128"/>
      <c r="EO380" s="128"/>
      <c r="EP380" s="128"/>
      <c r="EQ380" s="128"/>
      <c r="ER380" s="128"/>
      <c r="ES380" s="128"/>
      <c r="ET380" s="128"/>
      <c r="EU380" s="128"/>
      <c r="EV380" s="128"/>
      <c r="EW380" s="128"/>
      <c r="EX380" s="128"/>
      <c r="EY380" s="128"/>
      <c r="EZ380" s="128"/>
      <c r="FA380" s="128"/>
      <c r="FB380" s="128"/>
      <c r="FC380" s="128"/>
      <c r="FD380" s="128"/>
      <c r="FE380" s="128"/>
      <c r="FF380" s="128"/>
      <c r="FG380" s="128"/>
      <c r="FH380" s="128"/>
      <c r="FI380" s="128"/>
      <c r="FJ380" s="128"/>
      <c r="FK380" s="128"/>
      <c r="FL380" s="128"/>
      <c r="FM380" s="128"/>
      <c r="FN380" s="128"/>
      <c r="FO380" s="128"/>
      <c r="FP380" s="128"/>
      <c r="FQ380" s="128"/>
      <c r="FR380" s="128"/>
      <c r="FS380" s="128"/>
      <c r="FT380" s="128"/>
      <c r="FU380" s="128"/>
      <c r="FV380" s="128"/>
      <c r="FW380" s="128"/>
      <c r="FX380" s="128"/>
      <c r="FY380" s="128"/>
      <c r="FZ380" s="128"/>
      <c r="GA380" s="128"/>
      <c r="GB380" s="128"/>
      <c r="GC380" s="128"/>
      <c r="GD380" s="128"/>
      <c r="GE380" s="128"/>
      <c r="GF380" s="128"/>
      <c r="GG380" s="128"/>
      <c r="GH380" s="128"/>
      <c r="GI380" s="128"/>
      <c r="GJ380" s="128"/>
      <c r="GK380" s="128"/>
      <c r="GL380" s="128"/>
      <c r="GM380" s="128"/>
      <c r="GN380" s="128"/>
      <c r="GO380" s="128"/>
    </row>
    <row r="381" spans="1:197" s="37" customFormat="1" hidden="1" outlineLevel="4" x14ac:dyDescent="0.25">
      <c r="A381" s="45"/>
      <c r="B381" s="46"/>
      <c r="C381" s="132"/>
      <c r="D381" s="133"/>
      <c r="E381" s="134"/>
      <c r="F381" s="165" t="s">
        <v>394</v>
      </c>
      <c r="G381" s="166"/>
      <c r="H381" s="167">
        <v>0.57999999999999996</v>
      </c>
      <c r="I381" s="168"/>
      <c r="J381" s="169"/>
      <c r="K381" s="50"/>
      <c r="L381" s="50"/>
      <c r="M381" s="50"/>
      <c r="N381" s="50"/>
      <c r="O381" s="52"/>
      <c r="P381" s="52"/>
      <c r="Q381" s="52"/>
      <c r="R381" s="197"/>
      <c r="S381" s="194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  <c r="BJ381" s="128"/>
      <c r="BK381" s="128"/>
      <c r="BL381" s="128"/>
      <c r="BM381" s="128"/>
      <c r="BN381" s="128"/>
      <c r="BO381" s="128"/>
      <c r="BP381" s="128"/>
      <c r="BQ381" s="128"/>
      <c r="BR381" s="128"/>
      <c r="BS381" s="128"/>
      <c r="BT381" s="128"/>
      <c r="BU381" s="128"/>
      <c r="BV381" s="128"/>
      <c r="BW381" s="128"/>
      <c r="BX381" s="128"/>
      <c r="BY381" s="128"/>
      <c r="BZ381" s="128"/>
      <c r="CA381" s="128"/>
      <c r="CB381" s="128"/>
      <c r="CC381" s="128"/>
      <c r="CD381" s="128"/>
      <c r="CE381" s="128"/>
      <c r="CF381" s="128"/>
      <c r="CG381" s="128"/>
      <c r="CH381" s="128"/>
      <c r="CI381" s="128"/>
      <c r="CJ381" s="128"/>
      <c r="CK381" s="128"/>
      <c r="CL381" s="128"/>
      <c r="CM381" s="128"/>
      <c r="CN381" s="128"/>
      <c r="CO381" s="128"/>
      <c r="CP381" s="128"/>
      <c r="CQ381" s="128"/>
      <c r="CR381" s="128"/>
      <c r="CS381" s="128"/>
      <c r="CT381" s="128"/>
      <c r="CU381" s="128"/>
      <c r="CV381" s="128"/>
      <c r="CW381" s="128"/>
      <c r="CX381" s="128"/>
      <c r="CY381" s="128"/>
      <c r="CZ381" s="128"/>
      <c r="DA381" s="128"/>
      <c r="DB381" s="128"/>
      <c r="DC381" s="128"/>
      <c r="DD381" s="128"/>
      <c r="DE381" s="128"/>
      <c r="DF381" s="128"/>
      <c r="DG381" s="128"/>
      <c r="DH381" s="128"/>
      <c r="DI381" s="128"/>
      <c r="DJ381" s="128"/>
      <c r="DK381" s="128"/>
      <c r="DL381" s="128"/>
      <c r="DM381" s="128"/>
      <c r="DN381" s="128"/>
      <c r="DO381" s="128"/>
      <c r="DP381" s="128"/>
      <c r="DQ381" s="128"/>
      <c r="DR381" s="128"/>
      <c r="DS381" s="128"/>
      <c r="DT381" s="128"/>
      <c r="DU381" s="128"/>
      <c r="DV381" s="128"/>
      <c r="DW381" s="128"/>
      <c r="DX381" s="128"/>
      <c r="DY381" s="128"/>
      <c r="DZ381" s="128"/>
      <c r="EA381" s="128"/>
      <c r="EB381" s="128"/>
      <c r="EC381" s="128"/>
      <c r="ED381" s="128"/>
      <c r="EE381" s="128"/>
      <c r="EF381" s="128"/>
      <c r="EG381" s="128"/>
      <c r="EH381" s="128"/>
      <c r="EI381" s="128"/>
      <c r="EJ381" s="128"/>
      <c r="EK381" s="128"/>
      <c r="EL381" s="128"/>
      <c r="EM381" s="128"/>
      <c r="EN381" s="128"/>
      <c r="EO381" s="128"/>
      <c r="EP381" s="128"/>
      <c r="EQ381" s="128"/>
      <c r="ER381" s="128"/>
      <c r="ES381" s="128"/>
      <c r="ET381" s="128"/>
      <c r="EU381" s="128"/>
      <c r="EV381" s="128"/>
      <c r="EW381" s="128"/>
      <c r="EX381" s="128"/>
      <c r="EY381" s="128"/>
      <c r="EZ381" s="128"/>
      <c r="FA381" s="128"/>
      <c r="FB381" s="128"/>
      <c r="FC381" s="128"/>
      <c r="FD381" s="128"/>
      <c r="FE381" s="128"/>
      <c r="FF381" s="128"/>
      <c r="FG381" s="128"/>
      <c r="FH381" s="128"/>
      <c r="FI381" s="128"/>
      <c r="FJ381" s="128"/>
      <c r="FK381" s="128"/>
      <c r="FL381" s="128"/>
      <c r="FM381" s="128"/>
      <c r="FN381" s="128"/>
      <c r="FO381" s="128"/>
      <c r="FP381" s="128"/>
      <c r="FQ381" s="128"/>
      <c r="FR381" s="128"/>
      <c r="FS381" s="128"/>
      <c r="FT381" s="128"/>
      <c r="FU381" s="128"/>
      <c r="FV381" s="128"/>
      <c r="FW381" s="128"/>
      <c r="FX381" s="128"/>
      <c r="FY381" s="128"/>
      <c r="FZ381" s="128"/>
      <c r="GA381" s="128"/>
      <c r="GB381" s="128"/>
      <c r="GC381" s="128"/>
      <c r="GD381" s="128"/>
      <c r="GE381" s="128"/>
      <c r="GF381" s="128"/>
      <c r="GG381" s="128"/>
      <c r="GH381" s="128"/>
      <c r="GI381" s="128"/>
      <c r="GJ381" s="128"/>
      <c r="GK381" s="128"/>
      <c r="GL381" s="128"/>
      <c r="GM381" s="128"/>
      <c r="GN381" s="128"/>
      <c r="GO381" s="128"/>
    </row>
    <row r="382" spans="1:197" s="37" customFormat="1" ht="7.5" hidden="1" customHeight="1" outlineLevel="4" x14ac:dyDescent="0.25">
      <c r="A382" s="36"/>
      <c r="B382" s="53"/>
      <c r="C382" s="139"/>
      <c r="D382" s="140"/>
      <c r="E382" s="141"/>
      <c r="F382" s="170"/>
      <c r="G382" s="171"/>
      <c r="H382" s="172"/>
      <c r="I382" s="173"/>
      <c r="J382" s="174"/>
      <c r="K382" s="61"/>
      <c r="L382" s="61"/>
      <c r="M382" s="61"/>
      <c r="N382" s="61"/>
      <c r="O382" s="60"/>
      <c r="P382" s="60"/>
      <c r="Q382" s="60"/>
      <c r="R382" s="197"/>
      <c r="S382" s="194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  <c r="CN382" s="128"/>
      <c r="CO382" s="128"/>
      <c r="CP382" s="128"/>
      <c r="CQ382" s="128"/>
      <c r="CR382" s="128"/>
      <c r="CS382" s="128"/>
      <c r="CT382" s="128"/>
      <c r="CU382" s="128"/>
      <c r="CV382" s="128"/>
      <c r="CW382" s="128"/>
      <c r="CX382" s="128"/>
      <c r="CY382" s="128"/>
      <c r="CZ382" s="128"/>
      <c r="DA382" s="128"/>
      <c r="DB382" s="128"/>
      <c r="DC382" s="128"/>
      <c r="DD382" s="128"/>
      <c r="DE382" s="128"/>
      <c r="DF382" s="128"/>
      <c r="DG382" s="128"/>
      <c r="DH382" s="128"/>
      <c r="DI382" s="128"/>
      <c r="DJ382" s="128"/>
      <c r="DK382" s="128"/>
      <c r="DL382" s="128"/>
      <c r="DM382" s="128"/>
      <c r="DN382" s="128"/>
      <c r="DO382" s="128"/>
      <c r="DP382" s="128"/>
      <c r="DQ382" s="128"/>
      <c r="DR382" s="128"/>
      <c r="DS382" s="128"/>
      <c r="DT382" s="128"/>
      <c r="DU382" s="128"/>
      <c r="DV382" s="128"/>
      <c r="DW382" s="128"/>
      <c r="DX382" s="128"/>
      <c r="DY382" s="128"/>
      <c r="DZ382" s="128"/>
      <c r="EA382" s="128"/>
      <c r="EB382" s="128"/>
      <c r="EC382" s="128"/>
      <c r="ED382" s="128"/>
      <c r="EE382" s="128"/>
      <c r="EF382" s="128"/>
      <c r="EG382" s="128"/>
      <c r="EH382" s="128"/>
      <c r="EI382" s="128"/>
      <c r="EJ382" s="128"/>
      <c r="EK382" s="128"/>
      <c r="EL382" s="128"/>
      <c r="EM382" s="128"/>
      <c r="EN382" s="128"/>
      <c r="EO382" s="128"/>
      <c r="EP382" s="128"/>
      <c r="EQ382" s="128"/>
      <c r="ER382" s="128"/>
      <c r="ES382" s="128"/>
      <c r="ET382" s="128"/>
      <c r="EU382" s="128"/>
      <c r="EV382" s="128"/>
      <c r="EW382" s="128"/>
      <c r="EX382" s="128"/>
      <c r="EY382" s="128"/>
      <c r="EZ382" s="128"/>
      <c r="FA382" s="128"/>
      <c r="FB382" s="128"/>
      <c r="FC382" s="128"/>
      <c r="FD382" s="128"/>
      <c r="FE382" s="128"/>
      <c r="FF382" s="128"/>
      <c r="FG382" s="128"/>
      <c r="FH382" s="128"/>
      <c r="FI382" s="128"/>
      <c r="FJ382" s="128"/>
      <c r="FK382" s="128"/>
      <c r="FL382" s="128"/>
      <c r="FM382" s="128"/>
      <c r="FN382" s="128"/>
      <c r="FO382" s="128"/>
      <c r="FP382" s="128"/>
      <c r="FQ382" s="128"/>
      <c r="FR382" s="128"/>
      <c r="FS382" s="128"/>
      <c r="FT382" s="128"/>
      <c r="FU382" s="128"/>
      <c r="FV382" s="128"/>
      <c r="FW382" s="128"/>
      <c r="FX382" s="128"/>
      <c r="FY382" s="128"/>
      <c r="FZ382" s="128"/>
      <c r="GA382" s="128"/>
      <c r="GB382" s="128"/>
      <c r="GC382" s="128"/>
      <c r="GD382" s="128"/>
      <c r="GE382" s="128"/>
      <c r="GF382" s="128"/>
      <c r="GG382" s="128"/>
      <c r="GH382" s="128"/>
      <c r="GI382" s="128"/>
      <c r="GJ382" s="128"/>
      <c r="GK382" s="128"/>
      <c r="GL382" s="128"/>
      <c r="GM382" s="128"/>
      <c r="GN382" s="128"/>
      <c r="GO382" s="128"/>
    </row>
    <row r="383" spans="1:197" s="37" customFormat="1" outlineLevel="3" collapsed="1" x14ac:dyDescent="0.25">
      <c r="A383" s="38"/>
      <c r="B383" s="39"/>
      <c r="C383" s="129">
        <v>40</v>
      </c>
      <c r="D383" s="130" t="s">
        <v>65</v>
      </c>
      <c r="E383" s="131" t="s">
        <v>395</v>
      </c>
      <c r="F383" s="160" t="s">
        <v>396</v>
      </c>
      <c r="G383" s="161" t="s">
        <v>53</v>
      </c>
      <c r="H383" s="162">
        <v>12.999676666666668</v>
      </c>
      <c r="I383" s="163"/>
      <c r="J383" s="164">
        <f>H383*I383</f>
        <v>0</v>
      </c>
      <c r="K383" s="42">
        <v>0.13200000000000001</v>
      </c>
      <c r="L383" s="42">
        <f>H383*K383</f>
        <v>1.7159573200000002</v>
      </c>
      <c r="M383" s="42"/>
      <c r="N383" s="42">
        <f>H383*M383</f>
        <v>0</v>
      </c>
      <c r="O383" s="44">
        <v>21</v>
      </c>
      <c r="P383" s="44">
        <f>J383*(O383/100)</f>
        <v>0</v>
      </c>
      <c r="Q383" s="44">
        <f>J383+P383</f>
        <v>0</v>
      </c>
      <c r="R383" s="197"/>
      <c r="S383" s="194"/>
      <c r="T383" s="127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/>
      <c r="BT383" s="128"/>
      <c r="BU383" s="128"/>
      <c r="BV383" s="128"/>
      <c r="BW383" s="128"/>
      <c r="BX383" s="128"/>
      <c r="BY383" s="128"/>
      <c r="BZ383" s="128"/>
      <c r="CA383" s="128"/>
      <c r="CB383" s="128"/>
      <c r="CC383" s="128"/>
      <c r="CD383" s="128"/>
      <c r="CE383" s="128"/>
      <c r="CF383" s="128"/>
      <c r="CG383" s="128"/>
      <c r="CH383" s="128"/>
      <c r="CI383" s="128"/>
      <c r="CJ383" s="128"/>
      <c r="CK383" s="128"/>
      <c r="CL383" s="128"/>
      <c r="CM383" s="128"/>
      <c r="CN383" s="128"/>
      <c r="CO383" s="128"/>
      <c r="CP383" s="128"/>
      <c r="CQ383" s="128"/>
      <c r="CR383" s="128"/>
      <c r="CS383" s="128"/>
      <c r="CT383" s="128"/>
      <c r="CU383" s="128"/>
      <c r="CV383" s="128"/>
      <c r="CW383" s="128"/>
      <c r="CX383" s="128"/>
      <c r="CY383" s="128"/>
      <c r="CZ383" s="128"/>
      <c r="DA383" s="128"/>
      <c r="DB383" s="128"/>
      <c r="DC383" s="128"/>
      <c r="DD383" s="128"/>
      <c r="DE383" s="128"/>
      <c r="DF383" s="128"/>
      <c r="DG383" s="128"/>
      <c r="DH383" s="128"/>
      <c r="DI383" s="128"/>
      <c r="DJ383" s="128"/>
      <c r="DK383" s="128"/>
      <c r="DL383" s="128"/>
      <c r="DM383" s="128"/>
      <c r="DN383" s="128"/>
      <c r="DO383" s="128"/>
      <c r="DP383" s="128"/>
      <c r="DQ383" s="128"/>
      <c r="DR383" s="128"/>
      <c r="DS383" s="128"/>
      <c r="DT383" s="128"/>
      <c r="DU383" s="128"/>
      <c r="DV383" s="128"/>
      <c r="DW383" s="128"/>
      <c r="DX383" s="128"/>
      <c r="DY383" s="128"/>
      <c r="DZ383" s="128"/>
      <c r="EA383" s="128"/>
      <c r="EB383" s="128"/>
      <c r="EC383" s="128"/>
      <c r="ED383" s="128"/>
      <c r="EE383" s="128"/>
      <c r="EF383" s="128"/>
      <c r="EG383" s="128"/>
      <c r="EH383" s="128"/>
      <c r="EI383" s="128"/>
      <c r="EJ383" s="128"/>
      <c r="EK383" s="128"/>
      <c r="EL383" s="128"/>
      <c r="EM383" s="128"/>
      <c r="EN383" s="128"/>
      <c r="EO383" s="128"/>
      <c r="EP383" s="128"/>
      <c r="EQ383" s="128"/>
      <c r="ER383" s="128"/>
      <c r="ES383" s="128"/>
      <c r="ET383" s="128"/>
      <c r="EU383" s="128"/>
      <c r="EV383" s="128"/>
      <c r="EW383" s="128"/>
      <c r="EX383" s="128"/>
      <c r="EY383" s="128"/>
      <c r="EZ383" s="128"/>
      <c r="FA383" s="128"/>
      <c r="FB383" s="128"/>
      <c r="FC383" s="128"/>
      <c r="FD383" s="128"/>
      <c r="FE383" s="128"/>
      <c r="FF383" s="128"/>
      <c r="FG383" s="128"/>
      <c r="FH383" s="128"/>
      <c r="FI383" s="128"/>
      <c r="FJ383" s="128"/>
      <c r="FK383" s="128"/>
      <c r="FL383" s="128"/>
      <c r="FM383" s="128"/>
      <c r="FN383" s="128"/>
      <c r="FO383" s="128"/>
      <c r="FP383" s="128"/>
      <c r="FQ383" s="128"/>
      <c r="FR383" s="128"/>
      <c r="FS383" s="128"/>
      <c r="FT383" s="128"/>
      <c r="FU383" s="128"/>
      <c r="FV383" s="128"/>
      <c r="FW383" s="128"/>
      <c r="FX383" s="128"/>
      <c r="FY383" s="128"/>
      <c r="FZ383" s="128"/>
      <c r="GA383" s="128"/>
      <c r="GB383" s="128"/>
      <c r="GC383" s="128"/>
      <c r="GD383" s="128"/>
      <c r="GE383" s="128"/>
      <c r="GF383" s="128"/>
      <c r="GG383" s="128"/>
      <c r="GH383" s="128"/>
      <c r="GI383" s="128"/>
      <c r="GJ383" s="128"/>
      <c r="GK383" s="128"/>
      <c r="GL383" s="128"/>
      <c r="GM383" s="128"/>
      <c r="GN383" s="128"/>
      <c r="GO383" s="128"/>
    </row>
    <row r="384" spans="1:197" s="37" customFormat="1" hidden="1" outlineLevel="4" x14ac:dyDescent="0.25">
      <c r="A384" s="45"/>
      <c r="B384" s="46"/>
      <c r="C384" s="132"/>
      <c r="D384" s="133"/>
      <c r="E384" s="134" t="s">
        <v>14</v>
      </c>
      <c r="F384" s="165" t="s">
        <v>397</v>
      </c>
      <c r="G384" s="166"/>
      <c r="H384" s="167">
        <v>0</v>
      </c>
      <c r="I384" s="168"/>
      <c r="J384" s="169"/>
      <c r="K384" s="50"/>
      <c r="L384" s="50"/>
      <c r="M384" s="50"/>
      <c r="N384" s="50"/>
      <c r="O384" s="52"/>
      <c r="P384" s="52"/>
      <c r="Q384" s="52"/>
      <c r="R384" s="197"/>
      <c r="S384" s="194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  <c r="CN384" s="128"/>
      <c r="CO384" s="128"/>
      <c r="CP384" s="128"/>
      <c r="CQ384" s="128"/>
      <c r="CR384" s="128"/>
      <c r="CS384" s="128"/>
      <c r="CT384" s="128"/>
      <c r="CU384" s="128"/>
      <c r="CV384" s="128"/>
      <c r="CW384" s="128"/>
      <c r="CX384" s="128"/>
      <c r="CY384" s="128"/>
      <c r="CZ384" s="128"/>
      <c r="DA384" s="128"/>
      <c r="DB384" s="128"/>
      <c r="DC384" s="128"/>
      <c r="DD384" s="128"/>
      <c r="DE384" s="128"/>
      <c r="DF384" s="128"/>
      <c r="DG384" s="128"/>
      <c r="DH384" s="128"/>
      <c r="DI384" s="128"/>
      <c r="DJ384" s="128"/>
      <c r="DK384" s="128"/>
      <c r="DL384" s="128"/>
      <c r="DM384" s="128"/>
      <c r="DN384" s="128"/>
      <c r="DO384" s="128"/>
      <c r="DP384" s="128"/>
      <c r="DQ384" s="128"/>
      <c r="DR384" s="128"/>
      <c r="DS384" s="128"/>
      <c r="DT384" s="128"/>
      <c r="DU384" s="128"/>
      <c r="DV384" s="128"/>
      <c r="DW384" s="128"/>
      <c r="DX384" s="128"/>
      <c r="DY384" s="128"/>
      <c r="DZ384" s="128"/>
      <c r="EA384" s="128"/>
      <c r="EB384" s="128"/>
      <c r="EC384" s="128"/>
      <c r="ED384" s="128"/>
      <c r="EE384" s="128"/>
      <c r="EF384" s="128"/>
      <c r="EG384" s="128"/>
      <c r="EH384" s="128"/>
      <c r="EI384" s="128"/>
      <c r="EJ384" s="128"/>
      <c r="EK384" s="128"/>
      <c r="EL384" s="128"/>
      <c r="EM384" s="128"/>
      <c r="EN384" s="128"/>
      <c r="EO384" s="128"/>
      <c r="EP384" s="128"/>
      <c r="EQ384" s="128"/>
      <c r="ER384" s="128"/>
      <c r="ES384" s="128"/>
      <c r="ET384" s="128"/>
      <c r="EU384" s="128"/>
      <c r="EV384" s="128"/>
      <c r="EW384" s="128"/>
      <c r="EX384" s="128"/>
      <c r="EY384" s="128"/>
      <c r="EZ384" s="128"/>
      <c r="FA384" s="128"/>
      <c r="FB384" s="128"/>
      <c r="FC384" s="128"/>
      <c r="FD384" s="128"/>
      <c r="FE384" s="128"/>
      <c r="FF384" s="128"/>
      <c r="FG384" s="128"/>
      <c r="FH384" s="128"/>
      <c r="FI384" s="128"/>
      <c r="FJ384" s="128"/>
      <c r="FK384" s="128"/>
      <c r="FL384" s="128"/>
      <c r="FM384" s="128"/>
      <c r="FN384" s="128"/>
      <c r="FO384" s="128"/>
      <c r="FP384" s="128"/>
      <c r="FQ384" s="128"/>
      <c r="FR384" s="128"/>
      <c r="FS384" s="128"/>
      <c r="FT384" s="128"/>
      <c r="FU384" s="128"/>
      <c r="FV384" s="128"/>
      <c r="FW384" s="128"/>
      <c r="FX384" s="128"/>
      <c r="FY384" s="128"/>
      <c r="FZ384" s="128"/>
      <c r="GA384" s="128"/>
      <c r="GB384" s="128"/>
      <c r="GC384" s="128"/>
      <c r="GD384" s="128"/>
      <c r="GE384" s="128"/>
      <c r="GF384" s="128"/>
      <c r="GG384" s="128"/>
      <c r="GH384" s="128"/>
      <c r="GI384" s="128"/>
      <c r="GJ384" s="128"/>
      <c r="GK384" s="128"/>
      <c r="GL384" s="128"/>
      <c r="GM384" s="128"/>
      <c r="GN384" s="128"/>
      <c r="GO384" s="128"/>
    </row>
    <row r="385" spans="1:197" s="37" customFormat="1" hidden="1" outlineLevel="4" x14ac:dyDescent="0.25">
      <c r="A385" s="45"/>
      <c r="B385" s="46"/>
      <c r="C385" s="132"/>
      <c r="D385" s="133"/>
      <c r="E385" s="134"/>
      <c r="F385" s="165" t="s">
        <v>398</v>
      </c>
      <c r="G385" s="166"/>
      <c r="H385" s="167">
        <v>12.466666666666667</v>
      </c>
      <c r="I385" s="168"/>
      <c r="J385" s="169"/>
      <c r="K385" s="50"/>
      <c r="L385" s="50"/>
      <c r="M385" s="50"/>
      <c r="N385" s="50"/>
      <c r="O385" s="52"/>
      <c r="P385" s="52"/>
      <c r="Q385" s="52"/>
      <c r="R385" s="197"/>
      <c r="S385" s="194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8"/>
      <c r="BX385" s="128"/>
      <c r="BY385" s="128"/>
      <c r="BZ385" s="128"/>
      <c r="CA385" s="128"/>
      <c r="CB385" s="128"/>
      <c r="CC385" s="128"/>
      <c r="CD385" s="128"/>
      <c r="CE385" s="128"/>
      <c r="CF385" s="128"/>
      <c r="CG385" s="128"/>
      <c r="CH385" s="128"/>
      <c r="CI385" s="128"/>
      <c r="CJ385" s="128"/>
      <c r="CK385" s="128"/>
      <c r="CL385" s="128"/>
      <c r="CM385" s="128"/>
      <c r="CN385" s="128"/>
      <c r="CO385" s="128"/>
      <c r="CP385" s="128"/>
      <c r="CQ385" s="128"/>
      <c r="CR385" s="128"/>
      <c r="CS385" s="128"/>
      <c r="CT385" s="128"/>
      <c r="CU385" s="128"/>
      <c r="CV385" s="128"/>
      <c r="CW385" s="128"/>
      <c r="CX385" s="128"/>
      <c r="CY385" s="128"/>
      <c r="CZ385" s="128"/>
      <c r="DA385" s="128"/>
      <c r="DB385" s="128"/>
      <c r="DC385" s="128"/>
      <c r="DD385" s="128"/>
      <c r="DE385" s="128"/>
      <c r="DF385" s="128"/>
      <c r="DG385" s="128"/>
      <c r="DH385" s="128"/>
      <c r="DI385" s="128"/>
      <c r="DJ385" s="128"/>
      <c r="DK385" s="128"/>
      <c r="DL385" s="128"/>
      <c r="DM385" s="128"/>
      <c r="DN385" s="128"/>
      <c r="DO385" s="128"/>
      <c r="DP385" s="128"/>
      <c r="DQ385" s="128"/>
      <c r="DR385" s="128"/>
      <c r="DS385" s="128"/>
      <c r="DT385" s="128"/>
      <c r="DU385" s="128"/>
      <c r="DV385" s="128"/>
      <c r="DW385" s="128"/>
      <c r="DX385" s="128"/>
      <c r="DY385" s="128"/>
      <c r="DZ385" s="128"/>
      <c r="EA385" s="128"/>
      <c r="EB385" s="128"/>
      <c r="EC385" s="128"/>
      <c r="ED385" s="128"/>
      <c r="EE385" s="128"/>
      <c r="EF385" s="128"/>
      <c r="EG385" s="128"/>
      <c r="EH385" s="128"/>
      <c r="EI385" s="128"/>
      <c r="EJ385" s="128"/>
      <c r="EK385" s="128"/>
      <c r="EL385" s="128"/>
      <c r="EM385" s="128"/>
      <c r="EN385" s="128"/>
      <c r="EO385" s="128"/>
      <c r="EP385" s="128"/>
      <c r="EQ385" s="128"/>
      <c r="ER385" s="128"/>
      <c r="ES385" s="128"/>
      <c r="ET385" s="128"/>
      <c r="EU385" s="128"/>
      <c r="EV385" s="128"/>
      <c r="EW385" s="128"/>
      <c r="EX385" s="128"/>
      <c r="EY385" s="128"/>
      <c r="EZ385" s="128"/>
      <c r="FA385" s="128"/>
      <c r="FB385" s="128"/>
      <c r="FC385" s="128"/>
      <c r="FD385" s="128"/>
      <c r="FE385" s="128"/>
      <c r="FF385" s="128"/>
      <c r="FG385" s="128"/>
      <c r="FH385" s="128"/>
      <c r="FI385" s="128"/>
      <c r="FJ385" s="128"/>
      <c r="FK385" s="128"/>
      <c r="FL385" s="128"/>
      <c r="FM385" s="128"/>
      <c r="FN385" s="128"/>
      <c r="FO385" s="128"/>
      <c r="FP385" s="128"/>
      <c r="FQ385" s="128"/>
      <c r="FR385" s="128"/>
      <c r="FS385" s="128"/>
      <c r="FT385" s="128"/>
      <c r="FU385" s="128"/>
      <c r="FV385" s="128"/>
      <c r="FW385" s="128"/>
      <c r="FX385" s="128"/>
      <c r="FY385" s="128"/>
      <c r="FZ385" s="128"/>
      <c r="GA385" s="128"/>
      <c r="GB385" s="128"/>
      <c r="GC385" s="128"/>
      <c r="GD385" s="128"/>
      <c r="GE385" s="128"/>
      <c r="GF385" s="128"/>
      <c r="GG385" s="128"/>
      <c r="GH385" s="128"/>
      <c r="GI385" s="128"/>
      <c r="GJ385" s="128"/>
      <c r="GK385" s="128"/>
      <c r="GL385" s="128"/>
      <c r="GM385" s="128"/>
      <c r="GN385" s="128"/>
      <c r="GO385" s="128"/>
    </row>
    <row r="386" spans="1:197" s="37" customFormat="1" hidden="1" outlineLevel="4" x14ac:dyDescent="0.25">
      <c r="A386" s="45"/>
      <c r="B386" s="46"/>
      <c r="C386" s="132"/>
      <c r="D386" s="133"/>
      <c r="E386" s="134"/>
      <c r="F386" s="165" t="s">
        <v>399</v>
      </c>
      <c r="G386" s="166"/>
      <c r="H386" s="167">
        <v>0.37401000000000001</v>
      </c>
      <c r="I386" s="168"/>
      <c r="J386" s="169"/>
      <c r="K386" s="50"/>
      <c r="L386" s="50"/>
      <c r="M386" s="50"/>
      <c r="N386" s="50"/>
      <c r="O386" s="52"/>
      <c r="P386" s="52"/>
      <c r="Q386" s="52"/>
      <c r="R386" s="197"/>
      <c r="S386" s="194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  <c r="CN386" s="128"/>
      <c r="CO386" s="128"/>
      <c r="CP386" s="128"/>
      <c r="CQ386" s="128"/>
      <c r="CR386" s="128"/>
      <c r="CS386" s="128"/>
      <c r="CT386" s="128"/>
      <c r="CU386" s="128"/>
      <c r="CV386" s="128"/>
      <c r="CW386" s="128"/>
      <c r="CX386" s="128"/>
      <c r="CY386" s="128"/>
      <c r="CZ386" s="128"/>
      <c r="DA386" s="128"/>
      <c r="DB386" s="128"/>
      <c r="DC386" s="128"/>
      <c r="DD386" s="128"/>
      <c r="DE386" s="128"/>
      <c r="DF386" s="128"/>
      <c r="DG386" s="128"/>
      <c r="DH386" s="128"/>
      <c r="DI386" s="128"/>
      <c r="DJ386" s="128"/>
      <c r="DK386" s="128"/>
      <c r="DL386" s="128"/>
      <c r="DM386" s="128"/>
      <c r="DN386" s="128"/>
      <c r="DO386" s="128"/>
      <c r="DP386" s="128"/>
      <c r="DQ386" s="128"/>
      <c r="DR386" s="128"/>
      <c r="DS386" s="128"/>
      <c r="DT386" s="128"/>
      <c r="DU386" s="128"/>
      <c r="DV386" s="128"/>
      <c r="DW386" s="128"/>
      <c r="DX386" s="128"/>
      <c r="DY386" s="128"/>
      <c r="DZ386" s="128"/>
      <c r="EA386" s="128"/>
      <c r="EB386" s="128"/>
      <c r="EC386" s="128"/>
      <c r="ED386" s="128"/>
      <c r="EE386" s="128"/>
      <c r="EF386" s="128"/>
      <c r="EG386" s="128"/>
      <c r="EH386" s="128"/>
      <c r="EI386" s="128"/>
      <c r="EJ386" s="128"/>
      <c r="EK386" s="128"/>
      <c r="EL386" s="128"/>
      <c r="EM386" s="128"/>
      <c r="EN386" s="128"/>
      <c r="EO386" s="128"/>
      <c r="EP386" s="128"/>
      <c r="EQ386" s="128"/>
      <c r="ER386" s="128"/>
      <c r="ES386" s="128"/>
      <c r="ET386" s="128"/>
      <c r="EU386" s="128"/>
      <c r="EV386" s="128"/>
      <c r="EW386" s="128"/>
      <c r="EX386" s="128"/>
      <c r="EY386" s="128"/>
      <c r="EZ386" s="128"/>
      <c r="FA386" s="128"/>
      <c r="FB386" s="128"/>
      <c r="FC386" s="128"/>
      <c r="FD386" s="128"/>
      <c r="FE386" s="128"/>
      <c r="FF386" s="128"/>
      <c r="FG386" s="128"/>
      <c r="FH386" s="128"/>
      <c r="FI386" s="128"/>
      <c r="FJ386" s="128"/>
      <c r="FK386" s="128"/>
      <c r="FL386" s="128"/>
      <c r="FM386" s="128"/>
      <c r="FN386" s="128"/>
      <c r="FO386" s="128"/>
      <c r="FP386" s="128"/>
      <c r="FQ386" s="128"/>
      <c r="FR386" s="128"/>
      <c r="FS386" s="128"/>
      <c r="FT386" s="128"/>
      <c r="FU386" s="128"/>
      <c r="FV386" s="128"/>
      <c r="FW386" s="128"/>
      <c r="FX386" s="128"/>
      <c r="FY386" s="128"/>
      <c r="FZ386" s="128"/>
      <c r="GA386" s="128"/>
      <c r="GB386" s="128"/>
      <c r="GC386" s="128"/>
      <c r="GD386" s="128"/>
      <c r="GE386" s="128"/>
      <c r="GF386" s="128"/>
      <c r="GG386" s="128"/>
      <c r="GH386" s="128"/>
      <c r="GI386" s="128"/>
      <c r="GJ386" s="128"/>
      <c r="GK386" s="128"/>
      <c r="GL386" s="128"/>
      <c r="GM386" s="128"/>
      <c r="GN386" s="128"/>
      <c r="GO386" s="128"/>
    </row>
    <row r="387" spans="1:197" s="37" customFormat="1" hidden="1" outlineLevel="4" x14ac:dyDescent="0.25">
      <c r="A387" s="45"/>
      <c r="B387" s="46"/>
      <c r="C387" s="132"/>
      <c r="D387" s="133"/>
      <c r="E387" s="134"/>
      <c r="F387" s="165" t="s">
        <v>400</v>
      </c>
      <c r="G387" s="166"/>
      <c r="H387" s="167">
        <v>0.159</v>
      </c>
      <c r="I387" s="168"/>
      <c r="J387" s="169"/>
      <c r="K387" s="50"/>
      <c r="L387" s="50"/>
      <c r="M387" s="50"/>
      <c r="N387" s="50"/>
      <c r="O387" s="52"/>
      <c r="P387" s="52"/>
      <c r="Q387" s="52"/>
      <c r="R387" s="197"/>
      <c r="S387" s="194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  <c r="CN387" s="128"/>
      <c r="CO387" s="128"/>
      <c r="CP387" s="128"/>
      <c r="CQ387" s="128"/>
      <c r="CR387" s="128"/>
      <c r="CS387" s="128"/>
      <c r="CT387" s="128"/>
      <c r="CU387" s="128"/>
      <c r="CV387" s="128"/>
      <c r="CW387" s="128"/>
      <c r="CX387" s="128"/>
      <c r="CY387" s="128"/>
      <c r="CZ387" s="128"/>
      <c r="DA387" s="128"/>
      <c r="DB387" s="128"/>
      <c r="DC387" s="128"/>
      <c r="DD387" s="128"/>
      <c r="DE387" s="128"/>
      <c r="DF387" s="128"/>
      <c r="DG387" s="128"/>
      <c r="DH387" s="128"/>
      <c r="DI387" s="128"/>
      <c r="DJ387" s="128"/>
      <c r="DK387" s="128"/>
      <c r="DL387" s="128"/>
      <c r="DM387" s="128"/>
      <c r="DN387" s="128"/>
      <c r="DO387" s="128"/>
      <c r="DP387" s="128"/>
      <c r="DQ387" s="128"/>
      <c r="DR387" s="128"/>
      <c r="DS387" s="128"/>
      <c r="DT387" s="128"/>
      <c r="DU387" s="128"/>
      <c r="DV387" s="128"/>
      <c r="DW387" s="128"/>
      <c r="DX387" s="128"/>
      <c r="DY387" s="128"/>
      <c r="DZ387" s="128"/>
      <c r="EA387" s="128"/>
      <c r="EB387" s="128"/>
      <c r="EC387" s="128"/>
      <c r="ED387" s="128"/>
      <c r="EE387" s="128"/>
      <c r="EF387" s="128"/>
      <c r="EG387" s="128"/>
      <c r="EH387" s="128"/>
      <c r="EI387" s="128"/>
      <c r="EJ387" s="128"/>
      <c r="EK387" s="128"/>
      <c r="EL387" s="128"/>
      <c r="EM387" s="128"/>
      <c r="EN387" s="128"/>
      <c r="EO387" s="128"/>
      <c r="EP387" s="128"/>
      <c r="EQ387" s="128"/>
      <c r="ER387" s="128"/>
      <c r="ES387" s="128"/>
      <c r="ET387" s="128"/>
      <c r="EU387" s="128"/>
      <c r="EV387" s="128"/>
      <c r="EW387" s="128"/>
      <c r="EX387" s="128"/>
      <c r="EY387" s="128"/>
      <c r="EZ387" s="128"/>
      <c r="FA387" s="128"/>
      <c r="FB387" s="128"/>
      <c r="FC387" s="128"/>
      <c r="FD387" s="128"/>
      <c r="FE387" s="128"/>
      <c r="FF387" s="128"/>
      <c r="FG387" s="128"/>
      <c r="FH387" s="128"/>
      <c r="FI387" s="128"/>
      <c r="FJ387" s="128"/>
      <c r="FK387" s="128"/>
      <c r="FL387" s="128"/>
      <c r="FM387" s="128"/>
      <c r="FN387" s="128"/>
      <c r="FO387" s="128"/>
      <c r="FP387" s="128"/>
      <c r="FQ387" s="128"/>
      <c r="FR387" s="128"/>
      <c r="FS387" s="128"/>
      <c r="FT387" s="128"/>
      <c r="FU387" s="128"/>
      <c r="FV387" s="128"/>
      <c r="FW387" s="128"/>
      <c r="FX387" s="128"/>
      <c r="FY387" s="128"/>
      <c r="FZ387" s="128"/>
      <c r="GA387" s="128"/>
      <c r="GB387" s="128"/>
      <c r="GC387" s="128"/>
      <c r="GD387" s="128"/>
      <c r="GE387" s="128"/>
      <c r="GF387" s="128"/>
      <c r="GG387" s="128"/>
      <c r="GH387" s="128"/>
      <c r="GI387" s="128"/>
      <c r="GJ387" s="128"/>
      <c r="GK387" s="128"/>
      <c r="GL387" s="128"/>
      <c r="GM387" s="128"/>
      <c r="GN387" s="128"/>
      <c r="GO387" s="128"/>
    </row>
    <row r="388" spans="1:197" s="37" customFormat="1" ht="7.5" hidden="1" customHeight="1" outlineLevel="4" x14ac:dyDescent="0.25">
      <c r="A388" s="36"/>
      <c r="B388" s="53"/>
      <c r="C388" s="139"/>
      <c r="D388" s="140"/>
      <c r="E388" s="141"/>
      <c r="F388" s="170"/>
      <c r="G388" s="171"/>
      <c r="H388" s="172"/>
      <c r="I388" s="173"/>
      <c r="J388" s="174"/>
      <c r="K388" s="61"/>
      <c r="L388" s="61"/>
      <c r="M388" s="61"/>
      <c r="N388" s="61"/>
      <c r="O388" s="60"/>
      <c r="P388" s="60"/>
      <c r="Q388" s="60"/>
      <c r="R388" s="197"/>
      <c r="S388" s="194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  <c r="CN388" s="128"/>
      <c r="CO388" s="128"/>
      <c r="CP388" s="128"/>
      <c r="CQ388" s="128"/>
      <c r="CR388" s="128"/>
      <c r="CS388" s="128"/>
      <c r="CT388" s="128"/>
      <c r="CU388" s="128"/>
      <c r="CV388" s="128"/>
      <c r="CW388" s="128"/>
      <c r="CX388" s="128"/>
      <c r="CY388" s="128"/>
      <c r="CZ388" s="128"/>
      <c r="DA388" s="128"/>
      <c r="DB388" s="128"/>
      <c r="DC388" s="128"/>
      <c r="DD388" s="128"/>
      <c r="DE388" s="128"/>
      <c r="DF388" s="128"/>
      <c r="DG388" s="128"/>
      <c r="DH388" s="128"/>
      <c r="DI388" s="128"/>
      <c r="DJ388" s="128"/>
      <c r="DK388" s="128"/>
      <c r="DL388" s="128"/>
      <c r="DM388" s="128"/>
      <c r="DN388" s="128"/>
      <c r="DO388" s="128"/>
      <c r="DP388" s="128"/>
      <c r="DQ388" s="128"/>
      <c r="DR388" s="128"/>
      <c r="DS388" s="128"/>
      <c r="DT388" s="128"/>
      <c r="DU388" s="128"/>
      <c r="DV388" s="128"/>
      <c r="DW388" s="128"/>
      <c r="DX388" s="128"/>
      <c r="DY388" s="128"/>
      <c r="DZ388" s="128"/>
      <c r="EA388" s="128"/>
      <c r="EB388" s="128"/>
      <c r="EC388" s="128"/>
      <c r="ED388" s="128"/>
      <c r="EE388" s="128"/>
      <c r="EF388" s="128"/>
      <c r="EG388" s="128"/>
      <c r="EH388" s="128"/>
      <c r="EI388" s="128"/>
      <c r="EJ388" s="128"/>
      <c r="EK388" s="128"/>
      <c r="EL388" s="128"/>
      <c r="EM388" s="128"/>
      <c r="EN388" s="128"/>
      <c r="EO388" s="128"/>
      <c r="EP388" s="128"/>
      <c r="EQ388" s="128"/>
      <c r="ER388" s="128"/>
      <c r="ES388" s="128"/>
      <c r="ET388" s="128"/>
      <c r="EU388" s="128"/>
      <c r="EV388" s="128"/>
      <c r="EW388" s="128"/>
      <c r="EX388" s="128"/>
      <c r="EY388" s="128"/>
      <c r="EZ388" s="128"/>
      <c r="FA388" s="128"/>
      <c r="FB388" s="128"/>
      <c r="FC388" s="128"/>
      <c r="FD388" s="128"/>
      <c r="FE388" s="128"/>
      <c r="FF388" s="128"/>
      <c r="FG388" s="128"/>
      <c r="FH388" s="128"/>
      <c r="FI388" s="128"/>
      <c r="FJ388" s="128"/>
      <c r="FK388" s="128"/>
      <c r="FL388" s="128"/>
      <c r="FM388" s="128"/>
      <c r="FN388" s="128"/>
      <c r="FO388" s="128"/>
      <c r="FP388" s="128"/>
      <c r="FQ388" s="128"/>
      <c r="FR388" s="128"/>
      <c r="FS388" s="128"/>
      <c r="FT388" s="128"/>
      <c r="FU388" s="128"/>
      <c r="FV388" s="128"/>
      <c r="FW388" s="128"/>
      <c r="FX388" s="128"/>
      <c r="FY388" s="128"/>
      <c r="FZ388" s="128"/>
      <c r="GA388" s="128"/>
      <c r="GB388" s="128"/>
      <c r="GC388" s="128"/>
      <c r="GD388" s="128"/>
      <c r="GE388" s="128"/>
      <c r="GF388" s="128"/>
      <c r="GG388" s="128"/>
      <c r="GH388" s="128"/>
      <c r="GI388" s="128"/>
      <c r="GJ388" s="128"/>
      <c r="GK388" s="128"/>
      <c r="GL388" s="128"/>
      <c r="GM388" s="128"/>
      <c r="GN388" s="128"/>
      <c r="GO388" s="128"/>
    </row>
    <row r="389" spans="1:197" s="37" customFormat="1" outlineLevel="3" x14ac:dyDescent="0.25">
      <c r="A389" s="38"/>
      <c r="B389" s="39"/>
      <c r="C389" s="129">
        <v>41</v>
      </c>
      <c r="D389" s="130" t="s">
        <v>50</v>
      </c>
      <c r="E389" s="131" t="s">
        <v>401</v>
      </c>
      <c r="F389" s="160" t="s">
        <v>402</v>
      </c>
      <c r="G389" s="161" t="s">
        <v>53</v>
      </c>
      <c r="H389" s="162">
        <v>33.200000000000003</v>
      </c>
      <c r="I389" s="163"/>
      <c r="J389" s="164">
        <f>H389*I389</f>
        <v>0</v>
      </c>
      <c r="K389" s="42"/>
      <c r="L389" s="42">
        <f>H389*K389</f>
        <v>0</v>
      </c>
      <c r="M389" s="42"/>
      <c r="N389" s="42">
        <f>H389*M389</f>
        <v>0</v>
      </c>
      <c r="O389" s="44">
        <v>21</v>
      </c>
      <c r="P389" s="44">
        <f>J389*(O389/100)</f>
        <v>0</v>
      </c>
      <c r="Q389" s="44">
        <f>J389+P389</f>
        <v>0</v>
      </c>
      <c r="R389" s="197"/>
      <c r="S389" s="194"/>
      <c r="T389" s="127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  <c r="CN389" s="128"/>
      <c r="CO389" s="128"/>
      <c r="CP389" s="128"/>
      <c r="CQ389" s="128"/>
      <c r="CR389" s="128"/>
      <c r="CS389" s="128"/>
      <c r="CT389" s="128"/>
      <c r="CU389" s="128"/>
      <c r="CV389" s="128"/>
      <c r="CW389" s="128"/>
      <c r="CX389" s="128"/>
      <c r="CY389" s="128"/>
      <c r="CZ389" s="128"/>
      <c r="DA389" s="128"/>
      <c r="DB389" s="128"/>
      <c r="DC389" s="128"/>
      <c r="DD389" s="128"/>
      <c r="DE389" s="128"/>
      <c r="DF389" s="128"/>
      <c r="DG389" s="128"/>
      <c r="DH389" s="128"/>
      <c r="DI389" s="128"/>
      <c r="DJ389" s="128"/>
      <c r="DK389" s="128"/>
      <c r="DL389" s="128"/>
      <c r="DM389" s="128"/>
      <c r="DN389" s="128"/>
      <c r="DO389" s="128"/>
      <c r="DP389" s="128"/>
      <c r="DQ389" s="128"/>
      <c r="DR389" s="128"/>
      <c r="DS389" s="128"/>
      <c r="DT389" s="128"/>
      <c r="DU389" s="128"/>
      <c r="DV389" s="128"/>
      <c r="DW389" s="128"/>
      <c r="DX389" s="128"/>
      <c r="DY389" s="128"/>
      <c r="DZ389" s="128"/>
      <c r="EA389" s="128"/>
      <c r="EB389" s="128"/>
      <c r="EC389" s="128"/>
      <c r="ED389" s="128"/>
      <c r="EE389" s="128"/>
      <c r="EF389" s="128"/>
      <c r="EG389" s="128"/>
      <c r="EH389" s="128"/>
      <c r="EI389" s="128"/>
      <c r="EJ389" s="128"/>
      <c r="EK389" s="128"/>
      <c r="EL389" s="128"/>
      <c r="EM389" s="128"/>
      <c r="EN389" s="128"/>
      <c r="EO389" s="128"/>
      <c r="EP389" s="128"/>
      <c r="EQ389" s="128"/>
      <c r="ER389" s="128"/>
      <c r="ES389" s="128"/>
      <c r="ET389" s="128"/>
      <c r="EU389" s="128"/>
      <c r="EV389" s="128"/>
      <c r="EW389" s="128"/>
      <c r="EX389" s="128"/>
      <c r="EY389" s="128"/>
      <c r="EZ389" s="128"/>
      <c r="FA389" s="128"/>
      <c r="FB389" s="128"/>
      <c r="FC389" s="128"/>
      <c r="FD389" s="128"/>
      <c r="FE389" s="128"/>
      <c r="FF389" s="128"/>
      <c r="FG389" s="128"/>
      <c r="FH389" s="128"/>
      <c r="FI389" s="128"/>
      <c r="FJ389" s="128"/>
      <c r="FK389" s="128"/>
      <c r="FL389" s="128"/>
      <c r="FM389" s="128"/>
      <c r="FN389" s="128"/>
      <c r="FO389" s="128"/>
      <c r="FP389" s="128"/>
      <c r="FQ389" s="128"/>
      <c r="FR389" s="128"/>
      <c r="FS389" s="128"/>
      <c r="FT389" s="128"/>
      <c r="FU389" s="128"/>
      <c r="FV389" s="128"/>
      <c r="FW389" s="128"/>
      <c r="FX389" s="128"/>
      <c r="FY389" s="128"/>
      <c r="FZ389" s="128"/>
      <c r="GA389" s="128"/>
      <c r="GB389" s="128"/>
      <c r="GC389" s="128"/>
      <c r="GD389" s="128"/>
      <c r="GE389" s="128"/>
      <c r="GF389" s="128"/>
      <c r="GG389" s="128"/>
      <c r="GH389" s="128"/>
      <c r="GI389" s="128"/>
      <c r="GJ389" s="128"/>
      <c r="GK389" s="128"/>
      <c r="GL389" s="128"/>
      <c r="GM389" s="128"/>
      <c r="GN389" s="128"/>
      <c r="GO389" s="128"/>
    </row>
    <row r="390" spans="1:197" s="116" customFormat="1" outlineLevel="3" x14ac:dyDescent="0.25">
      <c r="A390" s="114"/>
      <c r="B390" s="115"/>
      <c r="C390" s="303">
        <v>42</v>
      </c>
      <c r="D390" s="304" t="s">
        <v>50</v>
      </c>
      <c r="E390" s="305" t="s">
        <v>403</v>
      </c>
      <c r="F390" s="306" t="s">
        <v>404</v>
      </c>
      <c r="G390" s="304" t="s">
        <v>53</v>
      </c>
      <c r="H390" s="307">
        <v>33.200000000000003</v>
      </c>
      <c r="I390" s="324"/>
      <c r="J390" s="309">
        <f>H390*I390</f>
        <v>0</v>
      </c>
      <c r="K390" s="95"/>
      <c r="L390" s="95">
        <f>H390*K390</f>
        <v>0</v>
      </c>
      <c r="M390" s="95"/>
      <c r="N390" s="95">
        <f>H390*M390</f>
        <v>0</v>
      </c>
      <c r="O390" s="96">
        <v>21</v>
      </c>
      <c r="P390" s="96">
        <f>J390*(O390/100)</f>
        <v>0</v>
      </c>
      <c r="Q390" s="96">
        <f>J390+P390</f>
        <v>0</v>
      </c>
      <c r="R390" s="197"/>
      <c r="S390" s="194"/>
      <c r="T390" s="127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  <c r="DF390" s="128"/>
      <c r="DG390" s="128"/>
      <c r="DH390" s="128"/>
      <c r="DI390" s="128"/>
      <c r="DJ390" s="128"/>
      <c r="DK390" s="128"/>
      <c r="DL390" s="128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  <c r="EC390" s="128"/>
      <c r="ED390" s="128"/>
      <c r="EE390" s="128"/>
      <c r="EF390" s="128"/>
      <c r="EG390" s="128"/>
      <c r="EH390" s="128"/>
      <c r="EI390" s="128"/>
      <c r="EJ390" s="128"/>
      <c r="EK390" s="128"/>
      <c r="EL390" s="128"/>
      <c r="EM390" s="128"/>
      <c r="EN390" s="128"/>
      <c r="EO390" s="128"/>
      <c r="EP390" s="128"/>
      <c r="EQ390" s="128"/>
      <c r="ER390" s="128"/>
      <c r="ES390" s="128"/>
      <c r="ET390" s="128"/>
      <c r="EU390" s="128"/>
      <c r="EV390" s="128"/>
      <c r="EW390" s="128"/>
      <c r="EX390" s="128"/>
      <c r="EY390" s="128"/>
      <c r="EZ390" s="128"/>
      <c r="FA390" s="128"/>
      <c r="FB390" s="128"/>
      <c r="FC390" s="128"/>
      <c r="FD390" s="128"/>
      <c r="FE390" s="128"/>
      <c r="FF390" s="128"/>
      <c r="FG390" s="128"/>
      <c r="FH390" s="128"/>
      <c r="FI390" s="128"/>
      <c r="FJ390" s="128"/>
      <c r="FK390" s="128"/>
      <c r="FL390" s="128"/>
      <c r="FM390" s="128"/>
      <c r="FN390" s="128"/>
      <c r="FO390" s="128"/>
      <c r="FP390" s="128"/>
      <c r="FQ390" s="128"/>
      <c r="FR390" s="128"/>
      <c r="FS390" s="128"/>
      <c r="FT390" s="128"/>
      <c r="FU390" s="128"/>
      <c r="FV390" s="128"/>
      <c r="FW390" s="128"/>
      <c r="FX390" s="128"/>
      <c r="FY390" s="128"/>
      <c r="FZ390" s="128"/>
      <c r="GA390" s="128"/>
      <c r="GB390" s="128"/>
      <c r="GC390" s="128"/>
      <c r="GD390" s="128"/>
      <c r="GE390" s="128"/>
      <c r="GF390" s="128"/>
      <c r="GG390" s="128"/>
      <c r="GH390" s="128"/>
      <c r="GI390" s="128"/>
      <c r="GJ390" s="128"/>
      <c r="GK390" s="128"/>
      <c r="GL390" s="128"/>
      <c r="GM390" s="128"/>
      <c r="GN390" s="128"/>
      <c r="GO390" s="128"/>
    </row>
    <row r="391" spans="1:197" s="37" customFormat="1" outlineLevel="3" x14ac:dyDescent="0.25">
      <c r="A391" s="38"/>
      <c r="B391" s="39"/>
      <c r="C391" s="40">
        <v>50</v>
      </c>
      <c r="D391" s="41" t="s">
        <v>50</v>
      </c>
      <c r="E391" s="63" t="s">
        <v>374</v>
      </c>
      <c r="F391" s="62" t="s">
        <v>405</v>
      </c>
      <c r="G391" s="41"/>
      <c r="H391" s="42">
        <v>0</v>
      </c>
      <c r="I391" s="43"/>
      <c r="J391" s="44">
        <f>H391*I391</f>
        <v>0</v>
      </c>
      <c r="K391" s="42"/>
      <c r="L391" s="42">
        <f>H391*K391</f>
        <v>0</v>
      </c>
      <c r="M391" s="42"/>
      <c r="N391" s="42">
        <f>H391*M391</f>
        <v>0</v>
      </c>
      <c r="O391" s="44">
        <v>21</v>
      </c>
      <c r="P391" s="44">
        <f>J391*(O391/100)</f>
        <v>0</v>
      </c>
      <c r="Q391" s="44">
        <f>J391+P391</f>
        <v>0</v>
      </c>
      <c r="R391" s="197"/>
      <c r="S391" s="194">
        <f>SUM(J392+J399+J408+J411)</f>
        <v>0</v>
      </c>
      <c r="T391" s="127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  <c r="CN391" s="128"/>
      <c r="CO391" s="128"/>
      <c r="CP391" s="128"/>
      <c r="CQ391" s="128"/>
      <c r="CR391" s="128"/>
      <c r="CS391" s="128"/>
      <c r="CT391" s="128"/>
      <c r="CU391" s="128"/>
      <c r="CV391" s="128"/>
      <c r="CW391" s="128"/>
      <c r="CX391" s="128"/>
      <c r="CY391" s="128"/>
      <c r="CZ391" s="128"/>
      <c r="DA391" s="128"/>
      <c r="DB391" s="128"/>
      <c r="DC391" s="128"/>
      <c r="DD391" s="128"/>
      <c r="DE391" s="128"/>
      <c r="DF391" s="128"/>
      <c r="DG391" s="128"/>
      <c r="DH391" s="128"/>
      <c r="DI391" s="128"/>
      <c r="DJ391" s="128"/>
      <c r="DK391" s="128"/>
      <c r="DL391" s="128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  <c r="EC391" s="128"/>
      <c r="ED391" s="128"/>
      <c r="EE391" s="128"/>
      <c r="EF391" s="128"/>
      <c r="EG391" s="128"/>
      <c r="EH391" s="128"/>
      <c r="EI391" s="128"/>
      <c r="EJ391" s="128"/>
      <c r="EK391" s="128"/>
      <c r="EL391" s="128"/>
      <c r="EM391" s="128"/>
      <c r="EN391" s="128"/>
      <c r="EO391" s="128"/>
      <c r="EP391" s="128"/>
      <c r="EQ391" s="128"/>
      <c r="ER391" s="128"/>
      <c r="ES391" s="128"/>
      <c r="ET391" s="128"/>
      <c r="EU391" s="128"/>
      <c r="EV391" s="128"/>
      <c r="EW391" s="128"/>
      <c r="EX391" s="128"/>
      <c r="EY391" s="128"/>
      <c r="EZ391" s="128"/>
      <c r="FA391" s="128"/>
      <c r="FB391" s="128"/>
      <c r="FC391" s="128"/>
      <c r="FD391" s="128"/>
      <c r="FE391" s="128"/>
      <c r="FF391" s="128"/>
      <c r="FG391" s="128"/>
      <c r="FH391" s="128"/>
      <c r="FI391" s="128"/>
      <c r="FJ391" s="128"/>
      <c r="FK391" s="128"/>
      <c r="FL391" s="128"/>
      <c r="FM391" s="128"/>
      <c r="FN391" s="128"/>
      <c r="FO391" s="128"/>
      <c r="FP391" s="128"/>
      <c r="FQ391" s="128"/>
      <c r="FR391" s="128"/>
      <c r="FS391" s="128"/>
      <c r="FT391" s="128"/>
      <c r="FU391" s="128"/>
      <c r="FV391" s="128"/>
      <c r="FW391" s="128"/>
      <c r="FX391" s="128"/>
      <c r="FY391" s="128"/>
      <c r="FZ391" s="128"/>
      <c r="GA391" s="128"/>
      <c r="GB391" s="128"/>
      <c r="GC391" s="128"/>
      <c r="GD391" s="128"/>
      <c r="GE391" s="128"/>
      <c r="GF391" s="128"/>
      <c r="GG391" s="128"/>
      <c r="GH391" s="128"/>
      <c r="GI391" s="128"/>
      <c r="GJ391" s="128"/>
      <c r="GK391" s="128"/>
      <c r="GL391" s="128"/>
      <c r="GM391" s="128"/>
      <c r="GN391" s="128"/>
      <c r="GO391" s="128"/>
    </row>
    <row r="392" spans="1:197" s="37" customFormat="1" outlineLevel="3" collapsed="1" x14ac:dyDescent="0.25">
      <c r="A392" s="38"/>
      <c r="B392" s="39"/>
      <c r="C392" s="129">
        <v>51</v>
      </c>
      <c r="D392" s="130" t="s">
        <v>50</v>
      </c>
      <c r="E392" s="131" t="s">
        <v>406</v>
      </c>
      <c r="F392" s="160" t="s">
        <v>407</v>
      </c>
      <c r="G392" s="161" t="s">
        <v>102</v>
      </c>
      <c r="H392" s="162">
        <v>466.5</v>
      </c>
      <c r="I392" s="163"/>
      <c r="J392" s="164">
        <f>H392*I392</f>
        <v>0</v>
      </c>
      <c r="K392" s="42"/>
      <c r="L392" s="42">
        <f>H392*K392</f>
        <v>0</v>
      </c>
      <c r="M392" s="42"/>
      <c r="N392" s="42">
        <f>H392*M392</f>
        <v>0</v>
      </c>
      <c r="O392" s="44">
        <v>21</v>
      </c>
      <c r="P392" s="44">
        <f>J392*(O392/100)</f>
        <v>0</v>
      </c>
      <c r="Q392" s="44">
        <f>J392+P392</f>
        <v>0</v>
      </c>
      <c r="R392" s="197"/>
      <c r="S392" s="194"/>
      <c r="T392" s="127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8"/>
      <c r="CV392" s="128"/>
      <c r="CW392" s="128"/>
      <c r="CX392" s="128"/>
      <c r="CY392" s="128"/>
      <c r="CZ392" s="128"/>
      <c r="DA392" s="128"/>
      <c r="DB392" s="128"/>
      <c r="DC392" s="128"/>
      <c r="DD392" s="128"/>
      <c r="DE392" s="128"/>
      <c r="DF392" s="128"/>
      <c r="DG392" s="128"/>
      <c r="DH392" s="128"/>
      <c r="DI392" s="128"/>
      <c r="DJ392" s="128"/>
      <c r="DK392" s="128"/>
      <c r="DL392" s="128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  <c r="EC392" s="128"/>
      <c r="ED392" s="128"/>
      <c r="EE392" s="128"/>
      <c r="EF392" s="128"/>
      <c r="EG392" s="128"/>
      <c r="EH392" s="128"/>
      <c r="EI392" s="128"/>
      <c r="EJ392" s="128"/>
      <c r="EK392" s="128"/>
      <c r="EL392" s="128"/>
      <c r="EM392" s="128"/>
      <c r="EN392" s="128"/>
      <c r="EO392" s="128"/>
      <c r="EP392" s="128"/>
      <c r="EQ392" s="128"/>
      <c r="ER392" s="128"/>
      <c r="ES392" s="128"/>
      <c r="ET392" s="128"/>
      <c r="EU392" s="128"/>
      <c r="EV392" s="128"/>
      <c r="EW392" s="128"/>
      <c r="EX392" s="128"/>
      <c r="EY392" s="128"/>
      <c r="EZ392" s="128"/>
      <c r="FA392" s="128"/>
      <c r="FB392" s="128"/>
      <c r="FC392" s="128"/>
      <c r="FD392" s="128"/>
      <c r="FE392" s="128"/>
      <c r="FF392" s="128"/>
      <c r="FG392" s="128"/>
      <c r="FH392" s="128"/>
      <c r="FI392" s="128"/>
      <c r="FJ392" s="128"/>
      <c r="FK392" s="128"/>
      <c r="FL392" s="128"/>
      <c r="FM392" s="128"/>
      <c r="FN392" s="128"/>
      <c r="FO392" s="128"/>
      <c r="FP392" s="128"/>
      <c r="FQ392" s="128"/>
      <c r="FR392" s="128"/>
      <c r="FS392" s="128"/>
      <c r="FT392" s="128"/>
      <c r="FU392" s="128"/>
      <c r="FV392" s="128"/>
      <c r="FW392" s="128"/>
      <c r="FX392" s="128"/>
      <c r="FY392" s="128"/>
      <c r="FZ392" s="128"/>
      <c r="GA392" s="128"/>
      <c r="GB392" s="128"/>
      <c r="GC392" s="128"/>
      <c r="GD392" s="128"/>
      <c r="GE392" s="128"/>
      <c r="GF392" s="128"/>
      <c r="GG392" s="128"/>
      <c r="GH392" s="128"/>
      <c r="GI392" s="128"/>
      <c r="GJ392" s="128"/>
      <c r="GK392" s="128"/>
      <c r="GL392" s="128"/>
      <c r="GM392" s="128"/>
      <c r="GN392" s="128"/>
      <c r="GO392" s="128"/>
    </row>
    <row r="393" spans="1:197" s="37" customFormat="1" hidden="1" outlineLevel="4" x14ac:dyDescent="0.25">
      <c r="A393" s="45"/>
      <c r="B393" s="46"/>
      <c r="C393" s="132"/>
      <c r="D393" s="133"/>
      <c r="E393" s="134" t="s">
        <v>14</v>
      </c>
      <c r="F393" s="165" t="s">
        <v>408</v>
      </c>
      <c r="G393" s="166"/>
      <c r="H393" s="167">
        <v>192.5</v>
      </c>
      <c r="I393" s="168"/>
      <c r="J393" s="169"/>
      <c r="K393" s="50"/>
      <c r="L393" s="50"/>
      <c r="M393" s="50"/>
      <c r="N393" s="50"/>
      <c r="O393" s="52"/>
      <c r="P393" s="52"/>
      <c r="Q393" s="52"/>
      <c r="R393" s="197"/>
      <c r="S393" s="194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  <c r="CN393" s="128"/>
      <c r="CO393" s="128"/>
      <c r="CP393" s="128"/>
      <c r="CQ393" s="128"/>
      <c r="CR393" s="128"/>
      <c r="CS393" s="128"/>
      <c r="CT393" s="128"/>
      <c r="CU393" s="128"/>
      <c r="CV393" s="128"/>
      <c r="CW393" s="128"/>
      <c r="CX393" s="128"/>
      <c r="CY393" s="128"/>
      <c r="CZ393" s="128"/>
      <c r="DA393" s="128"/>
      <c r="DB393" s="128"/>
      <c r="DC393" s="128"/>
      <c r="DD393" s="128"/>
      <c r="DE393" s="128"/>
      <c r="DF393" s="128"/>
      <c r="DG393" s="128"/>
      <c r="DH393" s="128"/>
      <c r="DI393" s="128"/>
      <c r="DJ393" s="128"/>
      <c r="DK393" s="128"/>
      <c r="DL393" s="128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128"/>
      <c r="DW393" s="128"/>
      <c r="DX393" s="128"/>
      <c r="DY393" s="128"/>
      <c r="DZ393" s="128"/>
      <c r="EA393" s="128"/>
      <c r="EB393" s="128"/>
      <c r="EC393" s="128"/>
      <c r="ED393" s="128"/>
      <c r="EE393" s="128"/>
      <c r="EF393" s="128"/>
      <c r="EG393" s="128"/>
      <c r="EH393" s="128"/>
      <c r="EI393" s="128"/>
      <c r="EJ393" s="128"/>
      <c r="EK393" s="128"/>
      <c r="EL393" s="128"/>
      <c r="EM393" s="128"/>
      <c r="EN393" s="128"/>
      <c r="EO393" s="128"/>
      <c r="EP393" s="128"/>
      <c r="EQ393" s="128"/>
      <c r="ER393" s="128"/>
      <c r="ES393" s="128"/>
      <c r="ET393" s="128"/>
      <c r="EU393" s="128"/>
      <c r="EV393" s="128"/>
      <c r="EW393" s="128"/>
      <c r="EX393" s="128"/>
      <c r="EY393" s="128"/>
      <c r="EZ393" s="128"/>
      <c r="FA393" s="128"/>
      <c r="FB393" s="128"/>
      <c r="FC393" s="128"/>
      <c r="FD393" s="128"/>
      <c r="FE393" s="128"/>
      <c r="FF393" s="128"/>
      <c r="FG393" s="128"/>
      <c r="FH393" s="128"/>
      <c r="FI393" s="128"/>
      <c r="FJ393" s="128"/>
      <c r="FK393" s="128"/>
      <c r="FL393" s="128"/>
      <c r="FM393" s="128"/>
      <c r="FN393" s="128"/>
      <c r="FO393" s="128"/>
      <c r="FP393" s="128"/>
      <c r="FQ393" s="128"/>
      <c r="FR393" s="128"/>
      <c r="FS393" s="128"/>
      <c r="FT393" s="128"/>
      <c r="FU393" s="128"/>
      <c r="FV393" s="128"/>
      <c r="FW393" s="128"/>
      <c r="FX393" s="128"/>
      <c r="FY393" s="128"/>
      <c r="FZ393" s="128"/>
      <c r="GA393" s="128"/>
      <c r="GB393" s="128"/>
      <c r="GC393" s="128"/>
      <c r="GD393" s="128"/>
      <c r="GE393" s="128"/>
      <c r="GF393" s="128"/>
      <c r="GG393" s="128"/>
      <c r="GH393" s="128"/>
      <c r="GI393" s="128"/>
      <c r="GJ393" s="128"/>
      <c r="GK393" s="128"/>
      <c r="GL393" s="128"/>
      <c r="GM393" s="128"/>
      <c r="GN393" s="128"/>
      <c r="GO393" s="128"/>
    </row>
    <row r="394" spans="1:197" s="37" customFormat="1" hidden="1" outlineLevel="4" x14ac:dyDescent="0.25">
      <c r="A394" s="45"/>
      <c r="B394" s="46"/>
      <c r="C394" s="132"/>
      <c r="D394" s="133"/>
      <c r="E394" s="134"/>
      <c r="F394" s="165" t="s">
        <v>409</v>
      </c>
      <c r="G394" s="166"/>
      <c r="H394" s="167">
        <v>255</v>
      </c>
      <c r="I394" s="168"/>
      <c r="J394" s="169"/>
      <c r="K394" s="50"/>
      <c r="L394" s="50"/>
      <c r="M394" s="50"/>
      <c r="N394" s="50"/>
      <c r="O394" s="52"/>
      <c r="P394" s="52"/>
      <c r="Q394" s="52"/>
      <c r="R394" s="197"/>
      <c r="S394" s="194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  <c r="CN394" s="128"/>
      <c r="CO394" s="128"/>
      <c r="CP394" s="128"/>
      <c r="CQ394" s="128"/>
      <c r="CR394" s="128"/>
      <c r="CS394" s="128"/>
      <c r="CT394" s="128"/>
      <c r="CU394" s="128"/>
      <c r="CV394" s="128"/>
      <c r="CW394" s="128"/>
      <c r="CX394" s="128"/>
      <c r="CY394" s="128"/>
      <c r="CZ394" s="128"/>
      <c r="DA394" s="128"/>
      <c r="DB394" s="128"/>
      <c r="DC394" s="128"/>
      <c r="DD394" s="128"/>
      <c r="DE394" s="128"/>
      <c r="DF394" s="128"/>
      <c r="DG394" s="128"/>
      <c r="DH394" s="128"/>
      <c r="DI394" s="128"/>
      <c r="DJ394" s="128"/>
      <c r="DK394" s="128"/>
      <c r="DL394" s="128"/>
      <c r="DM394" s="128"/>
      <c r="DN394" s="128"/>
      <c r="DO394" s="128"/>
      <c r="DP394" s="128"/>
      <c r="DQ394" s="128"/>
      <c r="DR394" s="128"/>
      <c r="DS394" s="128"/>
      <c r="DT394" s="128"/>
      <c r="DU394" s="128"/>
      <c r="DV394" s="128"/>
      <c r="DW394" s="128"/>
      <c r="DX394" s="128"/>
      <c r="DY394" s="128"/>
      <c r="DZ394" s="128"/>
      <c r="EA394" s="128"/>
      <c r="EB394" s="128"/>
      <c r="EC394" s="128"/>
      <c r="ED394" s="128"/>
      <c r="EE394" s="128"/>
      <c r="EF394" s="128"/>
      <c r="EG394" s="128"/>
      <c r="EH394" s="128"/>
      <c r="EI394" s="128"/>
      <c r="EJ394" s="128"/>
      <c r="EK394" s="128"/>
      <c r="EL394" s="128"/>
      <c r="EM394" s="128"/>
      <c r="EN394" s="128"/>
      <c r="EO394" s="128"/>
      <c r="EP394" s="128"/>
      <c r="EQ394" s="128"/>
      <c r="ER394" s="128"/>
      <c r="ES394" s="128"/>
      <c r="ET394" s="128"/>
      <c r="EU394" s="128"/>
      <c r="EV394" s="128"/>
      <c r="EW394" s="128"/>
      <c r="EX394" s="128"/>
      <c r="EY394" s="128"/>
      <c r="EZ394" s="128"/>
      <c r="FA394" s="128"/>
      <c r="FB394" s="128"/>
      <c r="FC394" s="128"/>
      <c r="FD394" s="128"/>
      <c r="FE394" s="128"/>
      <c r="FF394" s="128"/>
      <c r="FG394" s="128"/>
      <c r="FH394" s="128"/>
      <c r="FI394" s="128"/>
      <c r="FJ394" s="128"/>
      <c r="FK394" s="128"/>
      <c r="FL394" s="128"/>
      <c r="FM394" s="128"/>
      <c r="FN394" s="128"/>
      <c r="FO394" s="128"/>
      <c r="FP394" s="128"/>
      <c r="FQ394" s="128"/>
      <c r="FR394" s="128"/>
      <c r="FS394" s="128"/>
      <c r="FT394" s="128"/>
      <c r="FU394" s="128"/>
      <c r="FV394" s="128"/>
      <c r="FW394" s="128"/>
      <c r="FX394" s="128"/>
      <c r="FY394" s="128"/>
      <c r="FZ394" s="128"/>
      <c r="GA394" s="128"/>
      <c r="GB394" s="128"/>
      <c r="GC394" s="128"/>
      <c r="GD394" s="128"/>
      <c r="GE394" s="128"/>
      <c r="GF394" s="128"/>
      <c r="GG394" s="128"/>
      <c r="GH394" s="128"/>
      <c r="GI394" s="128"/>
      <c r="GJ394" s="128"/>
      <c r="GK394" s="128"/>
      <c r="GL394" s="128"/>
      <c r="GM394" s="128"/>
      <c r="GN394" s="128"/>
      <c r="GO394" s="128"/>
    </row>
    <row r="395" spans="1:197" s="37" customFormat="1" hidden="1" outlineLevel="4" x14ac:dyDescent="0.25">
      <c r="A395" s="45"/>
      <c r="B395" s="46"/>
      <c r="C395" s="132"/>
      <c r="D395" s="133"/>
      <c r="E395" s="134"/>
      <c r="F395" s="165" t="s">
        <v>410</v>
      </c>
      <c r="G395" s="166"/>
      <c r="H395" s="167">
        <v>6</v>
      </c>
      <c r="I395" s="168"/>
      <c r="J395" s="169"/>
      <c r="K395" s="50"/>
      <c r="L395" s="50"/>
      <c r="M395" s="50"/>
      <c r="N395" s="50"/>
      <c r="O395" s="52"/>
      <c r="P395" s="52"/>
      <c r="Q395" s="52"/>
      <c r="R395" s="197"/>
      <c r="S395" s="194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  <c r="CN395" s="128"/>
      <c r="CO395" s="128"/>
      <c r="CP395" s="128"/>
      <c r="CQ395" s="128"/>
      <c r="CR395" s="128"/>
      <c r="CS395" s="128"/>
      <c r="CT395" s="128"/>
      <c r="CU395" s="128"/>
      <c r="CV395" s="128"/>
      <c r="CW395" s="128"/>
      <c r="CX395" s="128"/>
      <c r="CY395" s="128"/>
      <c r="CZ395" s="128"/>
      <c r="DA395" s="128"/>
      <c r="DB395" s="128"/>
      <c r="DC395" s="128"/>
      <c r="DD395" s="128"/>
      <c r="DE395" s="128"/>
      <c r="DF395" s="128"/>
      <c r="DG395" s="128"/>
      <c r="DH395" s="128"/>
      <c r="DI395" s="128"/>
      <c r="DJ395" s="128"/>
      <c r="DK395" s="128"/>
      <c r="DL395" s="128"/>
      <c r="DM395" s="128"/>
      <c r="DN395" s="128"/>
      <c r="DO395" s="128"/>
      <c r="DP395" s="128"/>
      <c r="DQ395" s="128"/>
      <c r="DR395" s="128"/>
      <c r="DS395" s="128"/>
      <c r="DT395" s="128"/>
      <c r="DU395" s="128"/>
      <c r="DV395" s="128"/>
      <c r="DW395" s="128"/>
      <c r="DX395" s="128"/>
      <c r="DY395" s="128"/>
      <c r="DZ395" s="128"/>
      <c r="EA395" s="128"/>
      <c r="EB395" s="128"/>
      <c r="EC395" s="128"/>
      <c r="ED395" s="128"/>
      <c r="EE395" s="128"/>
      <c r="EF395" s="128"/>
      <c r="EG395" s="128"/>
      <c r="EH395" s="128"/>
      <c r="EI395" s="128"/>
      <c r="EJ395" s="128"/>
      <c r="EK395" s="128"/>
      <c r="EL395" s="128"/>
      <c r="EM395" s="128"/>
      <c r="EN395" s="128"/>
      <c r="EO395" s="128"/>
      <c r="EP395" s="128"/>
      <c r="EQ395" s="128"/>
      <c r="ER395" s="128"/>
      <c r="ES395" s="128"/>
      <c r="ET395" s="128"/>
      <c r="EU395" s="128"/>
      <c r="EV395" s="128"/>
      <c r="EW395" s="128"/>
      <c r="EX395" s="128"/>
      <c r="EY395" s="128"/>
      <c r="EZ395" s="128"/>
      <c r="FA395" s="128"/>
      <c r="FB395" s="128"/>
      <c r="FC395" s="128"/>
      <c r="FD395" s="128"/>
      <c r="FE395" s="128"/>
      <c r="FF395" s="128"/>
      <c r="FG395" s="128"/>
      <c r="FH395" s="128"/>
      <c r="FI395" s="128"/>
      <c r="FJ395" s="128"/>
      <c r="FK395" s="128"/>
      <c r="FL395" s="128"/>
      <c r="FM395" s="128"/>
      <c r="FN395" s="128"/>
      <c r="FO395" s="128"/>
      <c r="FP395" s="128"/>
      <c r="FQ395" s="128"/>
      <c r="FR395" s="128"/>
      <c r="FS395" s="128"/>
      <c r="FT395" s="128"/>
      <c r="FU395" s="128"/>
      <c r="FV395" s="128"/>
      <c r="FW395" s="128"/>
      <c r="FX395" s="128"/>
      <c r="FY395" s="128"/>
      <c r="FZ395" s="128"/>
      <c r="GA395" s="128"/>
      <c r="GB395" s="128"/>
      <c r="GC395" s="128"/>
      <c r="GD395" s="128"/>
      <c r="GE395" s="128"/>
      <c r="GF395" s="128"/>
      <c r="GG395" s="128"/>
      <c r="GH395" s="128"/>
      <c r="GI395" s="128"/>
      <c r="GJ395" s="128"/>
      <c r="GK395" s="128"/>
      <c r="GL395" s="128"/>
      <c r="GM395" s="128"/>
      <c r="GN395" s="128"/>
      <c r="GO395" s="128"/>
    </row>
    <row r="396" spans="1:197" s="37" customFormat="1" hidden="1" outlineLevel="4" x14ac:dyDescent="0.25">
      <c r="A396" s="45"/>
      <c r="B396" s="46"/>
      <c r="C396" s="132"/>
      <c r="D396" s="133"/>
      <c r="E396" s="134"/>
      <c r="F396" s="165" t="s">
        <v>411</v>
      </c>
      <c r="G396" s="166"/>
      <c r="H396" s="167">
        <v>6</v>
      </c>
      <c r="I396" s="168"/>
      <c r="J396" s="169"/>
      <c r="K396" s="50"/>
      <c r="L396" s="50"/>
      <c r="M396" s="50"/>
      <c r="N396" s="50"/>
      <c r="O396" s="52"/>
      <c r="P396" s="52"/>
      <c r="Q396" s="52"/>
      <c r="R396" s="197"/>
      <c r="S396" s="194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  <c r="BJ396" s="128"/>
      <c r="BK396" s="128"/>
      <c r="BL396" s="128"/>
      <c r="BM396" s="128"/>
      <c r="BN396" s="128"/>
      <c r="BO396" s="128"/>
      <c r="BP396" s="128"/>
      <c r="BQ396" s="128"/>
      <c r="BR396" s="128"/>
      <c r="BS396" s="128"/>
      <c r="BT396" s="128"/>
      <c r="BU396" s="128"/>
      <c r="BV396" s="128"/>
      <c r="BW396" s="128"/>
      <c r="BX396" s="128"/>
      <c r="BY396" s="128"/>
      <c r="BZ396" s="128"/>
      <c r="CA396" s="128"/>
      <c r="CB396" s="128"/>
      <c r="CC396" s="128"/>
      <c r="CD396" s="128"/>
      <c r="CE396" s="128"/>
      <c r="CF396" s="128"/>
      <c r="CG396" s="128"/>
      <c r="CH396" s="128"/>
      <c r="CI396" s="128"/>
      <c r="CJ396" s="128"/>
      <c r="CK396" s="128"/>
      <c r="CL396" s="128"/>
      <c r="CM396" s="128"/>
      <c r="CN396" s="128"/>
      <c r="CO396" s="128"/>
      <c r="CP396" s="128"/>
      <c r="CQ396" s="128"/>
      <c r="CR396" s="128"/>
      <c r="CS396" s="128"/>
      <c r="CT396" s="128"/>
      <c r="CU396" s="128"/>
      <c r="CV396" s="128"/>
      <c r="CW396" s="128"/>
      <c r="CX396" s="128"/>
      <c r="CY396" s="128"/>
      <c r="CZ396" s="128"/>
      <c r="DA396" s="128"/>
      <c r="DB396" s="128"/>
      <c r="DC396" s="128"/>
      <c r="DD396" s="128"/>
      <c r="DE396" s="128"/>
      <c r="DF396" s="128"/>
      <c r="DG396" s="128"/>
      <c r="DH396" s="128"/>
      <c r="DI396" s="128"/>
      <c r="DJ396" s="128"/>
      <c r="DK396" s="128"/>
      <c r="DL396" s="128"/>
      <c r="DM396" s="128"/>
      <c r="DN396" s="128"/>
      <c r="DO396" s="128"/>
      <c r="DP396" s="128"/>
      <c r="DQ396" s="128"/>
      <c r="DR396" s="128"/>
      <c r="DS396" s="128"/>
      <c r="DT396" s="128"/>
      <c r="DU396" s="128"/>
      <c r="DV396" s="128"/>
      <c r="DW396" s="128"/>
      <c r="DX396" s="128"/>
      <c r="DY396" s="128"/>
      <c r="DZ396" s="128"/>
      <c r="EA396" s="128"/>
      <c r="EB396" s="128"/>
      <c r="EC396" s="128"/>
      <c r="ED396" s="128"/>
      <c r="EE396" s="128"/>
      <c r="EF396" s="128"/>
      <c r="EG396" s="128"/>
      <c r="EH396" s="128"/>
      <c r="EI396" s="128"/>
      <c r="EJ396" s="128"/>
      <c r="EK396" s="128"/>
      <c r="EL396" s="128"/>
      <c r="EM396" s="128"/>
      <c r="EN396" s="128"/>
      <c r="EO396" s="128"/>
      <c r="EP396" s="128"/>
      <c r="EQ396" s="128"/>
      <c r="ER396" s="128"/>
      <c r="ES396" s="128"/>
      <c r="ET396" s="128"/>
      <c r="EU396" s="128"/>
      <c r="EV396" s="128"/>
      <c r="EW396" s="128"/>
      <c r="EX396" s="128"/>
      <c r="EY396" s="128"/>
      <c r="EZ396" s="128"/>
      <c r="FA396" s="128"/>
      <c r="FB396" s="128"/>
      <c r="FC396" s="128"/>
      <c r="FD396" s="128"/>
      <c r="FE396" s="128"/>
      <c r="FF396" s="128"/>
      <c r="FG396" s="128"/>
      <c r="FH396" s="128"/>
      <c r="FI396" s="128"/>
      <c r="FJ396" s="128"/>
      <c r="FK396" s="128"/>
      <c r="FL396" s="128"/>
      <c r="FM396" s="128"/>
      <c r="FN396" s="128"/>
      <c r="FO396" s="128"/>
      <c r="FP396" s="128"/>
      <c r="FQ396" s="128"/>
      <c r="FR396" s="128"/>
      <c r="FS396" s="128"/>
      <c r="FT396" s="128"/>
      <c r="FU396" s="128"/>
      <c r="FV396" s="128"/>
      <c r="FW396" s="128"/>
      <c r="FX396" s="128"/>
      <c r="FY396" s="128"/>
      <c r="FZ396" s="128"/>
      <c r="GA396" s="128"/>
      <c r="GB396" s="128"/>
      <c r="GC396" s="128"/>
      <c r="GD396" s="128"/>
      <c r="GE396" s="128"/>
      <c r="GF396" s="128"/>
      <c r="GG396" s="128"/>
      <c r="GH396" s="128"/>
      <c r="GI396" s="128"/>
      <c r="GJ396" s="128"/>
      <c r="GK396" s="128"/>
      <c r="GL396" s="128"/>
      <c r="GM396" s="128"/>
      <c r="GN396" s="128"/>
      <c r="GO396" s="128"/>
    </row>
    <row r="397" spans="1:197" s="37" customFormat="1" hidden="1" outlineLevel="4" x14ac:dyDescent="0.25">
      <c r="A397" s="45"/>
      <c r="B397" s="46"/>
      <c r="C397" s="132"/>
      <c r="D397" s="133"/>
      <c r="E397" s="134"/>
      <c r="F397" s="165" t="s">
        <v>412</v>
      </c>
      <c r="G397" s="166"/>
      <c r="H397" s="167">
        <v>7</v>
      </c>
      <c r="I397" s="168"/>
      <c r="J397" s="169"/>
      <c r="K397" s="50"/>
      <c r="L397" s="50"/>
      <c r="M397" s="50"/>
      <c r="N397" s="50"/>
      <c r="O397" s="52"/>
      <c r="P397" s="52"/>
      <c r="Q397" s="52"/>
      <c r="R397" s="197"/>
      <c r="S397" s="194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  <c r="CN397" s="128"/>
      <c r="CO397" s="128"/>
      <c r="CP397" s="128"/>
      <c r="CQ397" s="128"/>
      <c r="CR397" s="128"/>
      <c r="CS397" s="128"/>
      <c r="CT397" s="128"/>
      <c r="CU397" s="128"/>
      <c r="CV397" s="128"/>
      <c r="CW397" s="128"/>
      <c r="CX397" s="128"/>
      <c r="CY397" s="128"/>
      <c r="CZ397" s="128"/>
      <c r="DA397" s="128"/>
      <c r="DB397" s="128"/>
      <c r="DC397" s="128"/>
      <c r="DD397" s="128"/>
      <c r="DE397" s="128"/>
      <c r="DF397" s="128"/>
      <c r="DG397" s="128"/>
      <c r="DH397" s="128"/>
      <c r="DI397" s="128"/>
      <c r="DJ397" s="128"/>
      <c r="DK397" s="128"/>
      <c r="DL397" s="128"/>
      <c r="DM397" s="128"/>
      <c r="DN397" s="128"/>
      <c r="DO397" s="128"/>
      <c r="DP397" s="128"/>
      <c r="DQ397" s="128"/>
      <c r="DR397" s="128"/>
      <c r="DS397" s="128"/>
      <c r="DT397" s="128"/>
      <c r="DU397" s="128"/>
      <c r="DV397" s="128"/>
      <c r="DW397" s="128"/>
      <c r="DX397" s="128"/>
      <c r="DY397" s="128"/>
      <c r="DZ397" s="128"/>
      <c r="EA397" s="128"/>
      <c r="EB397" s="128"/>
      <c r="EC397" s="128"/>
      <c r="ED397" s="128"/>
      <c r="EE397" s="128"/>
      <c r="EF397" s="128"/>
      <c r="EG397" s="128"/>
      <c r="EH397" s="128"/>
      <c r="EI397" s="128"/>
      <c r="EJ397" s="128"/>
      <c r="EK397" s="128"/>
      <c r="EL397" s="128"/>
      <c r="EM397" s="128"/>
      <c r="EN397" s="128"/>
      <c r="EO397" s="128"/>
      <c r="EP397" s="128"/>
      <c r="EQ397" s="128"/>
      <c r="ER397" s="128"/>
      <c r="ES397" s="128"/>
      <c r="ET397" s="128"/>
      <c r="EU397" s="128"/>
      <c r="EV397" s="128"/>
      <c r="EW397" s="128"/>
      <c r="EX397" s="128"/>
      <c r="EY397" s="128"/>
      <c r="EZ397" s="128"/>
      <c r="FA397" s="128"/>
      <c r="FB397" s="128"/>
      <c r="FC397" s="128"/>
      <c r="FD397" s="128"/>
      <c r="FE397" s="128"/>
      <c r="FF397" s="128"/>
      <c r="FG397" s="128"/>
      <c r="FH397" s="128"/>
      <c r="FI397" s="128"/>
      <c r="FJ397" s="128"/>
      <c r="FK397" s="128"/>
      <c r="FL397" s="128"/>
      <c r="FM397" s="128"/>
      <c r="FN397" s="128"/>
      <c r="FO397" s="128"/>
      <c r="FP397" s="128"/>
      <c r="FQ397" s="128"/>
      <c r="FR397" s="128"/>
      <c r="FS397" s="128"/>
      <c r="FT397" s="128"/>
      <c r="FU397" s="128"/>
      <c r="FV397" s="128"/>
      <c r="FW397" s="128"/>
      <c r="FX397" s="128"/>
      <c r="FY397" s="128"/>
      <c r="FZ397" s="128"/>
      <c r="GA397" s="128"/>
      <c r="GB397" s="128"/>
      <c r="GC397" s="128"/>
      <c r="GD397" s="128"/>
      <c r="GE397" s="128"/>
      <c r="GF397" s="128"/>
      <c r="GG397" s="128"/>
      <c r="GH397" s="128"/>
      <c r="GI397" s="128"/>
      <c r="GJ397" s="128"/>
      <c r="GK397" s="128"/>
      <c r="GL397" s="128"/>
      <c r="GM397" s="128"/>
      <c r="GN397" s="128"/>
      <c r="GO397" s="128"/>
    </row>
    <row r="398" spans="1:197" s="37" customFormat="1" ht="7.5" hidden="1" customHeight="1" outlineLevel="4" x14ac:dyDescent="0.25">
      <c r="A398" s="36"/>
      <c r="B398" s="53"/>
      <c r="C398" s="139"/>
      <c r="D398" s="140"/>
      <c r="E398" s="141"/>
      <c r="F398" s="170"/>
      <c r="G398" s="171"/>
      <c r="H398" s="172"/>
      <c r="I398" s="173"/>
      <c r="J398" s="174"/>
      <c r="K398" s="61"/>
      <c r="L398" s="61"/>
      <c r="M398" s="61"/>
      <c r="N398" s="61"/>
      <c r="O398" s="60"/>
      <c r="P398" s="60"/>
      <c r="Q398" s="60"/>
      <c r="R398" s="197"/>
      <c r="S398" s="194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  <c r="CN398" s="128"/>
      <c r="CO398" s="128"/>
      <c r="CP398" s="128"/>
      <c r="CQ398" s="128"/>
      <c r="CR398" s="128"/>
      <c r="CS398" s="128"/>
      <c r="CT398" s="128"/>
      <c r="CU398" s="128"/>
      <c r="CV398" s="128"/>
      <c r="CW398" s="128"/>
      <c r="CX398" s="128"/>
      <c r="CY398" s="128"/>
      <c r="CZ398" s="128"/>
      <c r="DA398" s="128"/>
      <c r="DB398" s="128"/>
      <c r="DC398" s="128"/>
      <c r="DD398" s="128"/>
      <c r="DE398" s="128"/>
      <c r="DF398" s="128"/>
      <c r="DG398" s="128"/>
      <c r="DH398" s="128"/>
      <c r="DI398" s="128"/>
      <c r="DJ398" s="128"/>
      <c r="DK398" s="128"/>
      <c r="DL398" s="128"/>
      <c r="DM398" s="128"/>
      <c r="DN398" s="128"/>
      <c r="DO398" s="128"/>
      <c r="DP398" s="128"/>
      <c r="DQ398" s="128"/>
      <c r="DR398" s="128"/>
      <c r="DS398" s="128"/>
      <c r="DT398" s="128"/>
      <c r="DU398" s="128"/>
      <c r="DV398" s="128"/>
      <c r="DW398" s="128"/>
      <c r="DX398" s="128"/>
      <c r="DY398" s="128"/>
      <c r="DZ398" s="128"/>
      <c r="EA398" s="128"/>
      <c r="EB398" s="128"/>
      <c r="EC398" s="128"/>
      <c r="ED398" s="128"/>
      <c r="EE398" s="128"/>
      <c r="EF398" s="128"/>
      <c r="EG398" s="128"/>
      <c r="EH398" s="128"/>
      <c r="EI398" s="128"/>
      <c r="EJ398" s="128"/>
      <c r="EK398" s="128"/>
      <c r="EL398" s="128"/>
      <c r="EM398" s="128"/>
      <c r="EN398" s="128"/>
      <c r="EO398" s="128"/>
      <c r="EP398" s="128"/>
      <c r="EQ398" s="128"/>
      <c r="ER398" s="128"/>
      <c r="ES398" s="128"/>
      <c r="ET398" s="128"/>
      <c r="EU398" s="128"/>
      <c r="EV398" s="128"/>
      <c r="EW398" s="128"/>
      <c r="EX398" s="128"/>
      <c r="EY398" s="128"/>
      <c r="EZ398" s="128"/>
      <c r="FA398" s="128"/>
      <c r="FB398" s="128"/>
      <c r="FC398" s="128"/>
      <c r="FD398" s="128"/>
      <c r="FE398" s="128"/>
      <c r="FF398" s="128"/>
      <c r="FG398" s="128"/>
      <c r="FH398" s="128"/>
      <c r="FI398" s="128"/>
      <c r="FJ398" s="128"/>
      <c r="FK398" s="128"/>
      <c r="FL398" s="128"/>
      <c r="FM398" s="128"/>
      <c r="FN398" s="128"/>
      <c r="FO398" s="128"/>
      <c r="FP398" s="128"/>
      <c r="FQ398" s="128"/>
      <c r="FR398" s="128"/>
      <c r="FS398" s="128"/>
      <c r="FT398" s="128"/>
      <c r="FU398" s="128"/>
      <c r="FV398" s="128"/>
      <c r="FW398" s="128"/>
      <c r="FX398" s="128"/>
      <c r="FY398" s="128"/>
      <c r="FZ398" s="128"/>
      <c r="GA398" s="128"/>
      <c r="GB398" s="128"/>
      <c r="GC398" s="128"/>
      <c r="GD398" s="128"/>
      <c r="GE398" s="128"/>
      <c r="GF398" s="128"/>
      <c r="GG398" s="128"/>
      <c r="GH398" s="128"/>
      <c r="GI398" s="128"/>
      <c r="GJ398" s="128"/>
      <c r="GK398" s="128"/>
      <c r="GL398" s="128"/>
      <c r="GM398" s="128"/>
      <c r="GN398" s="128"/>
      <c r="GO398" s="128"/>
    </row>
    <row r="399" spans="1:197" s="37" customFormat="1" outlineLevel="3" collapsed="1" x14ac:dyDescent="0.25">
      <c r="A399" s="38"/>
      <c r="B399" s="39"/>
      <c r="C399" s="129">
        <v>52</v>
      </c>
      <c r="D399" s="130" t="s">
        <v>50</v>
      </c>
      <c r="E399" s="131" t="s">
        <v>413</v>
      </c>
      <c r="F399" s="160" t="s">
        <v>414</v>
      </c>
      <c r="G399" s="161" t="s">
        <v>102</v>
      </c>
      <c r="H399" s="162">
        <v>473.5</v>
      </c>
      <c r="I399" s="163"/>
      <c r="J399" s="164">
        <f>H399*I399</f>
        <v>0</v>
      </c>
      <c r="K399" s="42">
        <v>3.5999999999999999E-3</v>
      </c>
      <c r="L399" s="42">
        <f>H399*K399</f>
        <v>1.7045999999999999</v>
      </c>
      <c r="M399" s="42"/>
      <c r="N399" s="42">
        <f>H399*M399</f>
        <v>0</v>
      </c>
      <c r="O399" s="44">
        <v>21</v>
      </c>
      <c r="P399" s="44">
        <f>J399*(O399/100)</f>
        <v>0</v>
      </c>
      <c r="Q399" s="44">
        <f>J399+P399</f>
        <v>0</v>
      </c>
      <c r="R399" s="197"/>
      <c r="S399" s="194"/>
      <c r="T399" s="127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/>
      <c r="BT399" s="128"/>
      <c r="BU399" s="128"/>
      <c r="BV399" s="128"/>
      <c r="BW399" s="128"/>
      <c r="BX399" s="128"/>
      <c r="BY399" s="128"/>
      <c r="BZ399" s="128"/>
      <c r="CA399" s="128"/>
      <c r="CB399" s="128"/>
      <c r="CC399" s="128"/>
      <c r="CD399" s="128"/>
      <c r="CE399" s="128"/>
      <c r="CF399" s="128"/>
      <c r="CG399" s="128"/>
      <c r="CH399" s="128"/>
      <c r="CI399" s="128"/>
      <c r="CJ399" s="128"/>
      <c r="CK399" s="128"/>
      <c r="CL399" s="128"/>
      <c r="CM399" s="128"/>
      <c r="CN399" s="128"/>
      <c r="CO399" s="128"/>
      <c r="CP399" s="128"/>
      <c r="CQ399" s="128"/>
      <c r="CR399" s="128"/>
      <c r="CS399" s="128"/>
      <c r="CT399" s="128"/>
      <c r="CU399" s="128"/>
      <c r="CV399" s="128"/>
      <c r="CW399" s="128"/>
      <c r="CX399" s="128"/>
      <c r="CY399" s="128"/>
      <c r="CZ399" s="128"/>
      <c r="DA399" s="128"/>
      <c r="DB399" s="128"/>
      <c r="DC399" s="128"/>
      <c r="DD399" s="128"/>
      <c r="DE399" s="128"/>
      <c r="DF399" s="128"/>
      <c r="DG399" s="128"/>
      <c r="DH399" s="128"/>
      <c r="DI399" s="128"/>
      <c r="DJ399" s="128"/>
      <c r="DK399" s="128"/>
      <c r="DL399" s="128"/>
      <c r="DM399" s="128"/>
      <c r="DN399" s="128"/>
      <c r="DO399" s="128"/>
      <c r="DP399" s="128"/>
      <c r="DQ399" s="128"/>
      <c r="DR399" s="128"/>
      <c r="DS399" s="128"/>
      <c r="DT399" s="128"/>
      <c r="DU399" s="128"/>
      <c r="DV399" s="128"/>
      <c r="DW399" s="128"/>
      <c r="DX399" s="128"/>
      <c r="DY399" s="128"/>
      <c r="DZ399" s="128"/>
      <c r="EA399" s="128"/>
      <c r="EB399" s="128"/>
      <c r="EC399" s="128"/>
      <c r="ED399" s="128"/>
      <c r="EE399" s="128"/>
      <c r="EF399" s="128"/>
      <c r="EG399" s="128"/>
      <c r="EH399" s="128"/>
      <c r="EI399" s="128"/>
      <c r="EJ399" s="128"/>
      <c r="EK399" s="128"/>
      <c r="EL399" s="128"/>
      <c r="EM399" s="128"/>
      <c r="EN399" s="128"/>
      <c r="EO399" s="128"/>
      <c r="EP399" s="128"/>
      <c r="EQ399" s="128"/>
      <c r="ER399" s="128"/>
      <c r="ES399" s="128"/>
      <c r="ET399" s="128"/>
      <c r="EU399" s="128"/>
      <c r="EV399" s="128"/>
      <c r="EW399" s="128"/>
      <c r="EX399" s="128"/>
      <c r="EY399" s="128"/>
      <c r="EZ399" s="128"/>
      <c r="FA399" s="128"/>
      <c r="FB399" s="128"/>
      <c r="FC399" s="128"/>
      <c r="FD399" s="128"/>
      <c r="FE399" s="128"/>
      <c r="FF399" s="128"/>
      <c r="FG399" s="128"/>
      <c r="FH399" s="128"/>
      <c r="FI399" s="128"/>
      <c r="FJ399" s="128"/>
      <c r="FK399" s="128"/>
      <c r="FL399" s="128"/>
      <c r="FM399" s="128"/>
      <c r="FN399" s="128"/>
      <c r="FO399" s="128"/>
      <c r="FP399" s="128"/>
      <c r="FQ399" s="128"/>
      <c r="FR399" s="128"/>
      <c r="FS399" s="128"/>
      <c r="FT399" s="128"/>
      <c r="FU399" s="128"/>
      <c r="FV399" s="128"/>
      <c r="FW399" s="128"/>
      <c r="FX399" s="128"/>
      <c r="FY399" s="128"/>
      <c r="FZ399" s="128"/>
      <c r="GA399" s="128"/>
      <c r="GB399" s="128"/>
      <c r="GC399" s="128"/>
      <c r="GD399" s="128"/>
      <c r="GE399" s="128"/>
      <c r="GF399" s="128"/>
      <c r="GG399" s="128"/>
      <c r="GH399" s="128"/>
      <c r="GI399" s="128"/>
      <c r="GJ399" s="128"/>
      <c r="GK399" s="128"/>
      <c r="GL399" s="128"/>
      <c r="GM399" s="128"/>
      <c r="GN399" s="128"/>
      <c r="GO399" s="128"/>
    </row>
    <row r="400" spans="1:197" s="37" customFormat="1" hidden="1" outlineLevel="4" x14ac:dyDescent="0.25">
      <c r="A400" s="45"/>
      <c r="B400" s="46"/>
      <c r="C400" s="132"/>
      <c r="D400" s="133"/>
      <c r="E400" s="134" t="s">
        <v>14</v>
      </c>
      <c r="F400" s="165" t="s">
        <v>415</v>
      </c>
      <c r="G400" s="166"/>
      <c r="H400" s="167">
        <v>0</v>
      </c>
      <c r="I400" s="168"/>
      <c r="J400" s="169"/>
      <c r="K400" s="50"/>
      <c r="L400" s="50"/>
      <c r="M400" s="50"/>
      <c r="N400" s="50"/>
      <c r="O400" s="52"/>
      <c r="P400" s="52"/>
      <c r="Q400" s="52"/>
      <c r="R400" s="197"/>
      <c r="S400" s="194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/>
      <c r="BW400" s="128"/>
      <c r="BX400" s="128"/>
      <c r="BY400" s="128"/>
      <c r="BZ400" s="128"/>
      <c r="CA400" s="128"/>
      <c r="CB400" s="128"/>
      <c r="CC400" s="128"/>
      <c r="CD400" s="128"/>
      <c r="CE400" s="128"/>
      <c r="CF400" s="128"/>
      <c r="CG400" s="128"/>
      <c r="CH400" s="128"/>
      <c r="CI400" s="128"/>
      <c r="CJ400" s="128"/>
      <c r="CK400" s="128"/>
      <c r="CL400" s="128"/>
      <c r="CM400" s="128"/>
      <c r="CN400" s="128"/>
      <c r="CO400" s="128"/>
      <c r="CP400" s="128"/>
      <c r="CQ400" s="128"/>
      <c r="CR400" s="128"/>
      <c r="CS400" s="128"/>
      <c r="CT400" s="128"/>
      <c r="CU400" s="128"/>
      <c r="CV400" s="128"/>
      <c r="CW400" s="128"/>
      <c r="CX400" s="128"/>
      <c r="CY400" s="128"/>
      <c r="CZ400" s="128"/>
      <c r="DA400" s="128"/>
      <c r="DB400" s="128"/>
      <c r="DC400" s="128"/>
      <c r="DD400" s="128"/>
      <c r="DE400" s="128"/>
      <c r="DF400" s="128"/>
      <c r="DG400" s="128"/>
      <c r="DH400" s="128"/>
      <c r="DI400" s="128"/>
      <c r="DJ400" s="128"/>
      <c r="DK400" s="128"/>
      <c r="DL400" s="128"/>
      <c r="DM400" s="128"/>
      <c r="DN400" s="128"/>
      <c r="DO400" s="128"/>
      <c r="DP400" s="128"/>
      <c r="DQ400" s="128"/>
      <c r="DR400" s="128"/>
      <c r="DS400" s="128"/>
      <c r="DT400" s="128"/>
      <c r="DU400" s="128"/>
      <c r="DV400" s="128"/>
      <c r="DW400" s="128"/>
      <c r="DX400" s="128"/>
      <c r="DY400" s="128"/>
      <c r="DZ400" s="128"/>
      <c r="EA400" s="128"/>
      <c r="EB400" s="128"/>
      <c r="EC400" s="128"/>
      <c r="ED400" s="128"/>
      <c r="EE400" s="128"/>
      <c r="EF400" s="128"/>
      <c r="EG400" s="128"/>
      <c r="EH400" s="128"/>
      <c r="EI400" s="128"/>
      <c r="EJ400" s="128"/>
      <c r="EK400" s="128"/>
      <c r="EL400" s="128"/>
      <c r="EM400" s="128"/>
      <c r="EN400" s="128"/>
      <c r="EO400" s="128"/>
      <c r="EP400" s="128"/>
      <c r="EQ400" s="128"/>
      <c r="ER400" s="128"/>
      <c r="ES400" s="128"/>
      <c r="ET400" s="128"/>
      <c r="EU400" s="128"/>
      <c r="EV400" s="128"/>
      <c r="EW400" s="128"/>
      <c r="EX400" s="128"/>
      <c r="EY400" s="128"/>
      <c r="EZ400" s="128"/>
      <c r="FA400" s="128"/>
      <c r="FB400" s="128"/>
      <c r="FC400" s="128"/>
      <c r="FD400" s="128"/>
      <c r="FE400" s="128"/>
      <c r="FF400" s="128"/>
      <c r="FG400" s="128"/>
      <c r="FH400" s="128"/>
      <c r="FI400" s="128"/>
      <c r="FJ400" s="128"/>
      <c r="FK400" s="128"/>
      <c r="FL400" s="128"/>
      <c r="FM400" s="128"/>
      <c r="FN400" s="128"/>
      <c r="FO400" s="128"/>
      <c r="FP400" s="128"/>
      <c r="FQ400" s="128"/>
      <c r="FR400" s="128"/>
      <c r="FS400" s="128"/>
      <c r="FT400" s="128"/>
      <c r="FU400" s="128"/>
      <c r="FV400" s="128"/>
      <c r="FW400" s="128"/>
      <c r="FX400" s="128"/>
      <c r="FY400" s="128"/>
      <c r="FZ400" s="128"/>
      <c r="GA400" s="128"/>
      <c r="GB400" s="128"/>
      <c r="GC400" s="128"/>
      <c r="GD400" s="128"/>
      <c r="GE400" s="128"/>
      <c r="GF400" s="128"/>
      <c r="GG400" s="128"/>
      <c r="GH400" s="128"/>
      <c r="GI400" s="128"/>
      <c r="GJ400" s="128"/>
      <c r="GK400" s="128"/>
      <c r="GL400" s="128"/>
      <c r="GM400" s="128"/>
      <c r="GN400" s="128"/>
      <c r="GO400" s="128"/>
    </row>
    <row r="401" spans="1:197" s="37" customFormat="1" hidden="1" outlineLevel="4" x14ac:dyDescent="0.25">
      <c r="A401" s="45"/>
      <c r="B401" s="46"/>
      <c r="C401" s="132"/>
      <c r="D401" s="133"/>
      <c r="E401" s="134"/>
      <c r="F401" s="165" t="s">
        <v>412</v>
      </c>
      <c r="G401" s="166"/>
      <c r="H401" s="167">
        <v>7</v>
      </c>
      <c r="I401" s="168"/>
      <c r="J401" s="169"/>
      <c r="K401" s="50"/>
      <c r="L401" s="50"/>
      <c r="M401" s="50"/>
      <c r="N401" s="50"/>
      <c r="O401" s="52"/>
      <c r="P401" s="52"/>
      <c r="Q401" s="52"/>
      <c r="R401" s="197"/>
      <c r="S401" s="194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  <c r="BN401" s="128"/>
      <c r="BO401" s="128"/>
      <c r="BP401" s="128"/>
      <c r="BQ401" s="128"/>
      <c r="BR401" s="128"/>
      <c r="BS401" s="128"/>
      <c r="BT401" s="128"/>
      <c r="BU401" s="128"/>
      <c r="BV401" s="128"/>
      <c r="BW401" s="128"/>
      <c r="BX401" s="128"/>
      <c r="BY401" s="128"/>
      <c r="BZ401" s="128"/>
      <c r="CA401" s="128"/>
      <c r="CB401" s="128"/>
      <c r="CC401" s="128"/>
      <c r="CD401" s="128"/>
      <c r="CE401" s="128"/>
      <c r="CF401" s="128"/>
      <c r="CG401" s="128"/>
      <c r="CH401" s="128"/>
      <c r="CI401" s="128"/>
      <c r="CJ401" s="128"/>
      <c r="CK401" s="128"/>
      <c r="CL401" s="128"/>
      <c r="CM401" s="128"/>
      <c r="CN401" s="128"/>
      <c r="CO401" s="128"/>
      <c r="CP401" s="128"/>
      <c r="CQ401" s="128"/>
      <c r="CR401" s="128"/>
      <c r="CS401" s="128"/>
      <c r="CT401" s="128"/>
      <c r="CU401" s="128"/>
      <c r="CV401" s="128"/>
      <c r="CW401" s="128"/>
      <c r="CX401" s="128"/>
      <c r="CY401" s="128"/>
      <c r="CZ401" s="128"/>
      <c r="DA401" s="128"/>
      <c r="DB401" s="128"/>
      <c r="DC401" s="128"/>
      <c r="DD401" s="128"/>
      <c r="DE401" s="128"/>
      <c r="DF401" s="128"/>
      <c r="DG401" s="128"/>
      <c r="DH401" s="128"/>
      <c r="DI401" s="128"/>
      <c r="DJ401" s="128"/>
      <c r="DK401" s="128"/>
      <c r="DL401" s="128"/>
      <c r="DM401" s="128"/>
      <c r="DN401" s="128"/>
      <c r="DO401" s="128"/>
      <c r="DP401" s="128"/>
      <c r="DQ401" s="128"/>
      <c r="DR401" s="128"/>
      <c r="DS401" s="128"/>
      <c r="DT401" s="128"/>
      <c r="DU401" s="128"/>
      <c r="DV401" s="128"/>
      <c r="DW401" s="128"/>
      <c r="DX401" s="128"/>
      <c r="DY401" s="128"/>
      <c r="DZ401" s="128"/>
      <c r="EA401" s="128"/>
      <c r="EB401" s="128"/>
      <c r="EC401" s="128"/>
      <c r="ED401" s="128"/>
      <c r="EE401" s="128"/>
      <c r="EF401" s="128"/>
      <c r="EG401" s="128"/>
      <c r="EH401" s="128"/>
      <c r="EI401" s="128"/>
      <c r="EJ401" s="128"/>
      <c r="EK401" s="128"/>
      <c r="EL401" s="128"/>
      <c r="EM401" s="128"/>
      <c r="EN401" s="128"/>
      <c r="EO401" s="128"/>
      <c r="EP401" s="128"/>
      <c r="EQ401" s="128"/>
      <c r="ER401" s="128"/>
      <c r="ES401" s="128"/>
      <c r="ET401" s="128"/>
      <c r="EU401" s="128"/>
      <c r="EV401" s="128"/>
      <c r="EW401" s="128"/>
      <c r="EX401" s="128"/>
      <c r="EY401" s="128"/>
      <c r="EZ401" s="128"/>
      <c r="FA401" s="128"/>
      <c r="FB401" s="128"/>
      <c r="FC401" s="128"/>
      <c r="FD401" s="128"/>
      <c r="FE401" s="128"/>
      <c r="FF401" s="128"/>
      <c r="FG401" s="128"/>
      <c r="FH401" s="128"/>
      <c r="FI401" s="128"/>
      <c r="FJ401" s="128"/>
      <c r="FK401" s="128"/>
      <c r="FL401" s="128"/>
      <c r="FM401" s="128"/>
      <c r="FN401" s="128"/>
      <c r="FO401" s="128"/>
      <c r="FP401" s="128"/>
      <c r="FQ401" s="128"/>
      <c r="FR401" s="128"/>
      <c r="FS401" s="128"/>
      <c r="FT401" s="128"/>
      <c r="FU401" s="128"/>
      <c r="FV401" s="128"/>
      <c r="FW401" s="128"/>
      <c r="FX401" s="128"/>
      <c r="FY401" s="128"/>
      <c r="FZ401" s="128"/>
      <c r="GA401" s="128"/>
      <c r="GB401" s="128"/>
      <c r="GC401" s="128"/>
      <c r="GD401" s="128"/>
      <c r="GE401" s="128"/>
      <c r="GF401" s="128"/>
      <c r="GG401" s="128"/>
      <c r="GH401" s="128"/>
      <c r="GI401" s="128"/>
      <c r="GJ401" s="128"/>
      <c r="GK401" s="128"/>
      <c r="GL401" s="128"/>
      <c r="GM401" s="128"/>
      <c r="GN401" s="128"/>
      <c r="GO401" s="128"/>
    </row>
    <row r="402" spans="1:197" s="37" customFormat="1" hidden="1" outlineLevel="4" x14ac:dyDescent="0.25">
      <c r="A402" s="45"/>
      <c r="B402" s="46"/>
      <c r="C402" s="132"/>
      <c r="D402" s="133"/>
      <c r="E402" s="134"/>
      <c r="F402" s="165" t="s">
        <v>411</v>
      </c>
      <c r="G402" s="166"/>
      <c r="H402" s="167">
        <v>6</v>
      </c>
      <c r="I402" s="168"/>
      <c r="J402" s="169"/>
      <c r="K402" s="50"/>
      <c r="L402" s="50"/>
      <c r="M402" s="50"/>
      <c r="N402" s="50"/>
      <c r="O402" s="52"/>
      <c r="P402" s="52"/>
      <c r="Q402" s="52"/>
      <c r="R402" s="197"/>
      <c r="S402" s="194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/>
      <c r="BT402" s="128"/>
      <c r="BU402" s="128"/>
      <c r="BV402" s="128"/>
      <c r="BW402" s="128"/>
      <c r="BX402" s="128"/>
      <c r="BY402" s="128"/>
      <c r="BZ402" s="128"/>
      <c r="CA402" s="128"/>
      <c r="CB402" s="128"/>
      <c r="CC402" s="128"/>
      <c r="CD402" s="128"/>
      <c r="CE402" s="128"/>
      <c r="CF402" s="128"/>
      <c r="CG402" s="128"/>
      <c r="CH402" s="128"/>
      <c r="CI402" s="128"/>
      <c r="CJ402" s="128"/>
      <c r="CK402" s="128"/>
      <c r="CL402" s="128"/>
      <c r="CM402" s="128"/>
      <c r="CN402" s="128"/>
      <c r="CO402" s="128"/>
      <c r="CP402" s="128"/>
      <c r="CQ402" s="128"/>
      <c r="CR402" s="128"/>
      <c r="CS402" s="128"/>
      <c r="CT402" s="128"/>
      <c r="CU402" s="128"/>
      <c r="CV402" s="128"/>
      <c r="CW402" s="128"/>
      <c r="CX402" s="128"/>
      <c r="CY402" s="128"/>
      <c r="CZ402" s="128"/>
      <c r="DA402" s="128"/>
      <c r="DB402" s="128"/>
      <c r="DC402" s="128"/>
      <c r="DD402" s="128"/>
      <c r="DE402" s="128"/>
      <c r="DF402" s="128"/>
      <c r="DG402" s="128"/>
      <c r="DH402" s="128"/>
      <c r="DI402" s="128"/>
      <c r="DJ402" s="128"/>
      <c r="DK402" s="128"/>
      <c r="DL402" s="128"/>
      <c r="DM402" s="128"/>
      <c r="DN402" s="128"/>
      <c r="DO402" s="128"/>
      <c r="DP402" s="128"/>
      <c r="DQ402" s="128"/>
      <c r="DR402" s="128"/>
      <c r="DS402" s="128"/>
      <c r="DT402" s="128"/>
      <c r="DU402" s="128"/>
      <c r="DV402" s="128"/>
      <c r="DW402" s="128"/>
      <c r="DX402" s="128"/>
      <c r="DY402" s="128"/>
      <c r="DZ402" s="128"/>
      <c r="EA402" s="128"/>
      <c r="EB402" s="128"/>
      <c r="EC402" s="128"/>
      <c r="ED402" s="128"/>
      <c r="EE402" s="128"/>
      <c r="EF402" s="128"/>
      <c r="EG402" s="128"/>
      <c r="EH402" s="128"/>
      <c r="EI402" s="128"/>
      <c r="EJ402" s="128"/>
      <c r="EK402" s="128"/>
      <c r="EL402" s="128"/>
      <c r="EM402" s="128"/>
      <c r="EN402" s="128"/>
      <c r="EO402" s="128"/>
      <c r="EP402" s="128"/>
      <c r="EQ402" s="128"/>
      <c r="ER402" s="128"/>
      <c r="ES402" s="128"/>
      <c r="ET402" s="128"/>
      <c r="EU402" s="128"/>
      <c r="EV402" s="128"/>
      <c r="EW402" s="128"/>
      <c r="EX402" s="128"/>
      <c r="EY402" s="128"/>
      <c r="EZ402" s="128"/>
      <c r="FA402" s="128"/>
      <c r="FB402" s="128"/>
      <c r="FC402" s="128"/>
      <c r="FD402" s="128"/>
      <c r="FE402" s="128"/>
      <c r="FF402" s="128"/>
      <c r="FG402" s="128"/>
      <c r="FH402" s="128"/>
      <c r="FI402" s="128"/>
      <c r="FJ402" s="128"/>
      <c r="FK402" s="128"/>
      <c r="FL402" s="128"/>
      <c r="FM402" s="128"/>
      <c r="FN402" s="128"/>
      <c r="FO402" s="128"/>
      <c r="FP402" s="128"/>
      <c r="FQ402" s="128"/>
      <c r="FR402" s="128"/>
      <c r="FS402" s="128"/>
      <c r="FT402" s="128"/>
      <c r="FU402" s="128"/>
      <c r="FV402" s="128"/>
      <c r="FW402" s="128"/>
      <c r="FX402" s="128"/>
      <c r="FY402" s="128"/>
      <c r="FZ402" s="128"/>
      <c r="GA402" s="128"/>
      <c r="GB402" s="128"/>
      <c r="GC402" s="128"/>
      <c r="GD402" s="128"/>
      <c r="GE402" s="128"/>
      <c r="GF402" s="128"/>
      <c r="GG402" s="128"/>
      <c r="GH402" s="128"/>
      <c r="GI402" s="128"/>
      <c r="GJ402" s="128"/>
      <c r="GK402" s="128"/>
      <c r="GL402" s="128"/>
      <c r="GM402" s="128"/>
      <c r="GN402" s="128"/>
      <c r="GO402" s="128"/>
    </row>
    <row r="403" spans="1:197" s="37" customFormat="1" hidden="1" outlineLevel="4" x14ac:dyDescent="0.25">
      <c r="A403" s="45"/>
      <c r="B403" s="46"/>
      <c r="C403" s="132"/>
      <c r="D403" s="133"/>
      <c r="E403" s="134"/>
      <c r="F403" s="165" t="s">
        <v>410</v>
      </c>
      <c r="G403" s="166"/>
      <c r="H403" s="167">
        <v>6</v>
      </c>
      <c r="I403" s="168"/>
      <c r="J403" s="169"/>
      <c r="K403" s="50"/>
      <c r="L403" s="50"/>
      <c r="M403" s="50"/>
      <c r="N403" s="50"/>
      <c r="O403" s="52"/>
      <c r="P403" s="52"/>
      <c r="Q403" s="52"/>
      <c r="R403" s="197"/>
      <c r="S403" s="194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/>
      <c r="CC403" s="128"/>
      <c r="CD403" s="128"/>
      <c r="CE403" s="128"/>
      <c r="CF403" s="128"/>
      <c r="CG403" s="128"/>
      <c r="CH403" s="128"/>
      <c r="CI403" s="128"/>
      <c r="CJ403" s="128"/>
      <c r="CK403" s="128"/>
      <c r="CL403" s="128"/>
      <c r="CM403" s="128"/>
      <c r="CN403" s="128"/>
      <c r="CO403" s="128"/>
      <c r="CP403" s="128"/>
      <c r="CQ403" s="128"/>
      <c r="CR403" s="128"/>
      <c r="CS403" s="128"/>
      <c r="CT403" s="128"/>
      <c r="CU403" s="128"/>
      <c r="CV403" s="128"/>
      <c r="CW403" s="128"/>
      <c r="CX403" s="128"/>
      <c r="CY403" s="128"/>
      <c r="CZ403" s="128"/>
      <c r="DA403" s="128"/>
      <c r="DB403" s="128"/>
      <c r="DC403" s="128"/>
      <c r="DD403" s="128"/>
      <c r="DE403" s="128"/>
      <c r="DF403" s="128"/>
      <c r="DG403" s="128"/>
      <c r="DH403" s="128"/>
      <c r="DI403" s="128"/>
      <c r="DJ403" s="128"/>
      <c r="DK403" s="128"/>
      <c r="DL403" s="128"/>
      <c r="DM403" s="128"/>
      <c r="DN403" s="128"/>
      <c r="DO403" s="128"/>
      <c r="DP403" s="128"/>
      <c r="DQ403" s="128"/>
      <c r="DR403" s="128"/>
      <c r="DS403" s="128"/>
      <c r="DT403" s="128"/>
      <c r="DU403" s="128"/>
      <c r="DV403" s="128"/>
      <c r="DW403" s="128"/>
      <c r="DX403" s="128"/>
      <c r="DY403" s="128"/>
      <c r="DZ403" s="128"/>
      <c r="EA403" s="128"/>
      <c r="EB403" s="128"/>
      <c r="EC403" s="128"/>
      <c r="ED403" s="128"/>
      <c r="EE403" s="128"/>
      <c r="EF403" s="128"/>
      <c r="EG403" s="128"/>
      <c r="EH403" s="128"/>
      <c r="EI403" s="128"/>
      <c r="EJ403" s="128"/>
      <c r="EK403" s="128"/>
      <c r="EL403" s="128"/>
      <c r="EM403" s="128"/>
      <c r="EN403" s="128"/>
      <c r="EO403" s="128"/>
      <c r="EP403" s="128"/>
      <c r="EQ403" s="128"/>
      <c r="ER403" s="128"/>
      <c r="ES403" s="128"/>
      <c r="ET403" s="128"/>
      <c r="EU403" s="128"/>
      <c r="EV403" s="128"/>
      <c r="EW403" s="128"/>
      <c r="EX403" s="128"/>
      <c r="EY403" s="128"/>
      <c r="EZ403" s="128"/>
      <c r="FA403" s="128"/>
      <c r="FB403" s="128"/>
      <c r="FC403" s="128"/>
      <c r="FD403" s="128"/>
      <c r="FE403" s="128"/>
      <c r="FF403" s="128"/>
      <c r="FG403" s="128"/>
      <c r="FH403" s="128"/>
      <c r="FI403" s="128"/>
      <c r="FJ403" s="128"/>
      <c r="FK403" s="128"/>
      <c r="FL403" s="128"/>
      <c r="FM403" s="128"/>
      <c r="FN403" s="128"/>
      <c r="FO403" s="128"/>
      <c r="FP403" s="128"/>
      <c r="FQ403" s="128"/>
      <c r="FR403" s="128"/>
      <c r="FS403" s="128"/>
      <c r="FT403" s="128"/>
      <c r="FU403" s="128"/>
      <c r="FV403" s="128"/>
      <c r="FW403" s="128"/>
      <c r="FX403" s="128"/>
      <c r="FY403" s="128"/>
      <c r="FZ403" s="128"/>
      <c r="GA403" s="128"/>
      <c r="GB403" s="128"/>
      <c r="GC403" s="128"/>
      <c r="GD403" s="128"/>
      <c r="GE403" s="128"/>
      <c r="GF403" s="128"/>
      <c r="GG403" s="128"/>
      <c r="GH403" s="128"/>
      <c r="GI403" s="128"/>
      <c r="GJ403" s="128"/>
      <c r="GK403" s="128"/>
      <c r="GL403" s="128"/>
      <c r="GM403" s="128"/>
      <c r="GN403" s="128"/>
      <c r="GO403" s="128"/>
    </row>
    <row r="404" spans="1:197" s="37" customFormat="1" hidden="1" outlineLevel="4" x14ac:dyDescent="0.25">
      <c r="A404" s="45"/>
      <c r="B404" s="46"/>
      <c r="C404" s="132"/>
      <c r="D404" s="133"/>
      <c r="E404" s="134"/>
      <c r="F404" s="165" t="s">
        <v>416</v>
      </c>
      <c r="G404" s="166"/>
      <c r="H404" s="167">
        <v>7</v>
      </c>
      <c r="I404" s="168"/>
      <c r="J404" s="169"/>
      <c r="K404" s="50"/>
      <c r="L404" s="50"/>
      <c r="M404" s="50"/>
      <c r="N404" s="50"/>
      <c r="O404" s="52"/>
      <c r="P404" s="52"/>
      <c r="Q404" s="52"/>
      <c r="R404" s="197"/>
      <c r="S404" s="194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  <c r="CN404" s="128"/>
      <c r="CO404" s="128"/>
      <c r="CP404" s="128"/>
      <c r="CQ404" s="128"/>
      <c r="CR404" s="128"/>
      <c r="CS404" s="128"/>
      <c r="CT404" s="128"/>
      <c r="CU404" s="128"/>
      <c r="CV404" s="128"/>
      <c r="CW404" s="128"/>
      <c r="CX404" s="128"/>
      <c r="CY404" s="128"/>
      <c r="CZ404" s="128"/>
      <c r="DA404" s="128"/>
      <c r="DB404" s="128"/>
      <c r="DC404" s="128"/>
      <c r="DD404" s="128"/>
      <c r="DE404" s="128"/>
      <c r="DF404" s="128"/>
      <c r="DG404" s="128"/>
      <c r="DH404" s="128"/>
      <c r="DI404" s="128"/>
      <c r="DJ404" s="128"/>
      <c r="DK404" s="128"/>
      <c r="DL404" s="128"/>
      <c r="DM404" s="128"/>
      <c r="DN404" s="128"/>
      <c r="DO404" s="128"/>
      <c r="DP404" s="128"/>
      <c r="DQ404" s="128"/>
      <c r="DR404" s="128"/>
      <c r="DS404" s="128"/>
      <c r="DT404" s="128"/>
      <c r="DU404" s="128"/>
      <c r="DV404" s="128"/>
      <c r="DW404" s="128"/>
      <c r="DX404" s="128"/>
      <c r="DY404" s="128"/>
      <c r="DZ404" s="128"/>
      <c r="EA404" s="128"/>
      <c r="EB404" s="128"/>
      <c r="EC404" s="128"/>
      <c r="ED404" s="128"/>
      <c r="EE404" s="128"/>
      <c r="EF404" s="128"/>
      <c r="EG404" s="128"/>
      <c r="EH404" s="128"/>
      <c r="EI404" s="128"/>
      <c r="EJ404" s="128"/>
      <c r="EK404" s="128"/>
      <c r="EL404" s="128"/>
      <c r="EM404" s="128"/>
      <c r="EN404" s="128"/>
      <c r="EO404" s="128"/>
      <c r="EP404" s="128"/>
      <c r="EQ404" s="128"/>
      <c r="ER404" s="128"/>
      <c r="ES404" s="128"/>
      <c r="ET404" s="128"/>
      <c r="EU404" s="128"/>
      <c r="EV404" s="128"/>
      <c r="EW404" s="128"/>
      <c r="EX404" s="128"/>
      <c r="EY404" s="128"/>
      <c r="EZ404" s="128"/>
      <c r="FA404" s="128"/>
      <c r="FB404" s="128"/>
      <c r="FC404" s="128"/>
      <c r="FD404" s="128"/>
      <c r="FE404" s="128"/>
      <c r="FF404" s="128"/>
      <c r="FG404" s="128"/>
      <c r="FH404" s="128"/>
      <c r="FI404" s="128"/>
      <c r="FJ404" s="128"/>
      <c r="FK404" s="128"/>
      <c r="FL404" s="128"/>
      <c r="FM404" s="128"/>
      <c r="FN404" s="128"/>
      <c r="FO404" s="128"/>
      <c r="FP404" s="128"/>
      <c r="FQ404" s="128"/>
      <c r="FR404" s="128"/>
      <c r="FS404" s="128"/>
      <c r="FT404" s="128"/>
      <c r="FU404" s="128"/>
      <c r="FV404" s="128"/>
      <c r="FW404" s="128"/>
      <c r="FX404" s="128"/>
      <c r="FY404" s="128"/>
      <c r="FZ404" s="128"/>
      <c r="GA404" s="128"/>
      <c r="GB404" s="128"/>
      <c r="GC404" s="128"/>
      <c r="GD404" s="128"/>
      <c r="GE404" s="128"/>
      <c r="GF404" s="128"/>
      <c r="GG404" s="128"/>
      <c r="GH404" s="128"/>
      <c r="GI404" s="128"/>
      <c r="GJ404" s="128"/>
      <c r="GK404" s="128"/>
      <c r="GL404" s="128"/>
      <c r="GM404" s="128"/>
      <c r="GN404" s="128"/>
      <c r="GO404" s="128"/>
    </row>
    <row r="405" spans="1:197" s="37" customFormat="1" hidden="1" outlineLevel="4" x14ac:dyDescent="0.25">
      <c r="A405" s="45"/>
      <c r="B405" s="46"/>
      <c r="C405" s="132"/>
      <c r="D405" s="133"/>
      <c r="E405" s="134"/>
      <c r="F405" s="165" t="s">
        <v>408</v>
      </c>
      <c r="G405" s="166"/>
      <c r="H405" s="167">
        <v>192.5</v>
      </c>
      <c r="I405" s="168"/>
      <c r="J405" s="169"/>
      <c r="K405" s="50"/>
      <c r="L405" s="50"/>
      <c r="M405" s="50"/>
      <c r="N405" s="50"/>
      <c r="O405" s="52"/>
      <c r="P405" s="52"/>
      <c r="Q405" s="52"/>
      <c r="R405" s="197"/>
      <c r="S405" s="194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  <c r="CN405" s="128"/>
      <c r="CO405" s="128"/>
      <c r="CP405" s="128"/>
      <c r="CQ405" s="128"/>
      <c r="CR405" s="128"/>
      <c r="CS405" s="128"/>
      <c r="CT405" s="128"/>
      <c r="CU405" s="128"/>
      <c r="CV405" s="128"/>
      <c r="CW405" s="128"/>
      <c r="CX405" s="128"/>
      <c r="CY405" s="128"/>
      <c r="CZ405" s="128"/>
      <c r="DA405" s="128"/>
      <c r="DB405" s="128"/>
      <c r="DC405" s="128"/>
      <c r="DD405" s="128"/>
      <c r="DE405" s="128"/>
      <c r="DF405" s="128"/>
      <c r="DG405" s="128"/>
      <c r="DH405" s="128"/>
      <c r="DI405" s="128"/>
      <c r="DJ405" s="128"/>
      <c r="DK405" s="128"/>
      <c r="DL405" s="128"/>
      <c r="DM405" s="128"/>
      <c r="DN405" s="128"/>
      <c r="DO405" s="128"/>
      <c r="DP405" s="128"/>
      <c r="DQ405" s="128"/>
      <c r="DR405" s="128"/>
      <c r="DS405" s="128"/>
      <c r="DT405" s="128"/>
      <c r="DU405" s="128"/>
      <c r="DV405" s="128"/>
      <c r="DW405" s="128"/>
      <c r="DX405" s="128"/>
      <c r="DY405" s="128"/>
      <c r="DZ405" s="128"/>
      <c r="EA405" s="128"/>
      <c r="EB405" s="128"/>
      <c r="EC405" s="128"/>
      <c r="ED405" s="128"/>
      <c r="EE405" s="128"/>
      <c r="EF405" s="128"/>
      <c r="EG405" s="128"/>
      <c r="EH405" s="128"/>
      <c r="EI405" s="128"/>
      <c r="EJ405" s="128"/>
      <c r="EK405" s="128"/>
      <c r="EL405" s="128"/>
      <c r="EM405" s="128"/>
      <c r="EN405" s="128"/>
      <c r="EO405" s="128"/>
      <c r="EP405" s="128"/>
      <c r="EQ405" s="128"/>
      <c r="ER405" s="128"/>
      <c r="ES405" s="128"/>
      <c r="ET405" s="128"/>
      <c r="EU405" s="128"/>
      <c r="EV405" s="128"/>
      <c r="EW405" s="128"/>
      <c r="EX405" s="128"/>
      <c r="EY405" s="128"/>
      <c r="EZ405" s="128"/>
      <c r="FA405" s="128"/>
      <c r="FB405" s="128"/>
      <c r="FC405" s="128"/>
      <c r="FD405" s="128"/>
      <c r="FE405" s="128"/>
      <c r="FF405" s="128"/>
      <c r="FG405" s="128"/>
      <c r="FH405" s="128"/>
      <c r="FI405" s="128"/>
      <c r="FJ405" s="128"/>
      <c r="FK405" s="128"/>
      <c r="FL405" s="128"/>
      <c r="FM405" s="128"/>
      <c r="FN405" s="128"/>
      <c r="FO405" s="128"/>
      <c r="FP405" s="128"/>
      <c r="FQ405" s="128"/>
      <c r="FR405" s="128"/>
      <c r="FS405" s="128"/>
      <c r="FT405" s="128"/>
      <c r="FU405" s="128"/>
      <c r="FV405" s="128"/>
      <c r="FW405" s="128"/>
      <c r="FX405" s="128"/>
      <c r="FY405" s="128"/>
      <c r="FZ405" s="128"/>
      <c r="GA405" s="128"/>
      <c r="GB405" s="128"/>
      <c r="GC405" s="128"/>
      <c r="GD405" s="128"/>
      <c r="GE405" s="128"/>
      <c r="GF405" s="128"/>
      <c r="GG405" s="128"/>
      <c r="GH405" s="128"/>
      <c r="GI405" s="128"/>
      <c r="GJ405" s="128"/>
      <c r="GK405" s="128"/>
      <c r="GL405" s="128"/>
      <c r="GM405" s="128"/>
      <c r="GN405" s="128"/>
      <c r="GO405" s="128"/>
    </row>
    <row r="406" spans="1:197" s="37" customFormat="1" hidden="1" outlineLevel="4" x14ac:dyDescent="0.25">
      <c r="A406" s="45"/>
      <c r="B406" s="46"/>
      <c r="C406" s="132"/>
      <c r="D406" s="133"/>
      <c r="E406" s="134"/>
      <c r="F406" s="165" t="s">
        <v>409</v>
      </c>
      <c r="G406" s="166"/>
      <c r="H406" s="167">
        <v>255</v>
      </c>
      <c r="I406" s="168"/>
      <c r="J406" s="169"/>
      <c r="K406" s="50"/>
      <c r="L406" s="50"/>
      <c r="M406" s="50"/>
      <c r="N406" s="50"/>
      <c r="O406" s="52"/>
      <c r="P406" s="52"/>
      <c r="Q406" s="52"/>
      <c r="R406" s="197"/>
      <c r="S406" s="194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  <c r="BN406" s="128"/>
      <c r="BO406" s="128"/>
      <c r="BP406" s="128"/>
      <c r="BQ406" s="128"/>
      <c r="BR406" s="128"/>
      <c r="BS406" s="128"/>
      <c r="BT406" s="128"/>
      <c r="BU406" s="128"/>
      <c r="BV406" s="128"/>
      <c r="BW406" s="128"/>
      <c r="BX406" s="128"/>
      <c r="BY406" s="128"/>
      <c r="BZ406" s="128"/>
      <c r="CA406" s="128"/>
      <c r="CB406" s="128"/>
      <c r="CC406" s="128"/>
      <c r="CD406" s="128"/>
      <c r="CE406" s="128"/>
      <c r="CF406" s="128"/>
      <c r="CG406" s="128"/>
      <c r="CH406" s="128"/>
      <c r="CI406" s="128"/>
      <c r="CJ406" s="128"/>
      <c r="CK406" s="128"/>
      <c r="CL406" s="128"/>
      <c r="CM406" s="128"/>
      <c r="CN406" s="128"/>
      <c r="CO406" s="128"/>
      <c r="CP406" s="128"/>
      <c r="CQ406" s="128"/>
      <c r="CR406" s="128"/>
      <c r="CS406" s="128"/>
      <c r="CT406" s="128"/>
      <c r="CU406" s="128"/>
      <c r="CV406" s="128"/>
      <c r="CW406" s="128"/>
      <c r="CX406" s="128"/>
      <c r="CY406" s="128"/>
      <c r="CZ406" s="128"/>
      <c r="DA406" s="128"/>
      <c r="DB406" s="128"/>
      <c r="DC406" s="128"/>
      <c r="DD406" s="128"/>
      <c r="DE406" s="128"/>
      <c r="DF406" s="128"/>
      <c r="DG406" s="128"/>
      <c r="DH406" s="128"/>
      <c r="DI406" s="128"/>
      <c r="DJ406" s="128"/>
      <c r="DK406" s="128"/>
      <c r="DL406" s="128"/>
      <c r="DM406" s="128"/>
      <c r="DN406" s="128"/>
      <c r="DO406" s="128"/>
      <c r="DP406" s="128"/>
      <c r="DQ406" s="128"/>
      <c r="DR406" s="128"/>
      <c r="DS406" s="128"/>
      <c r="DT406" s="128"/>
      <c r="DU406" s="128"/>
      <c r="DV406" s="128"/>
      <c r="DW406" s="128"/>
      <c r="DX406" s="128"/>
      <c r="DY406" s="128"/>
      <c r="DZ406" s="128"/>
      <c r="EA406" s="128"/>
      <c r="EB406" s="128"/>
      <c r="EC406" s="128"/>
      <c r="ED406" s="128"/>
      <c r="EE406" s="128"/>
      <c r="EF406" s="128"/>
      <c r="EG406" s="128"/>
      <c r="EH406" s="128"/>
      <c r="EI406" s="128"/>
      <c r="EJ406" s="128"/>
      <c r="EK406" s="128"/>
      <c r="EL406" s="128"/>
      <c r="EM406" s="128"/>
      <c r="EN406" s="128"/>
      <c r="EO406" s="128"/>
      <c r="EP406" s="128"/>
      <c r="EQ406" s="128"/>
      <c r="ER406" s="128"/>
      <c r="ES406" s="128"/>
      <c r="ET406" s="128"/>
      <c r="EU406" s="128"/>
      <c r="EV406" s="128"/>
      <c r="EW406" s="128"/>
      <c r="EX406" s="128"/>
      <c r="EY406" s="128"/>
      <c r="EZ406" s="128"/>
      <c r="FA406" s="128"/>
      <c r="FB406" s="128"/>
      <c r="FC406" s="128"/>
      <c r="FD406" s="128"/>
      <c r="FE406" s="128"/>
      <c r="FF406" s="128"/>
      <c r="FG406" s="128"/>
      <c r="FH406" s="128"/>
      <c r="FI406" s="128"/>
      <c r="FJ406" s="128"/>
      <c r="FK406" s="128"/>
      <c r="FL406" s="128"/>
      <c r="FM406" s="128"/>
      <c r="FN406" s="128"/>
      <c r="FO406" s="128"/>
      <c r="FP406" s="128"/>
      <c r="FQ406" s="128"/>
      <c r="FR406" s="128"/>
      <c r="FS406" s="128"/>
      <c r="FT406" s="128"/>
      <c r="FU406" s="128"/>
      <c r="FV406" s="128"/>
      <c r="FW406" s="128"/>
      <c r="FX406" s="128"/>
      <c r="FY406" s="128"/>
      <c r="FZ406" s="128"/>
      <c r="GA406" s="128"/>
      <c r="GB406" s="128"/>
      <c r="GC406" s="128"/>
      <c r="GD406" s="128"/>
      <c r="GE406" s="128"/>
      <c r="GF406" s="128"/>
      <c r="GG406" s="128"/>
      <c r="GH406" s="128"/>
      <c r="GI406" s="128"/>
      <c r="GJ406" s="128"/>
      <c r="GK406" s="128"/>
      <c r="GL406" s="128"/>
      <c r="GM406" s="128"/>
      <c r="GN406" s="128"/>
      <c r="GO406" s="128"/>
    </row>
    <row r="407" spans="1:197" s="37" customFormat="1" ht="7.5" hidden="1" customHeight="1" outlineLevel="4" x14ac:dyDescent="0.25">
      <c r="A407" s="36"/>
      <c r="B407" s="53"/>
      <c r="C407" s="139"/>
      <c r="D407" s="140"/>
      <c r="E407" s="141"/>
      <c r="F407" s="170"/>
      <c r="G407" s="171"/>
      <c r="H407" s="172"/>
      <c r="I407" s="173"/>
      <c r="J407" s="174"/>
      <c r="K407" s="61"/>
      <c r="L407" s="61"/>
      <c r="M407" s="61"/>
      <c r="N407" s="61"/>
      <c r="O407" s="60"/>
      <c r="P407" s="60"/>
      <c r="Q407" s="60"/>
      <c r="R407" s="197"/>
      <c r="S407" s="194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  <c r="BJ407" s="128"/>
      <c r="BK407" s="128"/>
      <c r="BL407" s="128"/>
      <c r="BM407" s="128"/>
      <c r="BN407" s="128"/>
      <c r="BO407" s="128"/>
      <c r="BP407" s="128"/>
      <c r="BQ407" s="128"/>
      <c r="BR407" s="128"/>
      <c r="BS407" s="128"/>
      <c r="BT407" s="128"/>
      <c r="BU407" s="128"/>
      <c r="BV407" s="128"/>
      <c r="BW407" s="128"/>
      <c r="BX407" s="128"/>
      <c r="BY407" s="128"/>
      <c r="BZ407" s="128"/>
      <c r="CA407" s="128"/>
      <c r="CB407" s="128"/>
      <c r="CC407" s="128"/>
      <c r="CD407" s="128"/>
      <c r="CE407" s="128"/>
      <c r="CF407" s="128"/>
      <c r="CG407" s="128"/>
      <c r="CH407" s="128"/>
      <c r="CI407" s="128"/>
      <c r="CJ407" s="128"/>
      <c r="CK407" s="128"/>
      <c r="CL407" s="128"/>
      <c r="CM407" s="128"/>
      <c r="CN407" s="128"/>
      <c r="CO407" s="128"/>
      <c r="CP407" s="128"/>
      <c r="CQ407" s="128"/>
      <c r="CR407" s="128"/>
      <c r="CS407" s="128"/>
      <c r="CT407" s="128"/>
      <c r="CU407" s="128"/>
      <c r="CV407" s="128"/>
      <c r="CW407" s="128"/>
      <c r="CX407" s="128"/>
      <c r="CY407" s="128"/>
      <c r="CZ407" s="128"/>
      <c r="DA407" s="128"/>
      <c r="DB407" s="128"/>
      <c r="DC407" s="128"/>
      <c r="DD407" s="128"/>
      <c r="DE407" s="128"/>
      <c r="DF407" s="128"/>
      <c r="DG407" s="128"/>
      <c r="DH407" s="128"/>
      <c r="DI407" s="128"/>
      <c r="DJ407" s="128"/>
      <c r="DK407" s="128"/>
      <c r="DL407" s="128"/>
      <c r="DM407" s="128"/>
      <c r="DN407" s="128"/>
      <c r="DO407" s="128"/>
      <c r="DP407" s="128"/>
      <c r="DQ407" s="128"/>
      <c r="DR407" s="128"/>
      <c r="DS407" s="128"/>
      <c r="DT407" s="128"/>
      <c r="DU407" s="128"/>
      <c r="DV407" s="128"/>
      <c r="DW407" s="128"/>
      <c r="DX407" s="128"/>
      <c r="DY407" s="128"/>
      <c r="DZ407" s="128"/>
      <c r="EA407" s="128"/>
      <c r="EB407" s="128"/>
      <c r="EC407" s="128"/>
      <c r="ED407" s="128"/>
      <c r="EE407" s="128"/>
      <c r="EF407" s="128"/>
      <c r="EG407" s="128"/>
      <c r="EH407" s="128"/>
      <c r="EI407" s="128"/>
      <c r="EJ407" s="128"/>
      <c r="EK407" s="128"/>
      <c r="EL407" s="128"/>
      <c r="EM407" s="128"/>
      <c r="EN407" s="128"/>
      <c r="EO407" s="128"/>
      <c r="EP407" s="128"/>
      <c r="EQ407" s="128"/>
      <c r="ER407" s="128"/>
      <c r="ES407" s="128"/>
      <c r="ET407" s="128"/>
      <c r="EU407" s="128"/>
      <c r="EV407" s="128"/>
      <c r="EW407" s="128"/>
      <c r="EX407" s="128"/>
      <c r="EY407" s="128"/>
      <c r="EZ407" s="128"/>
      <c r="FA407" s="128"/>
      <c r="FB407" s="128"/>
      <c r="FC407" s="128"/>
      <c r="FD407" s="128"/>
      <c r="FE407" s="128"/>
      <c r="FF407" s="128"/>
      <c r="FG407" s="128"/>
      <c r="FH407" s="128"/>
      <c r="FI407" s="128"/>
      <c r="FJ407" s="128"/>
      <c r="FK407" s="128"/>
      <c r="FL407" s="128"/>
      <c r="FM407" s="128"/>
      <c r="FN407" s="128"/>
      <c r="FO407" s="128"/>
      <c r="FP407" s="128"/>
      <c r="FQ407" s="128"/>
      <c r="FR407" s="128"/>
      <c r="FS407" s="128"/>
      <c r="FT407" s="128"/>
      <c r="FU407" s="128"/>
      <c r="FV407" s="128"/>
      <c r="FW407" s="128"/>
      <c r="FX407" s="128"/>
      <c r="FY407" s="128"/>
      <c r="FZ407" s="128"/>
      <c r="GA407" s="128"/>
      <c r="GB407" s="128"/>
      <c r="GC407" s="128"/>
      <c r="GD407" s="128"/>
      <c r="GE407" s="128"/>
      <c r="GF407" s="128"/>
      <c r="GG407" s="128"/>
      <c r="GH407" s="128"/>
      <c r="GI407" s="128"/>
      <c r="GJ407" s="128"/>
      <c r="GK407" s="128"/>
      <c r="GL407" s="128"/>
      <c r="GM407" s="128"/>
      <c r="GN407" s="128"/>
      <c r="GO407" s="128"/>
    </row>
    <row r="408" spans="1:197" s="37" customFormat="1" outlineLevel="3" collapsed="1" x14ac:dyDescent="0.25">
      <c r="A408" s="38"/>
      <c r="B408" s="39"/>
      <c r="C408" s="129">
        <v>53</v>
      </c>
      <c r="D408" s="130" t="s">
        <v>50</v>
      </c>
      <c r="E408" s="131" t="s">
        <v>417</v>
      </c>
      <c r="F408" s="160" t="s">
        <v>418</v>
      </c>
      <c r="G408" s="161" t="s">
        <v>53</v>
      </c>
      <c r="H408" s="162">
        <v>79.5</v>
      </c>
      <c r="I408" s="163"/>
      <c r="J408" s="164">
        <f>H408*I408</f>
        <v>0</v>
      </c>
      <c r="K408" s="42">
        <v>5.1769999999999997E-2</v>
      </c>
      <c r="L408" s="42">
        <f>H408*K408</f>
        <v>4.1157149999999998</v>
      </c>
      <c r="M408" s="42"/>
      <c r="N408" s="42">
        <f>H408*M408</f>
        <v>0</v>
      </c>
      <c r="O408" s="44">
        <v>21</v>
      </c>
      <c r="P408" s="44">
        <f>J408*(O408/100)</f>
        <v>0</v>
      </c>
      <c r="Q408" s="44">
        <f>J408+P408</f>
        <v>0</v>
      </c>
      <c r="R408" s="197"/>
      <c r="S408" s="194"/>
      <c r="T408" s="127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28"/>
      <c r="BQ408" s="128"/>
      <c r="BR408" s="128"/>
      <c r="BS408" s="128"/>
      <c r="BT408" s="128"/>
      <c r="BU408" s="128"/>
      <c r="BV408" s="128"/>
      <c r="BW408" s="128"/>
      <c r="BX408" s="128"/>
      <c r="BY408" s="128"/>
      <c r="BZ408" s="128"/>
      <c r="CA408" s="128"/>
      <c r="CB408" s="128"/>
      <c r="CC408" s="128"/>
      <c r="CD408" s="128"/>
      <c r="CE408" s="128"/>
      <c r="CF408" s="128"/>
      <c r="CG408" s="128"/>
      <c r="CH408" s="128"/>
      <c r="CI408" s="128"/>
      <c r="CJ408" s="128"/>
      <c r="CK408" s="128"/>
      <c r="CL408" s="128"/>
      <c r="CM408" s="128"/>
      <c r="CN408" s="128"/>
      <c r="CO408" s="128"/>
      <c r="CP408" s="128"/>
      <c r="CQ408" s="128"/>
      <c r="CR408" s="128"/>
      <c r="CS408" s="128"/>
      <c r="CT408" s="128"/>
      <c r="CU408" s="128"/>
      <c r="CV408" s="128"/>
      <c r="CW408" s="128"/>
      <c r="CX408" s="128"/>
      <c r="CY408" s="128"/>
      <c r="CZ408" s="128"/>
      <c r="DA408" s="128"/>
      <c r="DB408" s="128"/>
      <c r="DC408" s="128"/>
      <c r="DD408" s="128"/>
      <c r="DE408" s="128"/>
      <c r="DF408" s="128"/>
      <c r="DG408" s="128"/>
      <c r="DH408" s="128"/>
      <c r="DI408" s="128"/>
      <c r="DJ408" s="128"/>
      <c r="DK408" s="128"/>
      <c r="DL408" s="128"/>
      <c r="DM408" s="128"/>
      <c r="DN408" s="128"/>
      <c r="DO408" s="128"/>
      <c r="DP408" s="128"/>
      <c r="DQ408" s="128"/>
      <c r="DR408" s="128"/>
      <c r="DS408" s="128"/>
      <c r="DT408" s="128"/>
      <c r="DU408" s="128"/>
      <c r="DV408" s="128"/>
      <c r="DW408" s="128"/>
      <c r="DX408" s="128"/>
      <c r="DY408" s="128"/>
      <c r="DZ408" s="128"/>
      <c r="EA408" s="128"/>
      <c r="EB408" s="128"/>
      <c r="EC408" s="128"/>
      <c r="ED408" s="128"/>
      <c r="EE408" s="128"/>
      <c r="EF408" s="128"/>
      <c r="EG408" s="128"/>
      <c r="EH408" s="128"/>
      <c r="EI408" s="128"/>
      <c r="EJ408" s="128"/>
      <c r="EK408" s="128"/>
      <c r="EL408" s="128"/>
      <c r="EM408" s="128"/>
      <c r="EN408" s="128"/>
      <c r="EO408" s="128"/>
      <c r="EP408" s="128"/>
      <c r="EQ408" s="128"/>
      <c r="ER408" s="128"/>
      <c r="ES408" s="128"/>
      <c r="ET408" s="128"/>
      <c r="EU408" s="128"/>
      <c r="EV408" s="128"/>
      <c r="EW408" s="128"/>
      <c r="EX408" s="128"/>
      <c r="EY408" s="128"/>
      <c r="EZ408" s="128"/>
      <c r="FA408" s="128"/>
      <c r="FB408" s="128"/>
      <c r="FC408" s="128"/>
      <c r="FD408" s="128"/>
      <c r="FE408" s="128"/>
      <c r="FF408" s="128"/>
      <c r="FG408" s="128"/>
      <c r="FH408" s="128"/>
      <c r="FI408" s="128"/>
      <c r="FJ408" s="128"/>
      <c r="FK408" s="128"/>
      <c r="FL408" s="128"/>
      <c r="FM408" s="128"/>
      <c r="FN408" s="128"/>
      <c r="FO408" s="128"/>
      <c r="FP408" s="128"/>
      <c r="FQ408" s="128"/>
      <c r="FR408" s="128"/>
      <c r="FS408" s="128"/>
      <c r="FT408" s="128"/>
      <c r="FU408" s="128"/>
      <c r="FV408" s="128"/>
      <c r="FW408" s="128"/>
      <c r="FX408" s="128"/>
      <c r="FY408" s="128"/>
      <c r="FZ408" s="128"/>
      <c r="GA408" s="128"/>
      <c r="GB408" s="128"/>
      <c r="GC408" s="128"/>
      <c r="GD408" s="128"/>
      <c r="GE408" s="128"/>
      <c r="GF408" s="128"/>
      <c r="GG408" s="128"/>
      <c r="GH408" s="128"/>
      <c r="GI408" s="128"/>
      <c r="GJ408" s="128"/>
      <c r="GK408" s="128"/>
      <c r="GL408" s="128"/>
      <c r="GM408" s="128"/>
      <c r="GN408" s="128"/>
      <c r="GO408" s="128"/>
    </row>
    <row r="409" spans="1:197" s="37" customFormat="1" hidden="1" outlineLevel="4" x14ac:dyDescent="0.25">
      <c r="A409" s="45"/>
      <c r="B409" s="46"/>
      <c r="C409" s="132"/>
      <c r="D409" s="133"/>
      <c r="E409" s="134" t="s">
        <v>14</v>
      </c>
      <c r="F409" s="165" t="s">
        <v>419</v>
      </c>
      <c r="G409" s="166"/>
      <c r="H409" s="167">
        <v>79.5</v>
      </c>
      <c r="I409" s="168"/>
      <c r="J409" s="169"/>
      <c r="K409" s="50"/>
      <c r="L409" s="50"/>
      <c r="M409" s="50"/>
      <c r="N409" s="50"/>
      <c r="O409" s="52"/>
      <c r="P409" s="52"/>
      <c r="Q409" s="52"/>
      <c r="R409" s="197"/>
      <c r="S409" s="194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  <c r="CN409" s="128"/>
      <c r="CO409" s="128"/>
      <c r="CP409" s="128"/>
      <c r="CQ409" s="128"/>
      <c r="CR409" s="128"/>
      <c r="CS409" s="128"/>
      <c r="CT409" s="128"/>
      <c r="CU409" s="128"/>
      <c r="CV409" s="128"/>
      <c r="CW409" s="128"/>
      <c r="CX409" s="128"/>
      <c r="CY409" s="128"/>
      <c r="CZ409" s="128"/>
      <c r="DA409" s="128"/>
      <c r="DB409" s="128"/>
      <c r="DC409" s="128"/>
      <c r="DD409" s="128"/>
      <c r="DE409" s="128"/>
      <c r="DF409" s="128"/>
      <c r="DG409" s="128"/>
      <c r="DH409" s="128"/>
      <c r="DI409" s="128"/>
      <c r="DJ409" s="128"/>
      <c r="DK409" s="128"/>
      <c r="DL409" s="128"/>
      <c r="DM409" s="128"/>
      <c r="DN409" s="128"/>
      <c r="DO409" s="128"/>
      <c r="DP409" s="128"/>
      <c r="DQ409" s="128"/>
      <c r="DR409" s="128"/>
      <c r="DS409" s="128"/>
      <c r="DT409" s="128"/>
      <c r="DU409" s="128"/>
      <c r="DV409" s="128"/>
      <c r="DW409" s="128"/>
      <c r="DX409" s="128"/>
      <c r="DY409" s="128"/>
      <c r="DZ409" s="128"/>
      <c r="EA409" s="128"/>
      <c r="EB409" s="128"/>
      <c r="EC409" s="128"/>
      <c r="ED409" s="128"/>
      <c r="EE409" s="128"/>
      <c r="EF409" s="128"/>
      <c r="EG409" s="128"/>
      <c r="EH409" s="128"/>
      <c r="EI409" s="128"/>
      <c r="EJ409" s="128"/>
      <c r="EK409" s="128"/>
      <c r="EL409" s="128"/>
      <c r="EM409" s="128"/>
      <c r="EN409" s="128"/>
      <c r="EO409" s="128"/>
      <c r="EP409" s="128"/>
      <c r="EQ409" s="128"/>
      <c r="ER409" s="128"/>
      <c r="ES409" s="128"/>
      <c r="ET409" s="128"/>
      <c r="EU409" s="128"/>
      <c r="EV409" s="128"/>
      <c r="EW409" s="128"/>
      <c r="EX409" s="128"/>
      <c r="EY409" s="128"/>
      <c r="EZ409" s="128"/>
      <c r="FA409" s="128"/>
      <c r="FB409" s="128"/>
      <c r="FC409" s="128"/>
      <c r="FD409" s="128"/>
      <c r="FE409" s="128"/>
      <c r="FF409" s="128"/>
      <c r="FG409" s="128"/>
      <c r="FH409" s="128"/>
      <c r="FI409" s="128"/>
      <c r="FJ409" s="128"/>
      <c r="FK409" s="128"/>
      <c r="FL409" s="128"/>
      <c r="FM409" s="128"/>
      <c r="FN409" s="128"/>
      <c r="FO409" s="128"/>
      <c r="FP409" s="128"/>
      <c r="FQ409" s="128"/>
      <c r="FR409" s="128"/>
      <c r="FS409" s="128"/>
      <c r="FT409" s="128"/>
      <c r="FU409" s="128"/>
      <c r="FV409" s="128"/>
      <c r="FW409" s="128"/>
      <c r="FX409" s="128"/>
      <c r="FY409" s="128"/>
      <c r="FZ409" s="128"/>
      <c r="GA409" s="128"/>
      <c r="GB409" s="128"/>
      <c r="GC409" s="128"/>
      <c r="GD409" s="128"/>
      <c r="GE409" s="128"/>
      <c r="GF409" s="128"/>
      <c r="GG409" s="128"/>
      <c r="GH409" s="128"/>
      <c r="GI409" s="128"/>
      <c r="GJ409" s="128"/>
      <c r="GK409" s="128"/>
      <c r="GL409" s="128"/>
      <c r="GM409" s="128"/>
      <c r="GN409" s="128"/>
      <c r="GO409" s="128"/>
    </row>
    <row r="410" spans="1:197" s="37" customFormat="1" ht="7.5" hidden="1" customHeight="1" outlineLevel="4" x14ac:dyDescent="0.25">
      <c r="A410" s="36"/>
      <c r="B410" s="53"/>
      <c r="C410" s="139"/>
      <c r="D410" s="140"/>
      <c r="E410" s="141"/>
      <c r="F410" s="170"/>
      <c r="G410" s="171"/>
      <c r="H410" s="172"/>
      <c r="I410" s="173"/>
      <c r="J410" s="174"/>
      <c r="K410" s="61"/>
      <c r="L410" s="61"/>
      <c r="M410" s="61"/>
      <c r="N410" s="61"/>
      <c r="O410" s="60"/>
      <c r="P410" s="60"/>
      <c r="Q410" s="60"/>
      <c r="R410" s="197"/>
      <c r="S410" s="194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8"/>
      <c r="BX410" s="128"/>
      <c r="BY410" s="128"/>
      <c r="BZ410" s="128"/>
      <c r="CA410" s="128"/>
      <c r="CB410" s="128"/>
      <c r="CC410" s="128"/>
      <c r="CD410" s="128"/>
      <c r="CE410" s="128"/>
      <c r="CF410" s="128"/>
      <c r="CG410" s="128"/>
      <c r="CH410" s="128"/>
      <c r="CI410" s="128"/>
      <c r="CJ410" s="128"/>
      <c r="CK410" s="128"/>
      <c r="CL410" s="128"/>
      <c r="CM410" s="128"/>
      <c r="CN410" s="128"/>
      <c r="CO410" s="128"/>
      <c r="CP410" s="128"/>
      <c r="CQ410" s="128"/>
      <c r="CR410" s="128"/>
      <c r="CS410" s="128"/>
      <c r="CT410" s="128"/>
      <c r="CU410" s="128"/>
      <c r="CV410" s="128"/>
      <c r="CW410" s="128"/>
      <c r="CX410" s="128"/>
      <c r="CY410" s="128"/>
      <c r="CZ410" s="128"/>
      <c r="DA410" s="128"/>
      <c r="DB410" s="128"/>
      <c r="DC410" s="128"/>
      <c r="DD410" s="128"/>
      <c r="DE410" s="128"/>
      <c r="DF410" s="128"/>
      <c r="DG410" s="128"/>
      <c r="DH410" s="128"/>
      <c r="DI410" s="128"/>
      <c r="DJ410" s="128"/>
      <c r="DK410" s="128"/>
      <c r="DL410" s="128"/>
      <c r="DM410" s="128"/>
      <c r="DN410" s="128"/>
      <c r="DO410" s="128"/>
      <c r="DP410" s="128"/>
      <c r="DQ410" s="128"/>
      <c r="DR410" s="128"/>
      <c r="DS410" s="128"/>
      <c r="DT410" s="128"/>
      <c r="DU410" s="128"/>
      <c r="DV410" s="128"/>
      <c r="DW410" s="128"/>
      <c r="DX410" s="128"/>
      <c r="DY410" s="128"/>
      <c r="DZ410" s="128"/>
      <c r="EA410" s="128"/>
      <c r="EB410" s="128"/>
      <c r="EC410" s="128"/>
      <c r="ED410" s="128"/>
      <c r="EE410" s="128"/>
      <c r="EF410" s="128"/>
      <c r="EG410" s="128"/>
      <c r="EH410" s="128"/>
      <c r="EI410" s="128"/>
      <c r="EJ410" s="128"/>
      <c r="EK410" s="128"/>
      <c r="EL410" s="128"/>
      <c r="EM410" s="128"/>
      <c r="EN410" s="128"/>
      <c r="EO410" s="128"/>
      <c r="EP410" s="128"/>
      <c r="EQ410" s="128"/>
      <c r="ER410" s="128"/>
      <c r="ES410" s="128"/>
      <c r="ET410" s="128"/>
      <c r="EU410" s="128"/>
      <c r="EV410" s="128"/>
      <c r="EW410" s="128"/>
      <c r="EX410" s="128"/>
      <c r="EY410" s="128"/>
      <c r="EZ410" s="128"/>
      <c r="FA410" s="128"/>
      <c r="FB410" s="128"/>
      <c r="FC410" s="128"/>
      <c r="FD410" s="128"/>
      <c r="FE410" s="128"/>
      <c r="FF410" s="128"/>
      <c r="FG410" s="128"/>
      <c r="FH410" s="128"/>
      <c r="FI410" s="128"/>
      <c r="FJ410" s="128"/>
      <c r="FK410" s="128"/>
      <c r="FL410" s="128"/>
      <c r="FM410" s="128"/>
      <c r="FN410" s="128"/>
      <c r="FO410" s="128"/>
      <c r="FP410" s="128"/>
      <c r="FQ410" s="128"/>
      <c r="FR410" s="128"/>
      <c r="FS410" s="128"/>
      <c r="FT410" s="128"/>
      <c r="FU410" s="128"/>
      <c r="FV410" s="128"/>
      <c r="FW410" s="128"/>
      <c r="FX410" s="128"/>
      <c r="FY410" s="128"/>
      <c r="FZ410" s="128"/>
      <c r="GA410" s="128"/>
      <c r="GB410" s="128"/>
      <c r="GC410" s="128"/>
      <c r="GD410" s="128"/>
      <c r="GE410" s="128"/>
      <c r="GF410" s="128"/>
      <c r="GG410" s="128"/>
      <c r="GH410" s="128"/>
      <c r="GI410" s="128"/>
      <c r="GJ410" s="128"/>
      <c r="GK410" s="128"/>
      <c r="GL410" s="128"/>
      <c r="GM410" s="128"/>
      <c r="GN410" s="128"/>
      <c r="GO410" s="128"/>
    </row>
    <row r="411" spans="1:197" s="37" customFormat="1" outlineLevel="3" collapsed="1" x14ac:dyDescent="0.25">
      <c r="A411" s="38"/>
      <c r="B411" s="39"/>
      <c r="C411" s="129">
        <v>54</v>
      </c>
      <c r="D411" s="130" t="s">
        <v>50</v>
      </c>
      <c r="E411" s="131" t="s">
        <v>420</v>
      </c>
      <c r="F411" s="160" t="s">
        <v>421</v>
      </c>
      <c r="G411" s="161" t="s">
        <v>53</v>
      </c>
      <c r="H411" s="162">
        <v>27.6</v>
      </c>
      <c r="I411" s="163"/>
      <c r="J411" s="164">
        <f>H411*I411</f>
        <v>0</v>
      </c>
      <c r="K411" s="42">
        <v>0.32400000000000001</v>
      </c>
      <c r="L411" s="42">
        <f>H411*K411</f>
        <v>8.942400000000001</v>
      </c>
      <c r="M411" s="42"/>
      <c r="N411" s="42">
        <f>H411*M411</f>
        <v>0</v>
      </c>
      <c r="O411" s="44">
        <v>21</v>
      </c>
      <c r="P411" s="44">
        <f>J411*(O411/100)</f>
        <v>0</v>
      </c>
      <c r="Q411" s="44">
        <f>J411+P411</f>
        <v>0</v>
      </c>
      <c r="R411" s="197"/>
      <c r="S411" s="194"/>
      <c r="T411" s="127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  <c r="CN411" s="128"/>
      <c r="CO411" s="128"/>
      <c r="CP411" s="128"/>
      <c r="CQ411" s="128"/>
      <c r="CR411" s="128"/>
      <c r="CS411" s="128"/>
      <c r="CT411" s="128"/>
      <c r="CU411" s="128"/>
      <c r="CV411" s="128"/>
      <c r="CW411" s="128"/>
      <c r="CX411" s="128"/>
      <c r="CY411" s="128"/>
      <c r="CZ411" s="128"/>
      <c r="DA411" s="128"/>
      <c r="DB411" s="128"/>
      <c r="DC411" s="128"/>
      <c r="DD411" s="128"/>
      <c r="DE411" s="128"/>
      <c r="DF411" s="128"/>
      <c r="DG411" s="128"/>
      <c r="DH411" s="128"/>
      <c r="DI411" s="128"/>
      <c r="DJ411" s="128"/>
      <c r="DK411" s="128"/>
      <c r="DL411" s="128"/>
      <c r="DM411" s="128"/>
      <c r="DN411" s="128"/>
      <c r="DO411" s="128"/>
      <c r="DP411" s="128"/>
      <c r="DQ411" s="128"/>
      <c r="DR411" s="128"/>
      <c r="DS411" s="128"/>
      <c r="DT411" s="128"/>
      <c r="DU411" s="128"/>
      <c r="DV411" s="128"/>
      <c r="DW411" s="128"/>
      <c r="DX411" s="128"/>
      <c r="DY411" s="128"/>
      <c r="DZ411" s="128"/>
      <c r="EA411" s="128"/>
      <c r="EB411" s="128"/>
      <c r="EC411" s="128"/>
      <c r="ED411" s="128"/>
      <c r="EE411" s="128"/>
      <c r="EF411" s="128"/>
      <c r="EG411" s="128"/>
      <c r="EH411" s="128"/>
      <c r="EI411" s="128"/>
      <c r="EJ411" s="128"/>
      <c r="EK411" s="128"/>
      <c r="EL411" s="128"/>
      <c r="EM411" s="128"/>
      <c r="EN411" s="128"/>
      <c r="EO411" s="128"/>
      <c r="EP411" s="128"/>
      <c r="EQ411" s="128"/>
      <c r="ER411" s="128"/>
      <c r="ES411" s="128"/>
      <c r="ET411" s="128"/>
      <c r="EU411" s="128"/>
      <c r="EV411" s="128"/>
      <c r="EW411" s="128"/>
      <c r="EX411" s="128"/>
      <c r="EY411" s="128"/>
      <c r="EZ411" s="128"/>
      <c r="FA411" s="128"/>
      <c r="FB411" s="128"/>
      <c r="FC411" s="128"/>
      <c r="FD411" s="128"/>
      <c r="FE411" s="128"/>
      <c r="FF411" s="128"/>
      <c r="FG411" s="128"/>
      <c r="FH411" s="128"/>
      <c r="FI411" s="128"/>
      <c r="FJ411" s="128"/>
      <c r="FK411" s="128"/>
      <c r="FL411" s="128"/>
      <c r="FM411" s="128"/>
      <c r="FN411" s="128"/>
      <c r="FO411" s="128"/>
      <c r="FP411" s="128"/>
      <c r="FQ411" s="128"/>
      <c r="FR411" s="128"/>
      <c r="FS411" s="128"/>
      <c r="FT411" s="128"/>
      <c r="FU411" s="128"/>
      <c r="FV411" s="128"/>
      <c r="FW411" s="128"/>
      <c r="FX411" s="128"/>
      <c r="FY411" s="128"/>
      <c r="FZ411" s="128"/>
      <c r="GA411" s="128"/>
      <c r="GB411" s="128"/>
      <c r="GC411" s="128"/>
      <c r="GD411" s="128"/>
      <c r="GE411" s="128"/>
      <c r="GF411" s="128"/>
      <c r="GG411" s="128"/>
      <c r="GH411" s="128"/>
      <c r="GI411" s="128"/>
      <c r="GJ411" s="128"/>
      <c r="GK411" s="128"/>
      <c r="GL411" s="128"/>
      <c r="GM411" s="128"/>
      <c r="GN411" s="128"/>
      <c r="GO411" s="128"/>
    </row>
    <row r="412" spans="1:197" s="37" customFormat="1" hidden="1" outlineLevel="4" x14ac:dyDescent="0.25">
      <c r="A412" s="45"/>
      <c r="B412" s="46"/>
      <c r="C412" s="132"/>
      <c r="D412" s="133"/>
      <c r="E412" s="134" t="s">
        <v>14</v>
      </c>
      <c r="F412" s="135" t="s">
        <v>422</v>
      </c>
      <c r="G412" s="133"/>
      <c r="H412" s="136">
        <v>27.6</v>
      </c>
      <c r="I412" s="137"/>
      <c r="J412" s="138"/>
      <c r="K412" s="50"/>
      <c r="L412" s="50"/>
      <c r="M412" s="50"/>
      <c r="N412" s="50"/>
      <c r="O412" s="52"/>
      <c r="P412" s="52"/>
      <c r="Q412" s="52"/>
      <c r="R412" s="197"/>
      <c r="S412" s="194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28"/>
      <c r="CJ412" s="128"/>
      <c r="CK412" s="128"/>
      <c r="CL412" s="128"/>
      <c r="CM412" s="128"/>
      <c r="CN412" s="128"/>
      <c r="CO412" s="128"/>
      <c r="CP412" s="128"/>
      <c r="CQ412" s="128"/>
      <c r="CR412" s="128"/>
      <c r="CS412" s="128"/>
      <c r="CT412" s="128"/>
      <c r="CU412" s="128"/>
      <c r="CV412" s="128"/>
      <c r="CW412" s="128"/>
      <c r="CX412" s="128"/>
      <c r="CY412" s="128"/>
      <c r="CZ412" s="128"/>
      <c r="DA412" s="128"/>
      <c r="DB412" s="128"/>
      <c r="DC412" s="128"/>
      <c r="DD412" s="128"/>
      <c r="DE412" s="128"/>
      <c r="DF412" s="128"/>
      <c r="DG412" s="128"/>
      <c r="DH412" s="128"/>
      <c r="DI412" s="128"/>
      <c r="DJ412" s="128"/>
      <c r="DK412" s="128"/>
      <c r="DL412" s="128"/>
      <c r="DM412" s="128"/>
      <c r="DN412" s="128"/>
      <c r="DO412" s="128"/>
      <c r="DP412" s="128"/>
      <c r="DQ412" s="128"/>
      <c r="DR412" s="128"/>
      <c r="DS412" s="128"/>
      <c r="DT412" s="128"/>
      <c r="DU412" s="128"/>
      <c r="DV412" s="128"/>
      <c r="DW412" s="128"/>
      <c r="DX412" s="128"/>
      <c r="DY412" s="128"/>
      <c r="DZ412" s="128"/>
      <c r="EA412" s="128"/>
      <c r="EB412" s="128"/>
      <c r="EC412" s="128"/>
      <c r="ED412" s="128"/>
      <c r="EE412" s="128"/>
      <c r="EF412" s="128"/>
      <c r="EG412" s="128"/>
      <c r="EH412" s="128"/>
      <c r="EI412" s="128"/>
      <c r="EJ412" s="128"/>
      <c r="EK412" s="128"/>
      <c r="EL412" s="128"/>
      <c r="EM412" s="128"/>
      <c r="EN412" s="128"/>
      <c r="EO412" s="128"/>
      <c r="EP412" s="128"/>
      <c r="EQ412" s="128"/>
      <c r="ER412" s="128"/>
      <c r="ES412" s="128"/>
      <c r="ET412" s="128"/>
      <c r="EU412" s="128"/>
      <c r="EV412" s="128"/>
      <c r="EW412" s="128"/>
      <c r="EX412" s="128"/>
      <c r="EY412" s="128"/>
      <c r="EZ412" s="128"/>
      <c r="FA412" s="128"/>
      <c r="FB412" s="128"/>
      <c r="FC412" s="128"/>
      <c r="FD412" s="128"/>
      <c r="FE412" s="128"/>
      <c r="FF412" s="128"/>
      <c r="FG412" s="128"/>
      <c r="FH412" s="128"/>
      <c r="FI412" s="128"/>
      <c r="FJ412" s="128"/>
      <c r="FK412" s="128"/>
      <c r="FL412" s="128"/>
      <c r="FM412" s="128"/>
      <c r="FN412" s="128"/>
      <c r="FO412" s="128"/>
      <c r="FP412" s="128"/>
      <c r="FQ412" s="128"/>
      <c r="FR412" s="128"/>
      <c r="FS412" s="128"/>
      <c r="FT412" s="128"/>
      <c r="FU412" s="128"/>
      <c r="FV412" s="128"/>
      <c r="FW412" s="128"/>
      <c r="FX412" s="128"/>
      <c r="FY412" s="128"/>
      <c r="FZ412" s="128"/>
      <c r="GA412" s="128"/>
      <c r="GB412" s="128"/>
      <c r="GC412" s="128"/>
      <c r="GD412" s="128"/>
      <c r="GE412" s="128"/>
      <c r="GF412" s="128"/>
      <c r="GG412" s="128"/>
      <c r="GH412" s="128"/>
      <c r="GI412" s="128"/>
      <c r="GJ412" s="128"/>
      <c r="GK412" s="128"/>
      <c r="GL412" s="128"/>
      <c r="GM412" s="128"/>
      <c r="GN412" s="128"/>
      <c r="GO412" s="128"/>
    </row>
    <row r="413" spans="1:197" s="37" customFormat="1" ht="7.5" hidden="1" customHeight="1" outlineLevel="4" x14ac:dyDescent="0.25">
      <c r="A413" s="36"/>
      <c r="B413" s="53"/>
      <c r="C413" s="54"/>
      <c r="D413" s="55"/>
      <c r="E413" s="56"/>
      <c r="F413" s="57"/>
      <c r="G413" s="55"/>
      <c r="H413" s="58"/>
      <c r="I413" s="59"/>
      <c r="J413" s="60"/>
      <c r="K413" s="61"/>
      <c r="L413" s="61"/>
      <c r="M413" s="61"/>
      <c r="N413" s="61"/>
      <c r="O413" s="60"/>
      <c r="P413" s="60"/>
      <c r="Q413" s="60"/>
      <c r="R413" s="197"/>
      <c r="S413" s="194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8"/>
      <c r="CA413" s="128"/>
      <c r="CB413" s="128"/>
      <c r="CC413" s="128"/>
      <c r="CD413" s="128"/>
      <c r="CE413" s="128"/>
      <c r="CF413" s="128"/>
      <c r="CG413" s="128"/>
      <c r="CH413" s="128"/>
      <c r="CI413" s="128"/>
      <c r="CJ413" s="128"/>
      <c r="CK413" s="128"/>
      <c r="CL413" s="128"/>
      <c r="CM413" s="128"/>
      <c r="CN413" s="128"/>
      <c r="CO413" s="128"/>
      <c r="CP413" s="128"/>
      <c r="CQ413" s="128"/>
      <c r="CR413" s="128"/>
      <c r="CS413" s="128"/>
      <c r="CT413" s="128"/>
      <c r="CU413" s="128"/>
      <c r="CV413" s="128"/>
      <c r="CW413" s="128"/>
      <c r="CX413" s="128"/>
      <c r="CY413" s="128"/>
      <c r="CZ413" s="128"/>
      <c r="DA413" s="128"/>
      <c r="DB413" s="128"/>
      <c r="DC413" s="128"/>
      <c r="DD413" s="128"/>
      <c r="DE413" s="128"/>
      <c r="DF413" s="128"/>
      <c r="DG413" s="128"/>
      <c r="DH413" s="128"/>
      <c r="DI413" s="128"/>
      <c r="DJ413" s="128"/>
      <c r="DK413" s="128"/>
      <c r="DL413" s="128"/>
      <c r="DM413" s="128"/>
      <c r="DN413" s="128"/>
      <c r="DO413" s="128"/>
      <c r="DP413" s="128"/>
      <c r="DQ413" s="128"/>
      <c r="DR413" s="128"/>
      <c r="DS413" s="128"/>
      <c r="DT413" s="128"/>
      <c r="DU413" s="128"/>
      <c r="DV413" s="128"/>
      <c r="DW413" s="128"/>
      <c r="DX413" s="128"/>
      <c r="DY413" s="128"/>
      <c r="DZ413" s="128"/>
      <c r="EA413" s="128"/>
      <c r="EB413" s="128"/>
      <c r="EC413" s="128"/>
      <c r="ED413" s="128"/>
      <c r="EE413" s="128"/>
      <c r="EF413" s="128"/>
      <c r="EG413" s="128"/>
      <c r="EH413" s="128"/>
      <c r="EI413" s="128"/>
      <c r="EJ413" s="128"/>
      <c r="EK413" s="128"/>
      <c r="EL413" s="128"/>
      <c r="EM413" s="128"/>
      <c r="EN413" s="128"/>
      <c r="EO413" s="128"/>
      <c r="EP413" s="128"/>
      <c r="EQ413" s="128"/>
      <c r="ER413" s="128"/>
      <c r="ES413" s="128"/>
      <c r="ET413" s="128"/>
      <c r="EU413" s="128"/>
      <c r="EV413" s="128"/>
      <c r="EW413" s="128"/>
      <c r="EX413" s="128"/>
      <c r="EY413" s="128"/>
      <c r="EZ413" s="128"/>
      <c r="FA413" s="128"/>
      <c r="FB413" s="128"/>
      <c r="FC413" s="128"/>
      <c r="FD413" s="128"/>
      <c r="FE413" s="128"/>
      <c r="FF413" s="128"/>
      <c r="FG413" s="128"/>
      <c r="FH413" s="128"/>
      <c r="FI413" s="128"/>
      <c r="FJ413" s="128"/>
      <c r="FK413" s="128"/>
      <c r="FL413" s="128"/>
      <c r="FM413" s="128"/>
      <c r="FN413" s="128"/>
      <c r="FO413" s="128"/>
      <c r="FP413" s="128"/>
      <c r="FQ413" s="128"/>
      <c r="FR413" s="128"/>
      <c r="FS413" s="128"/>
      <c r="FT413" s="128"/>
      <c r="FU413" s="128"/>
      <c r="FV413" s="128"/>
      <c r="FW413" s="128"/>
      <c r="FX413" s="128"/>
      <c r="FY413" s="128"/>
      <c r="FZ413" s="128"/>
      <c r="GA413" s="128"/>
      <c r="GB413" s="128"/>
      <c r="GC413" s="128"/>
      <c r="GD413" s="128"/>
      <c r="GE413" s="128"/>
      <c r="GF413" s="128"/>
      <c r="GG413" s="128"/>
      <c r="GH413" s="128"/>
      <c r="GI413" s="128"/>
      <c r="GJ413" s="128"/>
      <c r="GK413" s="128"/>
      <c r="GL413" s="128"/>
      <c r="GM413" s="128"/>
      <c r="GN413" s="128"/>
      <c r="GO413" s="128"/>
    </row>
    <row r="414" spans="1:197" s="37" customFormat="1" outlineLevel="2" x14ac:dyDescent="0.25">
      <c r="A414" s="13" t="s">
        <v>29</v>
      </c>
      <c r="B414" s="26">
        <v>3</v>
      </c>
      <c r="C414" s="27"/>
      <c r="D414" s="28" t="s">
        <v>49</v>
      </c>
      <c r="E414" s="28"/>
      <c r="F414" s="14" t="s">
        <v>30</v>
      </c>
      <c r="G414" s="28"/>
      <c r="H414" s="29"/>
      <c r="I414" s="30"/>
      <c r="J414" s="15">
        <f>SUBTOTAL(9,J415:J636)</f>
        <v>0</v>
      </c>
      <c r="K414" s="29"/>
      <c r="L414" s="16">
        <f>SUBTOTAL(9,L415:L636)</f>
        <v>496.78860763499983</v>
      </c>
      <c r="M414" s="29"/>
      <c r="N414" s="16">
        <f>SUBTOTAL(9,N415:N636)</f>
        <v>133.81299999999999</v>
      </c>
      <c r="O414" s="31"/>
      <c r="P414" s="15">
        <f>SUBTOTAL(9,P415:P636)</f>
        <v>0</v>
      </c>
      <c r="Q414" s="15">
        <f>SUBTOTAL(9,Q415:Q636)</f>
        <v>0</v>
      </c>
      <c r="R414" s="197">
        <f>SUM(J415+J418+J45+J489+J499+J503+J504+J505+J506+J509+J510+J526+J529+J532+J535+J538+J541+J544+J549+J553+J557)</f>
        <v>0</v>
      </c>
      <c r="S414" s="194">
        <f>SUM(J424+J452+J458+J464+J467+J472+J479+J484+J560+J570+J571+J578+J579+J584+J585+J592+J593+J608+J609+J613+J618+J621+J622+J630)</f>
        <v>0</v>
      </c>
      <c r="T414" s="127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28"/>
      <c r="CJ414" s="128"/>
      <c r="CK414" s="128"/>
      <c r="CL414" s="128"/>
      <c r="CM414" s="128"/>
      <c r="CN414" s="128"/>
      <c r="CO414" s="128"/>
      <c r="CP414" s="128"/>
      <c r="CQ414" s="128"/>
      <c r="CR414" s="128"/>
      <c r="CS414" s="128"/>
      <c r="CT414" s="128"/>
      <c r="CU414" s="128"/>
      <c r="CV414" s="128"/>
      <c r="CW414" s="128"/>
      <c r="CX414" s="128"/>
      <c r="CY414" s="128"/>
      <c r="CZ414" s="128"/>
      <c r="DA414" s="128"/>
      <c r="DB414" s="128"/>
      <c r="DC414" s="128"/>
      <c r="DD414" s="128"/>
      <c r="DE414" s="128"/>
      <c r="DF414" s="128"/>
      <c r="DG414" s="128"/>
      <c r="DH414" s="128"/>
      <c r="DI414" s="128"/>
      <c r="DJ414" s="128"/>
      <c r="DK414" s="128"/>
      <c r="DL414" s="128"/>
      <c r="DM414" s="128"/>
      <c r="DN414" s="128"/>
      <c r="DO414" s="128"/>
      <c r="DP414" s="128"/>
      <c r="DQ414" s="128"/>
      <c r="DR414" s="128"/>
      <c r="DS414" s="128"/>
      <c r="DT414" s="128"/>
      <c r="DU414" s="128"/>
      <c r="DV414" s="128"/>
      <c r="DW414" s="128"/>
      <c r="DX414" s="128"/>
      <c r="DY414" s="128"/>
      <c r="DZ414" s="128"/>
      <c r="EA414" s="128"/>
      <c r="EB414" s="128"/>
      <c r="EC414" s="128"/>
      <c r="ED414" s="128"/>
      <c r="EE414" s="128"/>
      <c r="EF414" s="128"/>
      <c r="EG414" s="128"/>
      <c r="EH414" s="128"/>
      <c r="EI414" s="128"/>
      <c r="EJ414" s="128"/>
      <c r="EK414" s="128"/>
      <c r="EL414" s="128"/>
      <c r="EM414" s="128"/>
      <c r="EN414" s="128"/>
      <c r="EO414" s="128"/>
      <c r="EP414" s="128"/>
      <c r="EQ414" s="128"/>
      <c r="ER414" s="128"/>
      <c r="ES414" s="128"/>
      <c r="ET414" s="128"/>
      <c r="EU414" s="128"/>
      <c r="EV414" s="128"/>
      <c r="EW414" s="128"/>
      <c r="EX414" s="128"/>
      <c r="EY414" s="128"/>
      <c r="EZ414" s="128"/>
      <c r="FA414" s="128"/>
      <c r="FB414" s="128"/>
      <c r="FC414" s="128"/>
      <c r="FD414" s="128"/>
      <c r="FE414" s="128"/>
      <c r="FF414" s="128"/>
      <c r="FG414" s="128"/>
      <c r="FH414" s="128"/>
      <c r="FI414" s="128"/>
      <c r="FJ414" s="128"/>
      <c r="FK414" s="128"/>
      <c r="FL414" s="128"/>
      <c r="FM414" s="128"/>
      <c r="FN414" s="128"/>
      <c r="FO414" s="128"/>
      <c r="FP414" s="128"/>
      <c r="FQ414" s="128"/>
      <c r="FR414" s="128"/>
      <c r="FS414" s="128"/>
      <c r="FT414" s="128"/>
      <c r="FU414" s="128"/>
      <c r="FV414" s="128"/>
      <c r="FW414" s="128"/>
      <c r="FX414" s="128"/>
      <c r="FY414" s="128"/>
      <c r="FZ414" s="128"/>
      <c r="GA414" s="128"/>
      <c r="GB414" s="128"/>
      <c r="GC414" s="128"/>
      <c r="GD414" s="128"/>
      <c r="GE414" s="128"/>
      <c r="GF414" s="128"/>
      <c r="GG414" s="128"/>
      <c r="GH414" s="128"/>
      <c r="GI414" s="128"/>
      <c r="GJ414" s="128"/>
      <c r="GK414" s="128"/>
      <c r="GL414" s="128"/>
      <c r="GM414" s="128"/>
      <c r="GN414" s="128"/>
      <c r="GO414" s="128"/>
    </row>
    <row r="415" spans="1:197" s="116" customFormat="1" outlineLevel="3" collapsed="1" x14ac:dyDescent="0.25">
      <c r="A415" s="114"/>
      <c r="B415" s="115"/>
      <c r="C415" s="303">
        <v>1</v>
      </c>
      <c r="D415" s="304" t="s">
        <v>50</v>
      </c>
      <c r="E415" s="305" t="s">
        <v>424</v>
      </c>
      <c r="F415" s="306" t="s">
        <v>425</v>
      </c>
      <c r="G415" s="304" t="s">
        <v>62</v>
      </c>
      <c r="H415" s="307">
        <v>1.08</v>
      </c>
      <c r="I415" s="324"/>
      <c r="J415" s="309">
        <f>H415*I415</f>
        <v>0</v>
      </c>
      <c r="K415" s="95"/>
      <c r="L415" s="95">
        <f>H415*K415</f>
        <v>0</v>
      </c>
      <c r="M415" s="95">
        <v>2</v>
      </c>
      <c r="N415" s="95">
        <f>H415*M415</f>
        <v>2.16</v>
      </c>
      <c r="O415" s="96">
        <v>21</v>
      </c>
      <c r="P415" s="96">
        <f>J415*(O415/100)</f>
        <v>0</v>
      </c>
      <c r="Q415" s="96">
        <f>J415+P415</f>
        <v>0</v>
      </c>
      <c r="R415" s="197"/>
      <c r="S415" s="194"/>
      <c r="T415" s="127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  <c r="CN415" s="128"/>
      <c r="CO415" s="128"/>
      <c r="CP415" s="128"/>
      <c r="CQ415" s="128"/>
      <c r="CR415" s="128"/>
      <c r="CS415" s="128"/>
      <c r="CT415" s="128"/>
      <c r="CU415" s="128"/>
      <c r="CV415" s="128"/>
      <c r="CW415" s="128"/>
      <c r="CX415" s="128"/>
      <c r="CY415" s="128"/>
      <c r="CZ415" s="128"/>
      <c r="DA415" s="128"/>
      <c r="DB415" s="128"/>
      <c r="DC415" s="128"/>
      <c r="DD415" s="128"/>
      <c r="DE415" s="128"/>
      <c r="DF415" s="128"/>
      <c r="DG415" s="128"/>
      <c r="DH415" s="128"/>
      <c r="DI415" s="128"/>
      <c r="DJ415" s="128"/>
      <c r="DK415" s="128"/>
      <c r="DL415" s="128"/>
      <c r="DM415" s="128"/>
      <c r="DN415" s="128"/>
      <c r="DO415" s="128"/>
      <c r="DP415" s="128"/>
      <c r="DQ415" s="128"/>
      <c r="DR415" s="128"/>
      <c r="DS415" s="128"/>
      <c r="DT415" s="128"/>
      <c r="DU415" s="128"/>
      <c r="DV415" s="128"/>
      <c r="DW415" s="128"/>
      <c r="DX415" s="128"/>
      <c r="DY415" s="128"/>
      <c r="DZ415" s="128"/>
      <c r="EA415" s="128"/>
      <c r="EB415" s="128"/>
      <c r="EC415" s="128"/>
      <c r="ED415" s="128"/>
      <c r="EE415" s="128"/>
      <c r="EF415" s="128"/>
      <c r="EG415" s="128"/>
      <c r="EH415" s="128"/>
      <c r="EI415" s="128"/>
      <c r="EJ415" s="128"/>
      <c r="EK415" s="128"/>
      <c r="EL415" s="128"/>
      <c r="EM415" s="128"/>
      <c r="EN415" s="128"/>
      <c r="EO415" s="128"/>
      <c r="EP415" s="128"/>
      <c r="EQ415" s="128"/>
      <c r="ER415" s="128"/>
      <c r="ES415" s="128"/>
      <c r="ET415" s="128"/>
      <c r="EU415" s="128"/>
      <c r="EV415" s="128"/>
      <c r="EW415" s="128"/>
      <c r="EX415" s="128"/>
      <c r="EY415" s="128"/>
      <c r="EZ415" s="128"/>
      <c r="FA415" s="128"/>
      <c r="FB415" s="128"/>
      <c r="FC415" s="128"/>
      <c r="FD415" s="128"/>
      <c r="FE415" s="128"/>
      <c r="FF415" s="128"/>
      <c r="FG415" s="128"/>
      <c r="FH415" s="128"/>
      <c r="FI415" s="128"/>
      <c r="FJ415" s="128"/>
      <c r="FK415" s="128"/>
      <c r="FL415" s="128"/>
      <c r="FM415" s="128"/>
      <c r="FN415" s="128"/>
      <c r="FO415" s="128"/>
      <c r="FP415" s="128"/>
      <c r="FQ415" s="128"/>
      <c r="FR415" s="128"/>
      <c r="FS415" s="128"/>
      <c r="FT415" s="128"/>
      <c r="FU415" s="128"/>
      <c r="FV415" s="128"/>
      <c r="FW415" s="128"/>
      <c r="FX415" s="128"/>
      <c r="FY415" s="128"/>
      <c r="FZ415" s="128"/>
      <c r="GA415" s="128"/>
      <c r="GB415" s="128"/>
      <c r="GC415" s="128"/>
      <c r="GD415" s="128"/>
      <c r="GE415" s="128"/>
      <c r="GF415" s="128"/>
      <c r="GG415" s="128"/>
      <c r="GH415" s="128"/>
      <c r="GI415" s="128"/>
      <c r="GJ415" s="128"/>
      <c r="GK415" s="128"/>
      <c r="GL415" s="128"/>
      <c r="GM415" s="128"/>
      <c r="GN415" s="128"/>
      <c r="GO415" s="128"/>
    </row>
    <row r="416" spans="1:197" s="116" customFormat="1" hidden="1" outlineLevel="4" x14ac:dyDescent="0.25">
      <c r="A416" s="117"/>
      <c r="B416" s="97"/>
      <c r="C416" s="310"/>
      <c r="D416" s="311"/>
      <c r="E416" s="312" t="s">
        <v>14</v>
      </c>
      <c r="F416" s="313" t="s">
        <v>426</v>
      </c>
      <c r="G416" s="311"/>
      <c r="H416" s="314">
        <v>1.08</v>
      </c>
      <c r="I416" s="315"/>
      <c r="J416" s="316"/>
      <c r="K416" s="101"/>
      <c r="L416" s="101"/>
      <c r="M416" s="101"/>
      <c r="N416" s="101"/>
      <c r="O416" s="103"/>
      <c r="P416" s="103"/>
      <c r="Q416" s="103"/>
      <c r="R416" s="197"/>
      <c r="S416" s="194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28"/>
      <c r="CJ416" s="128"/>
      <c r="CK416" s="128"/>
      <c r="CL416" s="128"/>
      <c r="CM416" s="128"/>
      <c r="CN416" s="128"/>
      <c r="CO416" s="128"/>
      <c r="CP416" s="128"/>
      <c r="CQ416" s="128"/>
      <c r="CR416" s="128"/>
      <c r="CS416" s="128"/>
      <c r="CT416" s="128"/>
      <c r="CU416" s="128"/>
      <c r="CV416" s="128"/>
      <c r="CW416" s="128"/>
      <c r="CX416" s="128"/>
      <c r="CY416" s="128"/>
      <c r="CZ416" s="128"/>
      <c r="DA416" s="128"/>
      <c r="DB416" s="128"/>
      <c r="DC416" s="128"/>
      <c r="DD416" s="128"/>
      <c r="DE416" s="128"/>
      <c r="DF416" s="128"/>
      <c r="DG416" s="128"/>
      <c r="DH416" s="128"/>
      <c r="DI416" s="128"/>
      <c r="DJ416" s="128"/>
      <c r="DK416" s="128"/>
      <c r="DL416" s="128"/>
      <c r="DM416" s="128"/>
      <c r="DN416" s="128"/>
      <c r="DO416" s="128"/>
      <c r="DP416" s="128"/>
      <c r="DQ416" s="128"/>
      <c r="DR416" s="128"/>
      <c r="DS416" s="128"/>
      <c r="DT416" s="128"/>
      <c r="DU416" s="128"/>
      <c r="DV416" s="128"/>
      <c r="DW416" s="128"/>
      <c r="DX416" s="128"/>
      <c r="DY416" s="128"/>
      <c r="DZ416" s="128"/>
      <c r="EA416" s="128"/>
      <c r="EB416" s="128"/>
      <c r="EC416" s="128"/>
      <c r="ED416" s="128"/>
      <c r="EE416" s="128"/>
      <c r="EF416" s="128"/>
      <c r="EG416" s="128"/>
      <c r="EH416" s="128"/>
      <c r="EI416" s="128"/>
      <c r="EJ416" s="128"/>
      <c r="EK416" s="128"/>
      <c r="EL416" s="128"/>
      <c r="EM416" s="128"/>
      <c r="EN416" s="128"/>
      <c r="EO416" s="128"/>
      <c r="EP416" s="128"/>
      <c r="EQ416" s="128"/>
      <c r="ER416" s="128"/>
      <c r="ES416" s="128"/>
      <c r="ET416" s="128"/>
      <c r="EU416" s="128"/>
      <c r="EV416" s="128"/>
      <c r="EW416" s="128"/>
      <c r="EX416" s="128"/>
      <c r="EY416" s="128"/>
      <c r="EZ416" s="128"/>
      <c r="FA416" s="128"/>
      <c r="FB416" s="128"/>
      <c r="FC416" s="128"/>
      <c r="FD416" s="128"/>
      <c r="FE416" s="128"/>
      <c r="FF416" s="128"/>
      <c r="FG416" s="128"/>
      <c r="FH416" s="128"/>
      <c r="FI416" s="128"/>
      <c r="FJ416" s="128"/>
      <c r="FK416" s="128"/>
      <c r="FL416" s="128"/>
      <c r="FM416" s="128"/>
      <c r="FN416" s="128"/>
      <c r="FO416" s="128"/>
      <c r="FP416" s="128"/>
      <c r="FQ416" s="128"/>
      <c r="FR416" s="128"/>
      <c r="FS416" s="128"/>
      <c r="FT416" s="128"/>
      <c r="FU416" s="128"/>
      <c r="FV416" s="128"/>
      <c r="FW416" s="128"/>
      <c r="FX416" s="128"/>
      <c r="FY416" s="128"/>
      <c r="FZ416" s="128"/>
      <c r="GA416" s="128"/>
      <c r="GB416" s="128"/>
      <c r="GC416" s="128"/>
      <c r="GD416" s="128"/>
      <c r="GE416" s="128"/>
      <c r="GF416" s="128"/>
      <c r="GG416" s="128"/>
      <c r="GH416" s="128"/>
      <c r="GI416" s="128"/>
      <c r="GJ416" s="128"/>
      <c r="GK416" s="128"/>
      <c r="GL416" s="128"/>
      <c r="GM416" s="128"/>
      <c r="GN416" s="128"/>
      <c r="GO416" s="128"/>
    </row>
    <row r="417" spans="1:197" s="116" customFormat="1" ht="7.5" hidden="1" customHeight="1" outlineLevel="4" x14ac:dyDescent="0.25">
      <c r="A417" s="112"/>
      <c r="B417" s="118"/>
      <c r="C417" s="317"/>
      <c r="D417" s="318"/>
      <c r="E417" s="319"/>
      <c r="F417" s="320"/>
      <c r="G417" s="318"/>
      <c r="H417" s="321"/>
      <c r="I417" s="322"/>
      <c r="J417" s="323"/>
      <c r="K417" s="119"/>
      <c r="L417" s="119"/>
      <c r="M417" s="119"/>
      <c r="N417" s="119"/>
      <c r="O417" s="110"/>
      <c r="P417" s="110"/>
      <c r="Q417" s="110"/>
      <c r="R417" s="197"/>
      <c r="S417" s="194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  <c r="CN417" s="128"/>
      <c r="CO417" s="128"/>
      <c r="CP417" s="128"/>
      <c r="CQ417" s="128"/>
      <c r="CR417" s="128"/>
      <c r="CS417" s="128"/>
      <c r="CT417" s="128"/>
      <c r="CU417" s="128"/>
      <c r="CV417" s="128"/>
      <c r="CW417" s="128"/>
      <c r="CX417" s="128"/>
      <c r="CY417" s="128"/>
      <c r="CZ417" s="128"/>
      <c r="DA417" s="128"/>
      <c r="DB417" s="128"/>
      <c r="DC417" s="128"/>
      <c r="DD417" s="128"/>
      <c r="DE417" s="128"/>
      <c r="DF417" s="128"/>
      <c r="DG417" s="128"/>
      <c r="DH417" s="128"/>
      <c r="DI417" s="128"/>
      <c r="DJ417" s="128"/>
      <c r="DK417" s="128"/>
      <c r="DL417" s="128"/>
      <c r="DM417" s="128"/>
      <c r="DN417" s="128"/>
      <c r="DO417" s="128"/>
      <c r="DP417" s="128"/>
      <c r="DQ417" s="128"/>
      <c r="DR417" s="128"/>
      <c r="DS417" s="128"/>
      <c r="DT417" s="128"/>
      <c r="DU417" s="128"/>
      <c r="DV417" s="128"/>
      <c r="DW417" s="128"/>
      <c r="DX417" s="128"/>
      <c r="DY417" s="128"/>
      <c r="DZ417" s="128"/>
      <c r="EA417" s="128"/>
      <c r="EB417" s="128"/>
      <c r="EC417" s="128"/>
      <c r="ED417" s="128"/>
      <c r="EE417" s="128"/>
      <c r="EF417" s="128"/>
      <c r="EG417" s="128"/>
      <c r="EH417" s="128"/>
      <c r="EI417" s="128"/>
      <c r="EJ417" s="128"/>
      <c r="EK417" s="128"/>
      <c r="EL417" s="128"/>
      <c r="EM417" s="128"/>
      <c r="EN417" s="128"/>
      <c r="EO417" s="128"/>
      <c r="EP417" s="128"/>
      <c r="EQ417" s="128"/>
      <c r="ER417" s="128"/>
      <c r="ES417" s="128"/>
      <c r="ET417" s="128"/>
      <c r="EU417" s="128"/>
      <c r="EV417" s="128"/>
      <c r="EW417" s="128"/>
      <c r="EX417" s="128"/>
      <c r="EY417" s="128"/>
      <c r="EZ417" s="128"/>
      <c r="FA417" s="128"/>
      <c r="FB417" s="128"/>
      <c r="FC417" s="128"/>
      <c r="FD417" s="128"/>
      <c r="FE417" s="128"/>
      <c r="FF417" s="128"/>
      <c r="FG417" s="128"/>
      <c r="FH417" s="128"/>
      <c r="FI417" s="128"/>
      <c r="FJ417" s="128"/>
      <c r="FK417" s="128"/>
      <c r="FL417" s="128"/>
      <c r="FM417" s="128"/>
      <c r="FN417" s="128"/>
      <c r="FO417" s="128"/>
      <c r="FP417" s="128"/>
      <c r="FQ417" s="128"/>
      <c r="FR417" s="128"/>
      <c r="FS417" s="128"/>
      <c r="FT417" s="128"/>
      <c r="FU417" s="128"/>
      <c r="FV417" s="128"/>
      <c r="FW417" s="128"/>
      <c r="FX417" s="128"/>
      <c r="FY417" s="128"/>
      <c r="FZ417" s="128"/>
      <c r="GA417" s="128"/>
      <c r="GB417" s="128"/>
      <c r="GC417" s="128"/>
      <c r="GD417" s="128"/>
      <c r="GE417" s="128"/>
      <c r="GF417" s="128"/>
      <c r="GG417" s="128"/>
      <c r="GH417" s="128"/>
      <c r="GI417" s="128"/>
      <c r="GJ417" s="128"/>
      <c r="GK417" s="128"/>
      <c r="GL417" s="128"/>
      <c r="GM417" s="128"/>
      <c r="GN417" s="128"/>
      <c r="GO417" s="128"/>
    </row>
    <row r="418" spans="1:197" s="116" customFormat="1" outlineLevel="3" collapsed="1" x14ac:dyDescent="0.25">
      <c r="A418" s="114"/>
      <c r="B418" s="115"/>
      <c r="C418" s="303">
        <v>2</v>
      </c>
      <c r="D418" s="304" t="s">
        <v>50</v>
      </c>
      <c r="E418" s="305" t="s">
        <v>427</v>
      </c>
      <c r="F418" s="306" t="s">
        <v>428</v>
      </c>
      <c r="G418" s="304" t="s">
        <v>429</v>
      </c>
      <c r="H418" s="307">
        <v>13</v>
      </c>
      <c r="I418" s="324"/>
      <c r="J418" s="309">
        <f>H418*I418</f>
        <v>0</v>
      </c>
      <c r="K418" s="95"/>
      <c r="L418" s="95">
        <f>H418*K418</f>
        <v>0</v>
      </c>
      <c r="M418" s="95">
        <v>8.2000000000000003E-2</v>
      </c>
      <c r="N418" s="95">
        <f>H418*M418</f>
        <v>1.0660000000000001</v>
      </c>
      <c r="O418" s="96">
        <v>21</v>
      </c>
      <c r="P418" s="96">
        <f>J418*(O418/100)</f>
        <v>0</v>
      </c>
      <c r="Q418" s="96">
        <f>J418+P418</f>
        <v>0</v>
      </c>
      <c r="R418" s="197"/>
      <c r="S418" s="194"/>
      <c r="T418" s="127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28"/>
      <c r="CJ418" s="128"/>
      <c r="CK418" s="128"/>
      <c r="CL418" s="128"/>
      <c r="CM418" s="128"/>
      <c r="CN418" s="128"/>
      <c r="CO418" s="128"/>
      <c r="CP418" s="128"/>
      <c r="CQ418" s="128"/>
      <c r="CR418" s="128"/>
      <c r="CS418" s="128"/>
      <c r="CT418" s="128"/>
      <c r="CU418" s="128"/>
      <c r="CV418" s="128"/>
      <c r="CW418" s="128"/>
      <c r="CX418" s="128"/>
      <c r="CY418" s="128"/>
      <c r="CZ418" s="128"/>
      <c r="DA418" s="128"/>
      <c r="DB418" s="128"/>
      <c r="DC418" s="128"/>
      <c r="DD418" s="128"/>
      <c r="DE418" s="128"/>
      <c r="DF418" s="128"/>
      <c r="DG418" s="128"/>
      <c r="DH418" s="128"/>
      <c r="DI418" s="128"/>
      <c r="DJ418" s="128"/>
      <c r="DK418" s="128"/>
      <c r="DL418" s="128"/>
      <c r="DM418" s="128"/>
      <c r="DN418" s="128"/>
      <c r="DO418" s="128"/>
      <c r="DP418" s="128"/>
      <c r="DQ418" s="128"/>
      <c r="DR418" s="128"/>
      <c r="DS418" s="128"/>
      <c r="DT418" s="128"/>
      <c r="DU418" s="128"/>
      <c r="DV418" s="128"/>
      <c r="DW418" s="128"/>
      <c r="DX418" s="128"/>
      <c r="DY418" s="128"/>
      <c r="DZ418" s="128"/>
      <c r="EA418" s="128"/>
      <c r="EB418" s="128"/>
      <c r="EC418" s="128"/>
      <c r="ED418" s="128"/>
      <c r="EE418" s="128"/>
      <c r="EF418" s="128"/>
      <c r="EG418" s="128"/>
      <c r="EH418" s="128"/>
      <c r="EI418" s="128"/>
      <c r="EJ418" s="128"/>
      <c r="EK418" s="128"/>
      <c r="EL418" s="128"/>
      <c r="EM418" s="128"/>
      <c r="EN418" s="128"/>
      <c r="EO418" s="128"/>
      <c r="EP418" s="128"/>
      <c r="EQ418" s="128"/>
      <c r="ER418" s="128"/>
      <c r="ES418" s="128"/>
      <c r="ET418" s="128"/>
      <c r="EU418" s="128"/>
      <c r="EV418" s="128"/>
      <c r="EW418" s="128"/>
      <c r="EX418" s="128"/>
      <c r="EY418" s="128"/>
      <c r="EZ418" s="128"/>
      <c r="FA418" s="128"/>
      <c r="FB418" s="128"/>
      <c r="FC418" s="128"/>
      <c r="FD418" s="128"/>
      <c r="FE418" s="128"/>
      <c r="FF418" s="128"/>
      <c r="FG418" s="128"/>
      <c r="FH418" s="128"/>
      <c r="FI418" s="128"/>
      <c r="FJ418" s="128"/>
      <c r="FK418" s="128"/>
      <c r="FL418" s="128"/>
      <c r="FM418" s="128"/>
      <c r="FN418" s="128"/>
      <c r="FO418" s="128"/>
      <c r="FP418" s="128"/>
      <c r="FQ418" s="128"/>
      <c r="FR418" s="128"/>
      <c r="FS418" s="128"/>
      <c r="FT418" s="128"/>
      <c r="FU418" s="128"/>
      <c r="FV418" s="128"/>
      <c r="FW418" s="128"/>
      <c r="FX418" s="128"/>
      <c r="FY418" s="128"/>
      <c r="FZ418" s="128"/>
      <c r="GA418" s="128"/>
      <c r="GB418" s="128"/>
      <c r="GC418" s="128"/>
      <c r="GD418" s="128"/>
      <c r="GE418" s="128"/>
      <c r="GF418" s="128"/>
      <c r="GG418" s="128"/>
      <c r="GH418" s="128"/>
      <c r="GI418" s="128"/>
      <c r="GJ418" s="128"/>
      <c r="GK418" s="128"/>
      <c r="GL418" s="128"/>
      <c r="GM418" s="128"/>
      <c r="GN418" s="128"/>
      <c r="GO418" s="128"/>
    </row>
    <row r="419" spans="1:197" s="116" customFormat="1" hidden="1" outlineLevel="4" x14ac:dyDescent="0.25">
      <c r="A419" s="117"/>
      <c r="B419" s="97"/>
      <c r="C419" s="310"/>
      <c r="D419" s="311"/>
      <c r="E419" s="312" t="s">
        <v>14</v>
      </c>
      <c r="F419" s="313" t="s">
        <v>430</v>
      </c>
      <c r="G419" s="311"/>
      <c r="H419" s="314">
        <v>13</v>
      </c>
      <c r="I419" s="315"/>
      <c r="J419" s="316"/>
      <c r="K419" s="101"/>
      <c r="L419" s="101"/>
      <c r="M419" s="101"/>
      <c r="N419" s="101"/>
      <c r="O419" s="103"/>
      <c r="P419" s="103"/>
      <c r="Q419" s="103"/>
      <c r="R419" s="197"/>
      <c r="S419" s="194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  <c r="DA419" s="128"/>
      <c r="DB419" s="128"/>
      <c r="DC419" s="128"/>
      <c r="DD419" s="128"/>
      <c r="DE419" s="128"/>
      <c r="DF419" s="128"/>
      <c r="DG419" s="128"/>
      <c r="DH419" s="128"/>
      <c r="DI419" s="128"/>
      <c r="DJ419" s="128"/>
      <c r="DK419" s="128"/>
      <c r="DL419" s="128"/>
      <c r="DM419" s="128"/>
      <c r="DN419" s="128"/>
      <c r="DO419" s="128"/>
      <c r="DP419" s="128"/>
      <c r="DQ419" s="128"/>
      <c r="DR419" s="128"/>
      <c r="DS419" s="128"/>
      <c r="DT419" s="128"/>
      <c r="DU419" s="128"/>
      <c r="DV419" s="128"/>
      <c r="DW419" s="128"/>
      <c r="DX419" s="128"/>
      <c r="DY419" s="128"/>
      <c r="DZ419" s="128"/>
      <c r="EA419" s="128"/>
      <c r="EB419" s="128"/>
      <c r="EC419" s="128"/>
      <c r="ED419" s="128"/>
      <c r="EE419" s="128"/>
      <c r="EF419" s="128"/>
      <c r="EG419" s="128"/>
      <c r="EH419" s="128"/>
      <c r="EI419" s="128"/>
      <c r="EJ419" s="128"/>
      <c r="EK419" s="128"/>
      <c r="EL419" s="128"/>
      <c r="EM419" s="128"/>
      <c r="EN419" s="128"/>
      <c r="EO419" s="128"/>
      <c r="EP419" s="128"/>
      <c r="EQ419" s="128"/>
      <c r="ER419" s="128"/>
      <c r="ES419" s="128"/>
      <c r="ET419" s="128"/>
      <c r="EU419" s="128"/>
      <c r="EV419" s="128"/>
      <c r="EW419" s="128"/>
      <c r="EX419" s="128"/>
      <c r="EY419" s="128"/>
      <c r="EZ419" s="128"/>
      <c r="FA419" s="128"/>
      <c r="FB419" s="128"/>
      <c r="FC419" s="128"/>
      <c r="FD419" s="128"/>
      <c r="FE419" s="128"/>
      <c r="FF419" s="128"/>
      <c r="FG419" s="128"/>
      <c r="FH419" s="128"/>
      <c r="FI419" s="128"/>
      <c r="FJ419" s="128"/>
      <c r="FK419" s="128"/>
      <c r="FL419" s="128"/>
      <c r="FM419" s="128"/>
      <c r="FN419" s="128"/>
      <c r="FO419" s="128"/>
      <c r="FP419" s="128"/>
      <c r="FQ419" s="128"/>
      <c r="FR419" s="128"/>
      <c r="FS419" s="128"/>
      <c r="FT419" s="128"/>
      <c r="FU419" s="128"/>
      <c r="FV419" s="128"/>
      <c r="FW419" s="128"/>
      <c r="FX419" s="128"/>
      <c r="FY419" s="128"/>
      <c r="FZ419" s="128"/>
      <c r="GA419" s="128"/>
      <c r="GB419" s="128"/>
      <c r="GC419" s="128"/>
      <c r="GD419" s="128"/>
      <c r="GE419" s="128"/>
      <c r="GF419" s="128"/>
      <c r="GG419" s="128"/>
      <c r="GH419" s="128"/>
      <c r="GI419" s="128"/>
      <c r="GJ419" s="128"/>
      <c r="GK419" s="128"/>
      <c r="GL419" s="128"/>
      <c r="GM419" s="128"/>
      <c r="GN419" s="128"/>
      <c r="GO419" s="128"/>
    </row>
    <row r="420" spans="1:197" s="116" customFormat="1" ht="7.5" hidden="1" customHeight="1" outlineLevel="4" x14ac:dyDescent="0.25">
      <c r="A420" s="112"/>
      <c r="B420" s="118"/>
      <c r="C420" s="317"/>
      <c r="D420" s="318"/>
      <c r="E420" s="319"/>
      <c r="F420" s="320"/>
      <c r="G420" s="318"/>
      <c r="H420" s="321"/>
      <c r="I420" s="322"/>
      <c r="J420" s="323"/>
      <c r="K420" s="119"/>
      <c r="L420" s="119"/>
      <c r="M420" s="119"/>
      <c r="N420" s="119"/>
      <c r="O420" s="110"/>
      <c r="P420" s="110"/>
      <c r="Q420" s="110"/>
      <c r="R420" s="197"/>
      <c r="S420" s="194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  <c r="CN420" s="128"/>
      <c r="CO420" s="128"/>
      <c r="CP420" s="128"/>
      <c r="CQ420" s="128"/>
      <c r="CR420" s="128"/>
      <c r="CS420" s="128"/>
      <c r="CT420" s="128"/>
      <c r="CU420" s="128"/>
      <c r="CV420" s="128"/>
      <c r="CW420" s="128"/>
      <c r="CX420" s="128"/>
      <c r="CY420" s="128"/>
      <c r="CZ420" s="128"/>
      <c r="DA420" s="128"/>
      <c r="DB420" s="128"/>
      <c r="DC420" s="128"/>
      <c r="DD420" s="128"/>
      <c r="DE420" s="128"/>
      <c r="DF420" s="128"/>
      <c r="DG420" s="128"/>
      <c r="DH420" s="128"/>
      <c r="DI420" s="128"/>
      <c r="DJ420" s="128"/>
      <c r="DK420" s="128"/>
      <c r="DL420" s="128"/>
      <c r="DM420" s="128"/>
      <c r="DN420" s="128"/>
      <c r="DO420" s="128"/>
      <c r="DP420" s="128"/>
      <c r="DQ420" s="128"/>
      <c r="DR420" s="128"/>
      <c r="DS420" s="128"/>
      <c r="DT420" s="128"/>
      <c r="DU420" s="128"/>
      <c r="DV420" s="128"/>
      <c r="DW420" s="128"/>
      <c r="DX420" s="128"/>
      <c r="DY420" s="128"/>
      <c r="DZ420" s="128"/>
      <c r="EA420" s="128"/>
      <c r="EB420" s="128"/>
      <c r="EC420" s="128"/>
      <c r="ED420" s="128"/>
      <c r="EE420" s="128"/>
      <c r="EF420" s="128"/>
      <c r="EG420" s="128"/>
      <c r="EH420" s="128"/>
      <c r="EI420" s="128"/>
      <c r="EJ420" s="128"/>
      <c r="EK420" s="128"/>
      <c r="EL420" s="128"/>
      <c r="EM420" s="128"/>
      <c r="EN420" s="128"/>
      <c r="EO420" s="128"/>
      <c r="EP420" s="128"/>
      <c r="EQ420" s="128"/>
      <c r="ER420" s="128"/>
      <c r="ES420" s="128"/>
      <c r="ET420" s="128"/>
      <c r="EU420" s="128"/>
      <c r="EV420" s="128"/>
      <c r="EW420" s="128"/>
      <c r="EX420" s="128"/>
      <c r="EY420" s="128"/>
      <c r="EZ420" s="128"/>
      <c r="FA420" s="128"/>
      <c r="FB420" s="128"/>
      <c r="FC420" s="128"/>
      <c r="FD420" s="128"/>
      <c r="FE420" s="128"/>
      <c r="FF420" s="128"/>
      <c r="FG420" s="128"/>
      <c r="FH420" s="128"/>
      <c r="FI420" s="128"/>
      <c r="FJ420" s="128"/>
      <c r="FK420" s="128"/>
      <c r="FL420" s="128"/>
      <c r="FM420" s="128"/>
      <c r="FN420" s="128"/>
      <c r="FO420" s="128"/>
      <c r="FP420" s="128"/>
      <c r="FQ420" s="128"/>
      <c r="FR420" s="128"/>
      <c r="FS420" s="128"/>
      <c r="FT420" s="128"/>
      <c r="FU420" s="128"/>
      <c r="FV420" s="128"/>
      <c r="FW420" s="128"/>
      <c r="FX420" s="128"/>
      <c r="FY420" s="128"/>
      <c r="FZ420" s="128"/>
      <c r="GA420" s="128"/>
      <c r="GB420" s="128"/>
      <c r="GC420" s="128"/>
      <c r="GD420" s="128"/>
      <c r="GE420" s="128"/>
      <c r="GF420" s="128"/>
      <c r="GG420" s="128"/>
      <c r="GH420" s="128"/>
      <c r="GI420" s="128"/>
      <c r="GJ420" s="128"/>
      <c r="GK420" s="128"/>
      <c r="GL420" s="128"/>
      <c r="GM420" s="128"/>
      <c r="GN420" s="128"/>
      <c r="GO420" s="128"/>
    </row>
    <row r="421" spans="1:197" s="116" customFormat="1" outlineLevel="3" collapsed="1" x14ac:dyDescent="0.25">
      <c r="A421" s="114"/>
      <c r="B421" s="115"/>
      <c r="C421" s="303">
        <v>3</v>
      </c>
      <c r="D421" s="304" t="s">
        <v>50</v>
      </c>
      <c r="E421" s="305" t="s">
        <v>431</v>
      </c>
      <c r="F421" s="306" t="s">
        <v>432</v>
      </c>
      <c r="G421" s="304" t="s">
        <v>429</v>
      </c>
      <c r="H421" s="307">
        <v>1</v>
      </c>
      <c r="I421" s="324"/>
      <c r="J421" s="309">
        <f>H421*I421</f>
        <v>0</v>
      </c>
      <c r="K421" s="95"/>
      <c r="L421" s="95">
        <f>H421*K421</f>
        <v>0</v>
      </c>
      <c r="M421" s="95">
        <v>0.187</v>
      </c>
      <c r="N421" s="95">
        <f>H421*M421</f>
        <v>0.187</v>
      </c>
      <c r="O421" s="96">
        <v>21</v>
      </c>
      <c r="P421" s="96">
        <f>J421*(O421/100)</f>
        <v>0</v>
      </c>
      <c r="Q421" s="96">
        <f>J421+P421</f>
        <v>0</v>
      </c>
      <c r="R421" s="197"/>
      <c r="S421" s="194"/>
      <c r="T421" s="127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28"/>
      <c r="DB421" s="128"/>
      <c r="DC421" s="128"/>
      <c r="DD421" s="128"/>
      <c r="DE421" s="128"/>
      <c r="DF421" s="128"/>
      <c r="DG421" s="128"/>
      <c r="DH421" s="128"/>
      <c r="DI421" s="128"/>
      <c r="DJ421" s="128"/>
      <c r="DK421" s="128"/>
      <c r="DL421" s="128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  <c r="EC421" s="128"/>
      <c r="ED421" s="128"/>
      <c r="EE421" s="128"/>
      <c r="EF421" s="128"/>
      <c r="EG421" s="128"/>
      <c r="EH421" s="128"/>
      <c r="EI421" s="128"/>
      <c r="EJ421" s="128"/>
      <c r="EK421" s="128"/>
      <c r="EL421" s="128"/>
      <c r="EM421" s="128"/>
      <c r="EN421" s="128"/>
      <c r="EO421" s="128"/>
      <c r="EP421" s="128"/>
      <c r="EQ421" s="128"/>
      <c r="ER421" s="128"/>
      <c r="ES421" s="128"/>
      <c r="ET421" s="128"/>
      <c r="EU421" s="128"/>
      <c r="EV421" s="128"/>
      <c r="EW421" s="128"/>
      <c r="EX421" s="128"/>
      <c r="EY421" s="128"/>
      <c r="EZ421" s="128"/>
      <c r="FA421" s="128"/>
      <c r="FB421" s="128"/>
      <c r="FC421" s="128"/>
      <c r="FD421" s="128"/>
      <c r="FE421" s="128"/>
      <c r="FF421" s="128"/>
      <c r="FG421" s="128"/>
      <c r="FH421" s="128"/>
      <c r="FI421" s="128"/>
      <c r="FJ421" s="128"/>
      <c r="FK421" s="128"/>
      <c r="FL421" s="128"/>
      <c r="FM421" s="128"/>
      <c r="FN421" s="128"/>
      <c r="FO421" s="128"/>
      <c r="FP421" s="128"/>
      <c r="FQ421" s="128"/>
      <c r="FR421" s="128"/>
      <c r="FS421" s="128"/>
      <c r="FT421" s="128"/>
      <c r="FU421" s="128"/>
      <c r="FV421" s="128"/>
      <c r="FW421" s="128"/>
      <c r="FX421" s="128"/>
      <c r="FY421" s="128"/>
      <c r="FZ421" s="128"/>
      <c r="GA421" s="128"/>
      <c r="GB421" s="128"/>
      <c r="GC421" s="128"/>
      <c r="GD421" s="128"/>
      <c r="GE421" s="128"/>
      <c r="GF421" s="128"/>
      <c r="GG421" s="128"/>
      <c r="GH421" s="128"/>
      <c r="GI421" s="128"/>
      <c r="GJ421" s="128"/>
      <c r="GK421" s="128"/>
      <c r="GL421" s="128"/>
      <c r="GM421" s="128"/>
      <c r="GN421" s="128"/>
      <c r="GO421" s="128"/>
    </row>
    <row r="422" spans="1:197" s="116" customFormat="1" hidden="1" outlineLevel="4" x14ac:dyDescent="0.25">
      <c r="A422" s="117"/>
      <c r="B422" s="97"/>
      <c r="C422" s="97"/>
      <c r="D422" s="98"/>
      <c r="E422" s="99" t="s">
        <v>14</v>
      </c>
      <c r="F422" s="100" t="s">
        <v>433</v>
      </c>
      <c r="G422" s="98"/>
      <c r="H422" s="101">
        <v>1</v>
      </c>
      <c r="I422" s="102"/>
      <c r="J422" s="103"/>
      <c r="K422" s="101"/>
      <c r="L422" s="101"/>
      <c r="M422" s="101"/>
      <c r="N422" s="101"/>
      <c r="O422" s="103"/>
      <c r="P422" s="103"/>
      <c r="Q422" s="103"/>
      <c r="R422" s="197"/>
      <c r="S422" s="194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  <c r="DA422" s="128"/>
      <c r="DB422" s="128"/>
      <c r="DC422" s="128"/>
      <c r="DD422" s="128"/>
      <c r="DE422" s="128"/>
      <c r="DF422" s="128"/>
      <c r="DG422" s="128"/>
      <c r="DH422" s="128"/>
      <c r="DI422" s="128"/>
      <c r="DJ422" s="128"/>
      <c r="DK422" s="128"/>
      <c r="DL422" s="128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  <c r="EC422" s="128"/>
      <c r="ED422" s="128"/>
      <c r="EE422" s="128"/>
      <c r="EF422" s="128"/>
      <c r="EG422" s="128"/>
      <c r="EH422" s="128"/>
      <c r="EI422" s="128"/>
      <c r="EJ422" s="128"/>
      <c r="EK422" s="128"/>
      <c r="EL422" s="128"/>
      <c r="EM422" s="128"/>
      <c r="EN422" s="128"/>
      <c r="EO422" s="128"/>
      <c r="EP422" s="128"/>
      <c r="EQ422" s="128"/>
      <c r="ER422" s="128"/>
      <c r="ES422" s="128"/>
      <c r="ET422" s="128"/>
      <c r="EU422" s="128"/>
      <c r="EV422" s="128"/>
      <c r="EW422" s="128"/>
      <c r="EX422" s="128"/>
      <c r="EY422" s="128"/>
      <c r="EZ422" s="128"/>
      <c r="FA422" s="128"/>
      <c r="FB422" s="128"/>
      <c r="FC422" s="128"/>
      <c r="FD422" s="128"/>
      <c r="FE422" s="128"/>
      <c r="FF422" s="128"/>
      <c r="FG422" s="128"/>
      <c r="FH422" s="128"/>
      <c r="FI422" s="128"/>
      <c r="FJ422" s="128"/>
      <c r="FK422" s="128"/>
      <c r="FL422" s="128"/>
      <c r="FM422" s="128"/>
      <c r="FN422" s="128"/>
      <c r="FO422" s="128"/>
      <c r="FP422" s="128"/>
      <c r="FQ422" s="128"/>
      <c r="FR422" s="128"/>
      <c r="FS422" s="128"/>
      <c r="FT422" s="128"/>
      <c r="FU422" s="128"/>
      <c r="FV422" s="128"/>
      <c r="FW422" s="128"/>
      <c r="FX422" s="128"/>
      <c r="FY422" s="128"/>
      <c r="FZ422" s="128"/>
      <c r="GA422" s="128"/>
      <c r="GB422" s="128"/>
      <c r="GC422" s="128"/>
      <c r="GD422" s="128"/>
      <c r="GE422" s="128"/>
      <c r="GF422" s="128"/>
      <c r="GG422" s="128"/>
      <c r="GH422" s="128"/>
      <c r="GI422" s="128"/>
      <c r="GJ422" s="128"/>
      <c r="GK422" s="128"/>
      <c r="GL422" s="128"/>
      <c r="GM422" s="128"/>
      <c r="GN422" s="128"/>
      <c r="GO422" s="128"/>
    </row>
    <row r="423" spans="1:197" s="37" customFormat="1" ht="7.5" hidden="1" customHeight="1" outlineLevel="4" x14ac:dyDescent="0.25">
      <c r="A423" s="36"/>
      <c r="B423" s="53"/>
      <c r="C423" s="54"/>
      <c r="D423" s="55"/>
      <c r="E423" s="56"/>
      <c r="F423" s="57"/>
      <c r="G423" s="55"/>
      <c r="H423" s="58"/>
      <c r="I423" s="59"/>
      <c r="J423" s="60"/>
      <c r="K423" s="61"/>
      <c r="L423" s="61"/>
      <c r="M423" s="61"/>
      <c r="N423" s="61"/>
      <c r="O423" s="60"/>
      <c r="P423" s="60"/>
      <c r="Q423" s="60"/>
      <c r="R423" s="197"/>
      <c r="S423" s="194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8"/>
      <c r="CV423" s="128"/>
      <c r="CW423" s="128"/>
      <c r="CX423" s="128"/>
      <c r="CY423" s="128"/>
      <c r="CZ423" s="128"/>
      <c r="DA423" s="128"/>
      <c r="DB423" s="128"/>
      <c r="DC423" s="128"/>
      <c r="DD423" s="128"/>
      <c r="DE423" s="128"/>
      <c r="DF423" s="128"/>
      <c r="DG423" s="128"/>
      <c r="DH423" s="128"/>
      <c r="DI423" s="128"/>
      <c r="DJ423" s="128"/>
      <c r="DK423" s="128"/>
      <c r="DL423" s="128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  <c r="EC423" s="128"/>
      <c r="ED423" s="128"/>
      <c r="EE423" s="128"/>
      <c r="EF423" s="128"/>
      <c r="EG423" s="128"/>
      <c r="EH423" s="128"/>
      <c r="EI423" s="128"/>
      <c r="EJ423" s="128"/>
      <c r="EK423" s="128"/>
      <c r="EL423" s="128"/>
      <c r="EM423" s="128"/>
      <c r="EN423" s="128"/>
      <c r="EO423" s="128"/>
      <c r="EP423" s="128"/>
      <c r="EQ423" s="128"/>
      <c r="ER423" s="128"/>
      <c r="ES423" s="128"/>
      <c r="ET423" s="128"/>
      <c r="EU423" s="128"/>
      <c r="EV423" s="128"/>
      <c r="EW423" s="128"/>
      <c r="EX423" s="128"/>
      <c r="EY423" s="128"/>
      <c r="EZ423" s="128"/>
      <c r="FA423" s="128"/>
      <c r="FB423" s="128"/>
      <c r="FC423" s="128"/>
      <c r="FD423" s="128"/>
      <c r="FE423" s="128"/>
      <c r="FF423" s="128"/>
      <c r="FG423" s="128"/>
      <c r="FH423" s="128"/>
      <c r="FI423" s="128"/>
      <c r="FJ423" s="128"/>
      <c r="FK423" s="128"/>
      <c r="FL423" s="128"/>
      <c r="FM423" s="128"/>
      <c r="FN423" s="128"/>
      <c r="FO423" s="128"/>
      <c r="FP423" s="128"/>
      <c r="FQ423" s="128"/>
      <c r="FR423" s="128"/>
      <c r="FS423" s="128"/>
      <c r="FT423" s="128"/>
      <c r="FU423" s="128"/>
      <c r="FV423" s="128"/>
      <c r="FW423" s="128"/>
      <c r="FX423" s="128"/>
      <c r="FY423" s="128"/>
      <c r="FZ423" s="128"/>
      <c r="GA423" s="128"/>
      <c r="GB423" s="128"/>
      <c r="GC423" s="128"/>
      <c r="GD423" s="128"/>
      <c r="GE423" s="128"/>
      <c r="GF423" s="128"/>
      <c r="GG423" s="128"/>
      <c r="GH423" s="128"/>
      <c r="GI423" s="128"/>
      <c r="GJ423" s="128"/>
      <c r="GK423" s="128"/>
      <c r="GL423" s="128"/>
      <c r="GM423" s="128"/>
      <c r="GN423" s="128"/>
      <c r="GO423" s="128"/>
    </row>
    <row r="424" spans="1:197" s="37" customFormat="1" ht="24" outlineLevel="3" collapsed="1" x14ac:dyDescent="0.25">
      <c r="A424" s="38"/>
      <c r="B424" s="39"/>
      <c r="C424" s="129">
        <v>4</v>
      </c>
      <c r="D424" s="130" t="s">
        <v>50</v>
      </c>
      <c r="E424" s="131" t="s">
        <v>434</v>
      </c>
      <c r="F424" s="160" t="s">
        <v>435</v>
      </c>
      <c r="G424" s="161" t="s">
        <v>102</v>
      </c>
      <c r="H424" s="162">
        <v>1375.425</v>
      </c>
      <c r="I424" s="163"/>
      <c r="J424" s="164">
        <f>H424*I424</f>
        <v>0</v>
      </c>
      <c r="K424" s="42">
        <v>0.16850000000000001</v>
      </c>
      <c r="L424" s="42">
        <f>H424*K424</f>
        <v>231.75911250000001</v>
      </c>
      <c r="M424" s="42"/>
      <c r="N424" s="42">
        <f>H424*M424</f>
        <v>0</v>
      </c>
      <c r="O424" s="44">
        <v>21</v>
      </c>
      <c r="P424" s="44">
        <f>J424*(O424/100)</f>
        <v>0</v>
      </c>
      <c r="Q424" s="44">
        <f>J424+P424</f>
        <v>0</v>
      </c>
      <c r="R424" s="197"/>
      <c r="S424" s="194"/>
      <c r="T424" s="127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  <c r="CN424" s="128"/>
      <c r="CO424" s="128"/>
      <c r="CP424" s="128"/>
      <c r="CQ424" s="128"/>
      <c r="CR424" s="128"/>
      <c r="CS424" s="128"/>
      <c r="CT424" s="128"/>
      <c r="CU424" s="128"/>
      <c r="CV424" s="128"/>
      <c r="CW424" s="128"/>
      <c r="CX424" s="128"/>
      <c r="CY424" s="128"/>
      <c r="CZ424" s="128"/>
      <c r="DA424" s="128"/>
      <c r="DB424" s="128"/>
      <c r="DC424" s="128"/>
      <c r="DD424" s="128"/>
      <c r="DE424" s="128"/>
      <c r="DF424" s="128"/>
      <c r="DG424" s="128"/>
      <c r="DH424" s="128"/>
      <c r="DI424" s="128"/>
      <c r="DJ424" s="128"/>
      <c r="DK424" s="128"/>
      <c r="DL424" s="128"/>
      <c r="DM424" s="128"/>
      <c r="DN424" s="128"/>
      <c r="DO424" s="128"/>
      <c r="DP424" s="128"/>
      <c r="DQ424" s="128"/>
      <c r="DR424" s="128"/>
      <c r="DS424" s="128"/>
      <c r="DT424" s="128"/>
      <c r="DU424" s="128"/>
      <c r="DV424" s="128"/>
      <c r="DW424" s="128"/>
      <c r="DX424" s="128"/>
      <c r="DY424" s="128"/>
      <c r="DZ424" s="128"/>
      <c r="EA424" s="128"/>
      <c r="EB424" s="128"/>
      <c r="EC424" s="128"/>
      <c r="ED424" s="128"/>
      <c r="EE424" s="128"/>
      <c r="EF424" s="128"/>
      <c r="EG424" s="128"/>
      <c r="EH424" s="128"/>
      <c r="EI424" s="128"/>
      <c r="EJ424" s="128"/>
      <c r="EK424" s="128"/>
      <c r="EL424" s="128"/>
      <c r="EM424" s="128"/>
      <c r="EN424" s="128"/>
      <c r="EO424" s="128"/>
      <c r="EP424" s="128"/>
      <c r="EQ424" s="128"/>
      <c r="ER424" s="128"/>
      <c r="ES424" s="128"/>
      <c r="ET424" s="128"/>
      <c r="EU424" s="128"/>
      <c r="EV424" s="128"/>
      <c r="EW424" s="128"/>
      <c r="EX424" s="128"/>
      <c r="EY424" s="128"/>
      <c r="EZ424" s="128"/>
      <c r="FA424" s="128"/>
      <c r="FB424" s="128"/>
      <c r="FC424" s="128"/>
      <c r="FD424" s="128"/>
      <c r="FE424" s="128"/>
      <c r="FF424" s="128"/>
      <c r="FG424" s="128"/>
      <c r="FH424" s="128"/>
      <c r="FI424" s="128"/>
      <c r="FJ424" s="128"/>
      <c r="FK424" s="128"/>
      <c r="FL424" s="128"/>
      <c r="FM424" s="128"/>
      <c r="FN424" s="128"/>
      <c r="FO424" s="128"/>
      <c r="FP424" s="128"/>
      <c r="FQ424" s="128"/>
      <c r="FR424" s="128"/>
      <c r="FS424" s="128"/>
      <c r="FT424" s="128"/>
      <c r="FU424" s="128"/>
      <c r="FV424" s="128"/>
      <c r="FW424" s="128"/>
      <c r="FX424" s="128"/>
      <c r="FY424" s="128"/>
      <c r="FZ424" s="128"/>
      <c r="GA424" s="128"/>
      <c r="GB424" s="128"/>
      <c r="GC424" s="128"/>
      <c r="GD424" s="128"/>
      <c r="GE424" s="128"/>
      <c r="GF424" s="128"/>
      <c r="GG424" s="128"/>
      <c r="GH424" s="128"/>
      <c r="GI424" s="128"/>
      <c r="GJ424" s="128"/>
      <c r="GK424" s="128"/>
      <c r="GL424" s="128"/>
      <c r="GM424" s="128"/>
      <c r="GN424" s="128"/>
      <c r="GO424" s="128"/>
    </row>
    <row r="425" spans="1:197" s="37" customFormat="1" hidden="1" outlineLevel="4" x14ac:dyDescent="0.25">
      <c r="A425" s="45"/>
      <c r="B425" s="46"/>
      <c r="C425" s="132"/>
      <c r="D425" s="133"/>
      <c r="E425" s="134" t="s">
        <v>14</v>
      </c>
      <c r="F425" s="165" t="s">
        <v>436</v>
      </c>
      <c r="G425" s="166"/>
      <c r="H425" s="167">
        <v>0</v>
      </c>
      <c r="I425" s="168"/>
      <c r="J425" s="169"/>
      <c r="K425" s="50"/>
      <c r="L425" s="50"/>
      <c r="M425" s="50"/>
      <c r="N425" s="50"/>
      <c r="O425" s="52"/>
      <c r="P425" s="52"/>
      <c r="Q425" s="52"/>
      <c r="R425" s="197"/>
      <c r="S425" s="194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  <c r="BZ425" s="128"/>
      <c r="CA425" s="128"/>
      <c r="CB425" s="128"/>
      <c r="CC425" s="128"/>
      <c r="CD425" s="128"/>
      <c r="CE425" s="128"/>
      <c r="CF425" s="128"/>
      <c r="CG425" s="128"/>
      <c r="CH425" s="128"/>
      <c r="CI425" s="128"/>
      <c r="CJ425" s="128"/>
      <c r="CK425" s="128"/>
      <c r="CL425" s="128"/>
      <c r="CM425" s="128"/>
      <c r="CN425" s="128"/>
      <c r="CO425" s="128"/>
      <c r="CP425" s="128"/>
      <c r="CQ425" s="128"/>
      <c r="CR425" s="128"/>
      <c r="CS425" s="128"/>
      <c r="CT425" s="128"/>
      <c r="CU425" s="128"/>
      <c r="CV425" s="128"/>
      <c r="CW425" s="128"/>
      <c r="CX425" s="128"/>
      <c r="CY425" s="128"/>
      <c r="CZ425" s="128"/>
      <c r="DA425" s="128"/>
      <c r="DB425" s="128"/>
      <c r="DC425" s="128"/>
      <c r="DD425" s="128"/>
      <c r="DE425" s="128"/>
      <c r="DF425" s="128"/>
      <c r="DG425" s="128"/>
      <c r="DH425" s="128"/>
      <c r="DI425" s="128"/>
      <c r="DJ425" s="128"/>
      <c r="DK425" s="128"/>
      <c r="DL425" s="128"/>
      <c r="DM425" s="128"/>
      <c r="DN425" s="128"/>
      <c r="DO425" s="128"/>
      <c r="DP425" s="128"/>
      <c r="DQ425" s="128"/>
      <c r="DR425" s="128"/>
      <c r="DS425" s="128"/>
      <c r="DT425" s="128"/>
      <c r="DU425" s="128"/>
      <c r="DV425" s="128"/>
      <c r="DW425" s="128"/>
      <c r="DX425" s="128"/>
      <c r="DY425" s="128"/>
      <c r="DZ425" s="128"/>
      <c r="EA425" s="128"/>
      <c r="EB425" s="128"/>
      <c r="EC425" s="128"/>
      <c r="ED425" s="128"/>
      <c r="EE425" s="128"/>
      <c r="EF425" s="128"/>
      <c r="EG425" s="128"/>
      <c r="EH425" s="128"/>
      <c r="EI425" s="128"/>
      <c r="EJ425" s="128"/>
      <c r="EK425" s="128"/>
      <c r="EL425" s="128"/>
      <c r="EM425" s="128"/>
      <c r="EN425" s="128"/>
      <c r="EO425" s="128"/>
      <c r="EP425" s="128"/>
      <c r="EQ425" s="128"/>
      <c r="ER425" s="128"/>
      <c r="ES425" s="128"/>
      <c r="ET425" s="128"/>
      <c r="EU425" s="128"/>
      <c r="EV425" s="128"/>
      <c r="EW425" s="128"/>
      <c r="EX425" s="128"/>
      <c r="EY425" s="128"/>
      <c r="EZ425" s="128"/>
      <c r="FA425" s="128"/>
      <c r="FB425" s="128"/>
      <c r="FC425" s="128"/>
      <c r="FD425" s="128"/>
      <c r="FE425" s="128"/>
      <c r="FF425" s="128"/>
      <c r="FG425" s="128"/>
      <c r="FH425" s="128"/>
      <c r="FI425" s="128"/>
      <c r="FJ425" s="128"/>
      <c r="FK425" s="128"/>
      <c r="FL425" s="128"/>
      <c r="FM425" s="128"/>
      <c r="FN425" s="128"/>
      <c r="FO425" s="128"/>
      <c r="FP425" s="128"/>
      <c r="FQ425" s="128"/>
      <c r="FR425" s="128"/>
      <c r="FS425" s="128"/>
      <c r="FT425" s="128"/>
      <c r="FU425" s="128"/>
      <c r="FV425" s="128"/>
      <c r="FW425" s="128"/>
      <c r="FX425" s="128"/>
      <c r="FY425" s="128"/>
      <c r="FZ425" s="128"/>
      <c r="GA425" s="128"/>
      <c r="GB425" s="128"/>
      <c r="GC425" s="128"/>
      <c r="GD425" s="128"/>
      <c r="GE425" s="128"/>
      <c r="GF425" s="128"/>
      <c r="GG425" s="128"/>
      <c r="GH425" s="128"/>
      <c r="GI425" s="128"/>
      <c r="GJ425" s="128"/>
      <c r="GK425" s="128"/>
      <c r="GL425" s="128"/>
      <c r="GM425" s="128"/>
      <c r="GN425" s="128"/>
      <c r="GO425" s="128"/>
    </row>
    <row r="426" spans="1:197" s="37" customFormat="1" hidden="1" outlineLevel="4" x14ac:dyDescent="0.25">
      <c r="A426" s="45"/>
      <c r="B426" s="46"/>
      <c r="C426" s="132"/>
      <c r="D426" s="133"/>
      <c r="E426" s="134"/>
      <c r="F426" s="165" t="s">
        <v>437</v>
      </c>
      <c r="G426" s="166"/>
      <c r="H426" s="167">
        <v>138.69999999999999</v>
      </c>
      <c r="I426" s="168"/>
      <c r="J426" s="169"/>
      <c r="K426" s="50"/>
      <c r="L426" s="50"/>
      <c r="M426" s="50"/>
      <c r="N426" s="50"/>
      <c r="O426" s="52"/>
      <c r="P426" s="52"/>
      <c r="Q426" s="52"/>
      <c r="R426" s="197"/>
      <c r="S426" s="194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  <c r="CN426" s="128"/>
      <c r="CO426" s="128"/>
      <c r="CP426" s="128"/>
      <c r="CQ426" s="128"/>
      <c r="CR426" s="128"/>
      <c r="CS426" s="128"/>
      <c r="CT426" s="128"/>
      <c r="CU426" s="128"/>
      <c r="CV426" s="128"/>
      <c r="CW426" s="128"/>
      <c r="CX426" s="128"/>
      <c r="CY426" s="128"/>
      <c r="CZ426" s="128"/>
      <c r="DA426" s="128"/>
      <c r="DB426" s="128"/>
      <c r="DC426" s="128"/>
      <c r="DD426" s="128"/>
      <c r="DE426" s="128"/>
      <c r="DF426" s="128"/>
      <c r="DG426" s="128"/>
      <c r="DH426" s="128"/>
      <c r="DI426" s="128"/>
      <c r="DJ426" s="128"/>
      <c r="DK426" s="128"/>
      <c r="DL426" s="128"/>
      <c r="DM426" s="128"/>
      <c r="DN426" s="128"/>
      <c r="DO426" s="128"/>
      <c r="DP426" s="128"/>
      <c r="DQ426" s="128"/>
      <c r="DR426" s="128"/>
      <c r="DS426" s="128"/>
      <c r="DT426" s="128"/>
      <c r="DU426" s="128"/>
      <c r="DV426" s="128"/>
      <c r="DW426" s="128"/>
      <c r="DX426" s="128"/>
      <c r="DY426" s="128"/>
      <c r="DZ426" s="128"/>
      <c r="EA426" s="128"/>
      <c r="EB426" s="128"/>
      <c r="EC426" s="128"/>
      <c r="ED426" s="128"/>
      <c r="EE426" s="128"/>
      <c r="EF426" s="128"/>
      <c r="EG426" s="128"/>
      <c r="EH426" s="128"/>
      <c r="EI426" s="128"/>
      <c r="EJ426" s="128"/>
      <c r="EK426" s="128"/>
      <c r="EL426" s="128"/>
      <c r="EM426" s="128"/>
      <c r="EN426" s="128"/>
      <c r="EO426" s="128"/>
      <c r="EP426" s="128"/>
      <c r="EQ426" s="128"/>
      <c r="ER426" s="128"/>
      <c r="ES426" s="128"/>
      <c r="ET426" s="128"/>
      <c r="EU426" s="128"/>
      <c r="EV426" s="128"/>
      <c r="EW426" s="128"/>
      <c r="EX426" s="128"/>
      <c r="EY426" s="128"/>
      <c r="EZ426" s="128"/>
      <c r="FA426" s="128"/>
      <c r="FB426" s="128"/>
      <c r="FC426" s="128"/>
      <c r="FD426" s="128"/>
      <c r="FE426" s="128"/>
      <c r="FF426" s="128"/>
      <c r="FG426" s="128"/>
      <c r="FH426" s="128"/>
      <c r="FI426" s="128"/>
      <c r="FJ426" s="128"/>
      <c r="FK426" s="128"/>
      <c r="FL426" s="128"/>
      <c r="FM426" s="128"/>
      <c r="FN426" s="128"/>
      <c r="FO426" s="128"/>
      <c r="FP426" s="128"/>
      <c r="FQ426" s="128"/>
      <c r="FR426" s="128"/>
      <c r="FS426" s="128"/>
      <c r="FT426" s="128"/>
      <c r="FU426" s="128"/>
      <c r="FV426" s="128"/>
      <c r="FW426" s="128"/>
      <c r="FX426" s="128"/>
      <c r="FY426" s="128"/>
      <c r="FZ426" s="128"/>
      <c r="GA426" s="128"/>
      <c r="GB426" s="128"/>
      <c r="GC426" s="128"/>
      <c r="GD426" s="128"/>
      <c r="GE426" s="128"/>
      <c r="GF426" s="128"/>
      <c r="GG426" s="128"/>
      <c r="GH426" s="128"/>
      <c r="GI426" s="128"/>
      <c r="GJ426" s="128"/>
      <c r="GK426" s="128"/>
      <c r="GL426" s="128"/>
      <c r="GM426" s="128"/>
      <c r="GN426" s="128"/>
      <c r="GO426" s="128"/>
    </row>
    <row r="427" spans="1:197" s="37" customFormat="1" hidden="1" outlineLevel="4" x14ac:dyDescent="0.25">
      <c r="A427" s="45"/>
      <c r="B427" s="46"/>
      <c r="C427" s="132"/>
      <c r="D427" s="133"/>
      <c r="E427" s="134"/>
      <c r="F427" s="165" t="s">
        <v>438</v>
      </c>
      <c r="G427" s="166"/>
      <c r="H427" s="167">
        <v>31.4</v>
      </c>
      <c r="I427" s="168"/>
      <c r="J427" s="169"/>
      <c r="K427" s="50"/>
      <c r="L427" s="50"/>
      <c r="M427" s="50"/>
      <c r="N427" s="50"/>
      <c r="O427" s="52"/>
      <c r="P427" s="52"/>
      <c r="Q427" s="52"/>
      <c r="R427" s="197"/>
      <c r="S427" s="194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  <c r="CN427" s="128"/>
      <c r="CO427" s="128"/>
      <c r="CP427" s="128"/>
      <c r="CQ427" s="128"/>
      <c r="CR427" s="128"/>
      <c r="CS427" s="128"/>
      <c r="CT427" s="128"/>
      <c r="CU427" s="128"/>
      <c r="CV427" s="128"/>
      <c r="CW427" s="128"/>
      <c r="CX427" s="128"/>
      <c r="CY427" s="128"/>
      <c r="CZ427" s="128"/>
      <c r="DA427" s="128"/>
      <c r="DB427" s="128"/>
      <c r="DC427" s="128"/>
      <c r="DD427" s="128"/>
      <c r="DE427" s="128"/>
      <c r="DF427" s="128"/>
      <c r="DG427" s="128"/>
      <c r="DH427" s="128"/>
      <c r="DI427" s="128"/>
      <c r="DJ427" s="128"/>
      <c r="DK427" s="128"/>
      <c r="DL427" s="128"/>
      <c r="DM427" s="128"/>
      <c r="DN427" s="128"/>
      <c r="DO427" s="128"/>
      <c r="DP427" s="128"/>
      <c r="DQ427" s="128"/>
      <c r="DR427" s="128"/>
      <c r="DS427" s="128"/>
      <c r="DT427" s="128"/>
      <c r="DU427" s="128"/>
      <c r="DV427" s="128"/>
      <c r="DW427" s="128"/>
      <c r="DX427" s="128"/>
      <c r="DY427" s="128"/>
      <c r="DZ427" s="128"/>
      <c r="EA427" s="128"/>
      <c r="EB427" s="128"/>
      <c r="EC427" s="128"/>
      <c r="ED427" s="128"/>
      <c r="EE427" s="128"/>
      <c r="EF427" s="128"/>
      <c r="EG427" s="128"/>
      <c r="EH427" s="128"/>
      <c r="EI427" s="128"/>
      <c r="EJ427" s="128"/>
      <c r="EK427" s="128"/>
      <c r="EL427" s="128"/>
      <c r="EM427" s="128"/>
      <c r="EN427" s="128"/>
      <c r="EO427" s="128"/>
      <c r="EP427" s="128"/>
      <c r="EQ427" s="128"/>
      <c r="ER427" s="128"/>
      <c r="ES427" s="128"/>
      <c r="ET427" s="128"/>
      <c r="EU427" s="128"/>
      <c r="EV427" s="128"/>
      <c r="EW427" s="128"/>
      <c r="EX427" s="128"/>
      <c r="EY427" s="128"/>
      <c r="EZ427" s="128"/>
      <c r="FA427" s="128"/>
      <c r="FB427" s="128"/>
      <c r="FC427" s="128"/>
      <c r="FD427" s="128"/>
      <c r="FE427" s="128"/>
      <c r="FF427" s="128"/>
      <c r="FG427" s="128"/>
      <c r="FH427" s="128"/>
      <c r="FI427" s="128"/>
      <c r="FJ427" s="128"/>
      <c r="FK427" s="128"/>
      <c r="FL427" s="128"/>
      <c r="FM427" s="128"/>
      <c r="FN427" s="128"/>
      <c r="FO427" s="128"/>
      <c r="FP427" s="128"/>
      <c r="FQ427" s="128"/>
      <c r="FR427" s="128"/>
      <c r="FS427" s="128"/>
      <c r="FT427" s="128"/>
      <c r="FU427" s="128"/>
      <c r="FV427" s="128"/>
      <c r="FW427" s="128"/>
      <c r="FX427" s="128"/>
      <c r="FY427" s="128"/>
      <c r="FZ427" s="128"/>
      <c r="GA427" s="128"/>
      <c r="GB427" s="128"/>
      <c r="GC427" s="128"/>
      <c r="GD427" s="128"/>
      <c r="GE427" s="128"/>
      <c r="GF427" s="128"/>
      <c r="GG427" s="128"/>
      <c r="GH427" s="128"/>
      <c r="GI427" s="128"/>
      <c r="GJ427" s="128"/>
      <c r="GK427" s="128"/>
      <c r="GL427" s="128"/>
      <c r="GM427" s="128"/>
      <c r="GN427" s="128"/>
      <c r="GO427" s="128"/>
    </row>
    <row r="428" spans="1:197" s="37" customFormat="1" hidden="1" outlineLevel="4" x14ac:dyDescent="0.25">
      <c r="A428" s="45"/>
      <c r="B428" s="46"/>
      <c r="C428" s="132"/>
      <c r="D428" s="133"/>
      <c r="E428" s="134"/>
      <c r="F428" s="165" t="s">
        <v>122</v>
      </c>
      <c r="G428" s="166"/>
      <c r="H428" s="167">
        <v>170.1</v>
      </c>
      <c r="I428" s="168"/>
      <c r="J428" s="169"/>
      <c r="K428" s="50"/>
      <c r="L428" s="50"/>
      <c r="M428" s="50"/>
      <c r="N428" s="50"/>
      <c r="O428" s="52"/>
      <c r="P428" s="52"/>
      <c r="Q428" s="52"/>
      <c r="R428" s="197"/>
      <c r="S428" s="194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  <c r="BZ428" s="128"/>
      <c r="CA428" s="128"/>
      <c r="CB428" s="128"/>
      <c r="CC428" s="128"/>
      <c r="CD428" s="128"/>
      <c r="CE428" s="128"/>
      <c r="CF428" s="128"/>
      <c r="CG428" s="128"/>
      <c r="CH428" s="128"/>
      <c r="CI428" s="128"/>
      <c r="CJ428" s="128"/>
      <c r="CK428" s="128"/>
      <c r="CL428" s="128"/>
      <c r="CM428" s="128"/>
      <c r="CN428" s="128"/>
      <c r="CO428" s="128"/>
      <c r="CP428" s="128"/>
      <c r="CQ428" s="128"/>
      <c r="CR428" s="128"/>
      <c r="CS428" s="128"/>
      <c r="CT428" s="128"/>
      <c r="CU428" s="128"/>
      <c r="CV428" s="128"/>
      <c r="CW428" s="128"/>
      <c r="CX428" s="128"/>
      <c r="CY428" s="128"/>
      <c r="CZ428" s="128"/>
      <c r="DA428" s="128"/>
      <c r="DB428" s="128"/>
      <c r="DC428" s="128"/>
      <c r="DD428" s="128"/>
      <c r="DE428" s="128"/>
      <c r="DF428" s="128"/>
      <c r="DG428" s="128"/>
      <c r="DH428" s="128"/>
      <c r="DI428" s="128"/>
      <c r="DJ428" s="128"/>
      <c r="DK428" s="128"/>
      <c r="DL428" s="128"/>
      <c r="DM428" s="128"/>
      <c r="DN428" s="128"/>
      <c r="DO428" s="128"/>
      <c r="DP428" s="128"/>
      <c r="DQ428" s="128"/>
      <c r="DR428" s="128"/>
      <c r="DS428" s="128"/>
      <c r="DT428" s="128"/>
      <c r="DU428" s="128"/>
      <c r="DV428" s="128"/>
      <c r="DW428" s="128"/>
      <c r="DX428" s="128"/>
      <c r="DY428" s="128"/>
      <c r="DZ428" s="128"/>
      <c r="EA428" s="128"/>
      <c r="EB428" s="128"/>
      <c r="EC428" s="128"/>
      <c r="ED428" s="128"/>
      <c r="EE428" s="128"/>
      <c r="EF428" s="128"/>
      <c r="EG428" s="128"/>
      <c r="EH428" s="128"/>
      <c r="EI428" s="128"/>
      <c r="EJ428" s="128"/>
      <c r="EK428" s="128"/>
      <c r="EL428" s="128"/>
      <c r="EM428" s="128"/>
      <c r="EN428" s="128"/>
      <c r="EO428" s="128"/>
      <c r="EP428" s="128"/>
      <c r="EQ428" s="128"/>
      <c r="ER428" s="128"/>
      <c r="ES428" s="128"/>
      <c r="ET428" s="128"/>
      <c r="EU428" s="128"/>
      <c r="EV428" s="128"/>
      <c r="EW428" s="128"/>
      <c r="EX428" s="128"/>
      <c r="EY428" s="128"/>
      <c r="EZ428" s="128"/>
      <c r="FA428" s="128"/>
      <c r="FB428" s="128"/>
      <c r="FC428" s="128"/>
      <c r="FD428" s="128"/>
      <c r="FE428" s="128"/>
      <c r="FF428" s="128"/>
      <c r="FG428" s="128"/>
      <c r="FH428" s="128"/>
      <c r="FI428" s="128"/>
      <c r="FJ428" s="128"/>
      <c r="FK428" s="128"/>
      <c r="FL428" s="128"/>
      <c r="FM428" s="128"/>
      <c r="FN428" s="128"/>
      <c r="FO428" s="128"/>
      <c r="FP428" s="128"/>
      <c r="FQ428" s="128"/>
      <c r="FR428" s="128"/>
      <c r="FS428" s="128"/>
      <c r="FT428" s="128"/>
      <c r="FU428" s="128"/>
      <c r="FV428" s="128"/>
      <c r="FW428" s="128"/>
      <c r="FX428" s="128"/>
      <c r="FY428" s="128"/>
      <c r="FZ428" s="128"/>
      <c r="GA428" s="128"/>
      <c r="GB428" s="128"/>
      <c r="GC428" s="128"/>
      <c r="GD428" s="128"/>
      <c r="GE428" s="128"/>
      <c r="GF428" s="128"/>
      <c r="GG428" s="128"/>
      <c r="GH428" s="128"/>
      <c r="GI428" s="128"/>
      <c r="GJ428" s="128"/>
      <c r="GK428" s="128"/>
      <c r="GL428" s="128"/>
      <c r="GM428" s="128"/>
      <c r="GN428" s="128"/>
      <c r="GO428" s="128"/>
    </row>
    <row r="429" spans="1:197" s="37" customFormat="1" hidden="1" outlineLevel="4" x14ac:dyDescent="0.25">
      <c r="A429" s="45"/>
      <c r="B429" s="46"/>
      <c r="C429" s="132"/>
      <c r="D429" s="133"/>
      <c r="E429" s="134"/>
      <c r="F429" s="165" t="s">
        <v>439</v>
      </c>
      <c r="G429" s="166"/>
      <c r="H429" s="167">
        <v>0</v>
      </c>
      <c r="I429" s="168"/>
      <c r="J429" s="169"/>
      <c r="K429" s="50"/>
      <c r="L429" s="50"/>
      <c r="M429" s="50"/>
      <c r="N429" s="50"/>
      <c r="O429" s="52"/>
      <c r="P429" s="52"/>
      <c r="Q429" s="52"/>
      <c r="R429" s="197"/>
      <c r="S429" s="194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  <c r="CN429" s="128"/>
      <c r="CO429" s="128"/>
      <c r="CP429" s="128"/>
      <c r="CQ429" s="128"/>
      <c r="CR429" s="128"/>
      <c r="CS429" s="128"/>
      <c r="CT429" s="128"/>
      <c r="CU429" s="128"/>
      <c r="CV429" s="128"/>
      <c r="CW429" s="128"/>
      <c r="CX429" s="128"/>
      <c r="CY429" s="128"/>
      <c r="CZ429" s="128"/>
      <c r="DA429" s="128"/>
      <c r="DB429" s="128"/>
      <c r="DC429" s="128"/>
      <c r="DD429" s="128"/>
      <c r="DE429" s="128"/>
      <c r="DF429" s="128"/>
      <c r="DG429" s="128"/>
      <c r="DH429" s="128"/>
      <c r="DI429" s="128"/>
      <c r="DJ429" s="128"/>
      <c r="DK429" s="128"/>
      <c r="DL429" s="128"/>
      <c r="DM429" s="128"/>
      <c r="DN429" s="128"/>
      <c r="DO429" s="128"/>
      <c r="DP429" s="128"/>
      <c r="DQ429" s="128"/>
      <c r="DR429" s="128"/>
      <c r="DS429" s="128"/>
      <c r="DT429" s="128"/>
      <c r="DU429" s="128"/>
      <c r="DV429" s="128"/>
      <c r="DW429" s="128"/>
      <c r="DX429" s="128"/>
      <c r="DY429" s="128"/>
      <c r="DZ429" s="128"/>
      <c r="EA429" s="128"/>
      <c r="EB429" s="128"/>
      <c r="EC429" s="128"/>
      <c r="ED429" s="128"/>
      <c r="EE429" s="128"/>
      <c r="EF429" s="128"/>
      <c r="EG429" s="128"/>
      <c r="EH429" s="128"/>
      <c r="EI429" s="128"/>
      <c r="EJ429" s="128"/>
      <c r="EK429" s="128"/>
      <c r="EL429" s="128"/>
      <c r="EM429" s="128"/>
      <c r="EN429" s="128"/>
      <c r="EO429" s="128"/>
      <c r="EP429" s="128"/>
      <c r="EQ429" s="128"/>
      <c r="ER429" s="128"/>
      <c r="ES429" s="128"/>
      <c r="ET429" s="128"/>
      <c r="EU429" s="128"/>
      <c r="EV429" s="128"/>
      <c r="EW429" s="128"/>
      <c r="EX429" s="128"/>
      <c r="EY429" s="128"/>
      <c r="EZ429" s="128"/>
      <c r="FA429" s="128"/>
      <c r="FB429" s="128"/>
      <c r="FC429" s="128"/>
      <c r="FD429" s="128"/>
      <c r="FE429" s="128"/>
      <c r="FF429" s="128"/>
      <c r="FG429" s="128"/>
      <c r="FH429" s="128"/>
      <c r="FI429" s="128"/>
      <c r="FJ429" s="128"/>
      <c r="FK429" s="128"/>
      <c r="FL429" s="128"/>
      <c r="FM429" s="128"/>
      <c r="FN429" s="128"/>
      <c r="FO429" s="128"/>
      <c r="FP429" s="128"/>
      <c r="FQ429" s="128"/>
      <c r="FR429" s="128"/>
      <c r="FS429" s="128"/>
      <c r="FT429" s="128"/>
      <c r="FU429" s="128"/>
      <c r="FV429" s="128"/>
      <c r="FW429" s="128"/>
      <c r="FX429" s="128"/>
      <c r="FY429" s="128"/>
      <c r="FZ429" s="128"/>
      <c r="GA429" s="128"/>
      <c r="GB429" s="128"/>
      <c r="GC429" s="128"/>
      <c r="GD429" s="128"/>
      <c r="GE429" s="128"/>
      <c r="GF429" s="128"/>
      <c r="GG429" s="128"/>
      <c r="GH429" s="128"/>
      <c r="GI429" s="128"/>
      <c r="GJ429" s="128"/>
      <c r="GK429" s="128"/>
      <c r="GL429" s="128"/>
      <c r="GM429" s="128"/>
      <c r="GN429" s="128"/>
      <c r="GO429" s="128"/>
    </row>
    <row r="430" spans="1:197" s="37" customFormat="1" hidden="1" outlineLevel="4" x14ac:dyDescent="0.25">
      <c r="A430" s="45"/>
      <c r="B430" s="46"/>
      <c r="C430" s="132"/>
      <c r="D430" s="133"/>
      <c r="E430" s="134"/>
      <c r="F430" s="165" t="s">
        <v>440</v>
      </c>
      <c r="G430" s="166"/>
      <c r="H430" s="167">
        <v>217.3</v>
      </c>
      <c r="I430" s="168"/>
      <c r="J430" s="169"/>
      <c r="K430" s="50"/>
      <c r="L430" s="50"/>
      <c r="M430" s="50"/>
      <c r="N430" s="50"/>
      <c r="O430" s="52"/>
      <c r="P430" s="52"/>
      <c r="Q430" s="52"/>
      <c r="R430" s="197"/>
      <c r="S430" s="194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8"/>
      <c r="CB430" s="128"/>
      <c r="CC430" s="128"/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  <c r="CN430" s="128"/>
      <c r="CO430" s="128"/>
      <c r="CP430" s="128"/>
      <c r="CQ430" s="128"/>
      <c r="CR430" s="128"/>
      <c r="CS430" s="128"/>
      <c r="CT430" s="128"/>
      <c r="CU430" s="128"/>
      <c r="CV430" s="128"/>
      <c r="CW430" s="128"/>
      <c r="CX430" s="128"/>
      <c r="CY430" s="128"/>
      <c r="CZ430" s="128"/>
      <c r="DA430" s="128"/>
      <c r="DB430" s="128"/>
      <c r="DC430" s="128"/>
      <c r="DD430" s="128"/>
      <c r="DE430" s="128"/>
      <c r="DF430" s="128"/>
      <c r="DG430" s="128"/>
      <c r="DH430" s="128"/>
      <c r="DI430" s="128"/>
      <c r="DJ430" s="128"/>
      <c r="DK430" s="128"/>
      <c r="DL430" s="128"/>
      <c r="DM430" s="128"/>
      <c r="DN430" s="128"/>
      <c r="DO430" s="128"/>
      <c r="DP430" s="128"/>
      <c r="DQ430" s="128"/>
      <c r="DR430" s="128"/>
      <c r="DS430" s="128"/>
      <c r="DT430" s="128"/>
      <c r="DU430" s="128"/>
      <c r="DV430" s="128"/>
      <c r="DW430" s="128"/>
      <c r="DX430" s="128"/>
      <c r="DY430" s="128"/>
      <c r="DZ430" s="128"/>
      <c r="EA430" s="128"/>
      <c r="EB430" s="128"/>
      <c r="EC430" s="128"/>
      <c r="ED430" s="128"/>
      <c r="EE430" s="128"/>
      <c r="EF430" s="128"/>
      <c r="EG430" s="128"/>
      <c r="EH430" s="128"/>
      <c r="EI430" s="128"/>
      <c r="EJ430" s="128"/>
      <c r="EK430" s="128"/>
      <c r="EL430" s="128"/>
      <c r="EM430" s="128"/>
      <c r="EN430" s="128"/>
      <c r="EO430" s="128"/>
      <c r="EP430" s="128"/>
      <c r="EQ430" s="128"/>
      <c r="ER430" s="128"/>
      <c r="ES430" s="128"/>
      <c r="ET430" s="128"/>
      <c r="EU430" s="128"/>
      <c r="EV430" s="128"/>
      <c r="EW430" s="128"/>
      <c r="EX430" s="128"/>
      <c r="EY430" s="128"/>
      <c r="EZ430" s="128"/>
      <c r="FA430" s="128"/>
      <c r="FB430" s="128"/>
      <c r="FC430" s="128"/>
      <c r="FD430" s="128"/>
      <c r="FE430" s="128"/>
      <c r="FF430" s="128"/>
      <c r="FG430" s="128"/>
      <c r="FH430" s="128"/>
      <c r="FI430" s="128"/>
      <c r="FJ430" s="128"/>
      <c r="FK430" s="128"/>
      <c r="FL430" s="128"/>
      <c r="FM430" s="128"/>
      <c r="FN430" s="128"/>
      <c r="FO430" s="128"/>
      <c r="FP430" s="128"/>
      <c r="FQ430" s="128"/>
      <c r="FR430" s="128"/>
      <c r="FS430" s="128"/>
      <c r="FT430" s="128"/>
      <c r="FU430" s="128"/>
      <c r="FV430" s="128"/>
      <c r="FW430" s="128"/>
      <c r="FX430" s="128"/>
      <c r="FY430" s="128"/>
      <c r="FZ430" s="128"/>
      <c r="GA430" s="128"/>
      <c r="GB430" s="128"/>
      <c r="GC430" s="128"/>
      <c r="GD430" s="128"/>
      <c r="GE430" s="128"/>
      <c r="GF430" s="128"/>
      <c r="GG430" s="128"/>
      <c r="GH430" s="128"/>
      <c r="GI430" s="128"/>
      <c r="GJ430" s="128"/>
      <c r="GK430" s="128"/>
      <c r="GL430" s="128"/>
      <c r="GM430" s="128"/>
      <c r="GN430" s="128"/>
      <c r="GO430" s="128"/>
    </row>
    <row r="431" spans="1:197" s="37" customFormat="1" hidden="1" outlineLevel="4" x14ac:dyDescent="0.25">
      <c r="A431" s="45"/>
      <c r="B431" s="46"/>
      <c r="C431" s="132"/>
      <c r="D431" s="133"/>
      <c r="E431" s="134"/>
      <c r="F431" s="165" t="s">
        <v>441</v>
      </c>
      <c r="G431" s="166"/>
      <c r="H431" s="167">
        <v>49.625</v>
      </c>
      <c r="I431" s="168"/>
      <c r="J431" s="169"/>
      <c r="K431" s="50"/>
      <c r="L431" s="50"/>
      <c r="M431" s="50"/>
      <c r="N431" s="50"/>
      <c r="O431" s="52"/>
      <c r="P431" s="52"/>
      <c r="Q431" s="52"/>
      <c r="R431" s="197"/>
      <c r="S431" s="194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  <c r="BZ431" s="128"/>
      <c r="CA431" s="128"/>
      <c r="CB431" s="128"/>
      <c r="CC431" s="128"/>
      <c r="CD431" s="128"/>
      <c r="CE431" s="128"/>
      <c r="CF431" s="128"/>
      <c r="CG431" s="128"/>
      <c r="CH431" s="128"/>
      <c r="CI431" s="128"/>
      <c r="CJ431" s="128"/>
      <c r="CK431" s="128"/>
      <c r="CL431" s="128"/>
      <c r="CM431" s="128"/>
      <c r="CN431" s="128"/>
      <c r="CO431" s="128"/>
      <c r="CP431" s="128"/>
      <c r="CQ431" s="128"/>
      <c r="CR431" s="128"/>
      <c r="CS431" s="128"/>
      <c r="CT431" s="128"/>
      <c r="CU431" s="128"/>
      <c r="CV431" s="128"/>
      <c r="CW431" s="128"/>
      <c r="CX431" s="128"/>
      <c r="CY431" s="128"/>
      <c r="CZ431" s="128"/>
      <c r="DA431" s="128"/>
      <c r="DB431" s="128"/>
      <c r="DC431" s="128"/>
      <c r="DD431" s="128"/>
      <c r="DE431" s="128"/>
      <c r="DF431" s="128"/>
      <c r="DG431" s="128"/>
      <c r="DH431" s="128"/>
      <c r="DI431" s="128"/>
      <c r="DJ431" s="128"/>
      <c r="DK431" s="128"/>
      <c r="DL431" s="128"/>
      <c r="DM431" s="128"/>
      <c r="DN431" s="128"/>
      <c r="DO431" s="128"/>
      <c r="DP431" s="128"/>
      <c r="DQ431" s="128"/>
      <c r="DR431" s="128"/>
      <c r="DS431" s="128"/>
      <c r="DT431" s="128"/>
      <c r="DU431" s="128"/>
      <c r="DV431" s="128"/>
      <c r="DW431" s="128"/>
      <c r="DX431" s="128"/>
      <c r="DY431" s="128"/>
      <c r="DZ431" s="128"/>
      <c r="EA431" s="128"/>
      <c r="EB431" s="128"/>
      <c r="EC431" s="128"/>
      <c r="ED431" s="128"/>
      <c r="EE431" s="128"/>
      <c r="EF431" s="128"/>
      <c r="EG431" s="128"/>
      <c r="EH431" s="128"/>
      <c r="EI431" s="128"/>
      <c r="EJ431" s="128"/>
      <c r="EK431" s="128"/>
      <c r="EL431" s="128"/>
      <c r="EM431" s="128"/>
      <c r="EN431" s="128"/>
      <c r="EO431" s="128"/>
      <c r="EP431" s="128"/>
      <c r="EQ431" s="128"/>
      <c r="ER431" s="128"/>
      <c r="ES431" s="128"/>
      <c r="ET431" s="128"/>
      <c r="EU431" s="128"/>
      <c r="EV431" s="128"/>
      <c r="EW431" s="128"/>
      <c r="EX431" s="128"/>
      <c r="EY431" s="128"/>
      <c r="EZ431" s="128"/>
      <c r="FA431" s="128"/>
      <c r="FB431" s="128"/>
      <c r="FC431" s="128"/>
      <c r="FD431" s="128"/>
      <c r="FE431" s="128"/>
      <c r="FF431" s="128"/>
      <c r="FG431" s="128"/>
      <c r="FH431" s="128"/>
      <c r="FI431" s="128"/>
      <c r="FJ431" s="128"/>
      <c r="FK431" s="128"/>
      <c r="FL431" s="128"/>
      <c r="FM431" s="128"/>
      <c r="FN431" s="128"/>
      <c r="FO431" s="128"/>
      <c r="FP431" s="128"/>
      <c r="FQ431" s="128"/>
      <c r="FR431" s="128"/>
      <c r="FS431" s="128"/>
      <c r="FT431" s="128"/>
      <c r="FU431" s="128"/>
      <c r="FV431" s="128"/>
      <c r="FW431" s="128"/>
      <c r="FX431" s="128"/>
      <c r="FY431" s="128"/>
      <c r="FZ431" s="128"/>
      <c r="GA431" s="128"/>
      <c r="GB431" s="128"/>
      <c r="GC431" s="128"/>
      <c r="GD431" s="128"/>
      <c r="GE431" s="128"/>
      <c r="GF431" s="128"/>
      <c r="GG431" s="128"/>
      <c r="GH431" s="128"/>
      <c r="GI431" s="128"/>
      <c r="GJ431" s="128"/>
      <c r="GK431" s="128"/>
      <c r="GL431" s="128"/>
      <c r="GM431" s="128"/>
      <c r="GN431" s="128"/>
      <c r="GO431" s="128"/>
    </row>
    <row r="432" spans="1:197" s="37" customFormat="1" hidden="1" outlineLevel="4" x14ac:dyDescent="0.25">
      <c r="A432" s="45"/>
      <c r="B432" s="46"/>
      <c r="C432" s="132"/>
      <c r="D432" s="133"/>
      <c r="E432" s="134"/>
      <c r="F432" s="165" t="s">
        <v>122</v>
      </c>
      <c r="G432" s="166"/>
      <c r="H432" s="167">
        <v>266.92500000000001</v>
      </c>
      <c r="I432" s="168"/>
      <c r="J432" s="169"/>
      <c r="K432" s="50"/>
      <c r="L432" s="50"/>
      <c r="M432" s="50"/>
      <c r="N432" s="50"/>
      <c r="O432" s="52"/>
      <c r="P432" s="52"/>
      <c r="Q432" s="52"/>
      <c r="R432" s="197"/>
      <c r="S432" s="194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  <c r="BZ432" s="128"/>
      <c r="CA432" s="128"/>
      <c r="CB432" s="128"/>
      <c r="CC432" s="128"/>
      <c r="CD432" s="128"/>
      <c r="CE432" s="128"/>
      <c r="CF432" s="128"/>
      <c r="CG432" s="128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  <c r="DA432" s="128"/>
      <c r="DB432" s="128"/>
      <c r="DC432" s="128"/>
      <c r="DD432" s="128"/>
      <c r="DE432" s="128"/>
      <c r="DF432" s="128"/>
      <c r="DG432" s="128"/>
      <c r="DH432" s="128"/>
      <c r="DI432" s="128"/>
      <c r="DJ432" s="128"/>
      <c r="DK432" s="128"/>
      <c r="DL432" s="128"/>
      <c r="DM432" s="128"/>
      <c r="DN432" s="128"/>
      <c r="DO432" s="128"/>
      <c r="DP432" s="128"/>
      <c r="DQ432" s="128"/>
      <c r="DR432" s="128"/>
      <c r="DS432" s="128"/>
      <c r="DT432" s="128"/>
      <c r="DU432" s="128"/>
      <c r="DV432" s="128"/>
      <c r="DW432" s="128"/>
      <c r="DX432" s="128"/>
      <c r="DY432" s="128"/>
      <c r="DZ432" s="128"/>
      <c r="EA432" s="128"/>
      <c r="EB432" s="128"/>
      <c r="EC432" s="128"/>
      <c r="ED432" s="128"/>
      <c r="EE432" s="128"/>
      <c r="EF432" s="128"/>
      <c r="EG432" s="128"/>
      <c r="EH432" s="128"/>
      <c r="EI432" s="128"/>
      <c r="EJ432" s="128"/>
      <c r="EK432" s="128"/>
      <c r="EL432" s="128"/>
      <c r="EM432" s="128"/>
      <c r="EN432" s="128"/>
      <c r="EO432" s="128"/>
      <c r="EP432" s="128"/>
      <c r="EQ432" s="128"/>
      <c r="ER432" s="128"/>
      <c r="ES432" s="128"/>
      <c r="ET432" s="128"/>
      <c r="EU432" s="128"/>
      <c r="EV432" s="128"/>
      <c r="EW432" s="128"/>
      <c r="EX432" s="128"/>
      <c r="EY432" s="128"/>
      <c r="EZ432" s="128"/>
      <c r="FA432" s="128"/>
      <c r="FB432" s="128"/>
      <c r="FC432" s="128"/>
      <c r="FD432" s="128"/>
      <c r="FE432" s="128"/>
      <c r="FF432" s="128"/>
      <c r="FG432" s="128"/>
      <c r="FH432" s="128"/>
      <c r="FI432" s="128"/>
      <c r="FJ432" s="128"/>
      <c r="FK432" s="128"/>
      <c r="FL432" s="128"/>
      <c r="FM432" s="128"/>
      <c r="FN432" s="128"/>
      <c r="FO432" s="128"/>
      <c r="FP432" s="128"/>
      <c r="FQ432" s="128"/>
      <c r="FR432" s="128"/>
      <c r="FS432" s="128"/>
      <c r="FT432" s="128"/>
      <c r="FU432" s="128"/>
      <c r="FV432" s="128"/>
      <c r="FW432" s="128"/>
      <c r="FX432" s="128"/>
      <c r="FY432" s="128"/>
      <c r="FZ432" s="128"/>
      <c r="GA432" s="128"/>
      <c r="GB432" s="128"/>
      <c r="GC432" s="128"/>
      <c r="GD432" s="128"/>
      <c r="GE432" s="128"/>
      <c r="GF432" s="128"/>
      <c r="GG432" s="128"/>
      <c r="GH432" s="128"/>
      <c r="GI432" s="128"/>
      <c r="GJ432" s="128"/>
      <c r="GK432" s="128"/>
      <c r="GL432" s="128"/>
      <c r="GM432" s="128"/>
      <c r="GN432" s="128"/>
      <c r="GO432" s="128"/>
    </row>
    <row r="433" spans="1:197" s="37" customFormat="1" hidden="1" outlineLevel="4" x14ac:dyDescent="0.25">
      <c r="A433" s="45"/>
      <c r="B433" s="46"/>
      <c r="C433" s="132"/>
      <c r="D433" s="133"/>
      <c r="E433" s="134"/>
      <c r="F433" s="165" t="s">
        <v>442</v>
      </c>
      <c r="G433" s="166"/>
      <c r="H433" s="167">
        <v>0</v>
      </c>
      <c r="I433" s="168"/>
      <c r="J433" s="169"/>
      <c r="K433" s="50"/>
      <c r="L433" s="50"/>
      <c r="M433" s="50"/>
      <c r="N433" s="50"/>
      <c r="O433" s="52"/>
      <c r="P433" s="52"/>
      <c r="Q433" s="52"/>
      <c r="R433" s="197"/>
      <c r="S433" s="194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28"/>
      <c r="DB433" s="128"/>
      <c r="DC433" s="128"/>
      <c r="DD433" s="128"/>
      <c r="DE433" s="128"/>
      <c r="DF433" s="128"/>
      <c r="DG433" s="128"/>
      <c r="DH433" s="128"/>
      <c r="DI433" s="128"/>
      <c r="DJ433" s="128"/>
      <c r="DK433" s="128"/>
      <c r="DL433" s="128"/>
      <c r="DM433" s="128"/>
      <c r="DN433" s="128"/>
      <c r="DO433" s="128"/>
      <c r="DP433" s="128"/>
      <c r="DQ433" s="128"/>
      <c r="DR433" s="128"/>
      <c r="DS433" s="128"/>
      <c r="DT433" s="128"/>
      <c r="DU433" s="128"/>
      <c r="DV433" s="128"/>
      <c r="DW433" s="128"/>
      <c r="DX433" s="128"/>
      <c r="DY433" s="128"/>
      <c r="DZ433" s="128"/>
      <c r="EA433" s="128"/>
      <c r="EB433" s="128"/>
      <c r="EC433" s="128"/>
      <c r="ED433" s="128"/>
      <c r="EE433" s="128"/>
      <c r="EF433" s="128"/>
      <c r="EG433" s="128"/>
      <c r="EH433" s="128"/>
      <c r="EI433" s="128"/>
      <c r="EJ433" s="128"/>
      <c r="EK433" s="128"/>
      <c r="EL433" s="128"/>
      <c r="EM433" s="128"/>
      <c r="EN433" s="128"/>
      <c r="EO433" s="128"/>
      <c r="EP433" s="128"/>
      <c r="EQ433" s="128"/>
      <c r="ER433" s="128"/>
      <c r="ES433" s="128"/>
      <c r="ET433" s="128"/>
      <c r="EU433" s="128"/>
      <c r="EV433" s="128"/>
      <c r="EW433" s="128"/>
      <c r="EX433" s="128"/>
      <c r="EY433" s="128"/>
      <c r="EZ433" s="128"/>
      <c r="FA433" s="128"/>
      <c r="FB433" s="128"/>
      <c r="FC433" s="128"/>
      <c r="FD433" s="128"/>
      <c r="FE433" s="128"/>
      <c r="FF433" s="128"/>
      <c r="FG433" s="128"/>
      <c r="FH433" s="128"/>
      <c r="FI433" s="128"/>
      <c r="FJ433" s="128"/>
      <c r="FK433" s="128"/>
      <c r="FL433" s="128"/>
      <c r="FM433" s="128"/>
      <c r="FN433" s="128"/>
      <c r="FO433" s="128"/>
      <c r="FP433" s="128"/>
      <c r="FQ433" s="128"/>
      <c r="FR433" s="128"/>
      <c r="FS433" s="128"/>
      <c r="FT433" s="128"/>
      <c r="FU433" s="128"/>
      <c r="FV433" s="128"/>
      <c r="FW433" s="128"/>
      <c r="FX433" s="128"/>
      <c r="FY433" s="128"/>
      <c r="FZ433" s="128"/>
      <c r="GA433" s="128"/>
      <c r="GB433" s="128"/>
      <c r="GC433" s="128"/>
      <c r="GD433" s="128"/>
      <c r="GE433" s="128"/>
      <c r="GF433" s="128"/>
      <c r="GG433" s="128"/>
      <c r="GH433" s="128"/>
      <c r="GI433" s="128"/>
      <c r="GJ433" s="128"/>
      <c r="GK433" s="128"/>
      <c r="GL433" s="128"/>
      <c r="GM433" s="128"/>
      <c r="GN433" s="128"/>
      <c r="GO433" s="128"/>
    </row>
    <row r="434" spans="1:197" s="37" customFormat="1" hidden="1" outlineLevel="4" x14ac:dyDescent="0.25">
      <c r="A434" s="45"/>
      <c r="B434" s="46"/>
      <c r="C434" s="132"/>
      <c r="D434" s="133"/>
      <c r="E434" s="134"/>
      <c r="F434" s="165" t="s">
        <v>443</v>
      </c>
      <c r="G434" s="166"/>
      <c r="H434" s="167">
        <v>168.75</v>
      </c>
      <c r="I434" s="168"/>
      <c r="J434" s="169"/>
      <c r="K434" s="50"/>
      <c r="L434" s="50"/>
      <c r="M434" s="50"/>
      <c r="N434" s="50"/>
      <c r="O434" s="52"/>
      <c r="P434" s="52"/>
      <c r="Q434" s="52"/>
      <c r="R434" s="197"/>
      <c r="S434" s="194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  <c r="BZ434" s="128"/>
      <c r="CA434" s="128"/>
      <c r="CB434" s="128"/>
      <c r="CC434" s="128"/>
      <c r="CD434" s="128"/>
      <c r="CE434" s="128"/>
      <c r="CF434" s="128"/>
      <c r="CG434" s="128"/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28"/>
      <c r="DB434" s="128"/>
      <c r="DC434" s="128"/>
      <c r="DD434" s="128"/>
      <c r="DE434" s="128"/>
      <c r="DF434" s="128"/>
      <c r="DG434" s="128"/>
      <c r="DH434" s="128"/>
      <c r="DI434" s="128"/>
      <c r="DJ434" s="128"/>
      <c r="DK434" s="128"/>
      <c r="DL434" s="128"/>
      <c r="DM434" s="128"/>
      <c r="DN434" s="128"/>
      <c r="DO434" s="128"/>
      <c r="DP434" s="128"/>
      <c r="DQ434" s="128"/>
      <c r="DR434" s="128"/>
      <c r="DS434" s="128"/>
      <c r="DT434" s="128"/>
      <c r="DU434" s="128"/>
      <c r="DV434" s="128"/>
      <c r="DW434" s="128"/>
      <c r="DX434" s="128"/>
      <c r="DY434" s="128"/>
      <c r="DZ434" s="128"/>
      <c r="EA434" s="128"/>
      <c r="EB434" s="128"/>
      <c r="EC434" s="128"/>
      <c r="ED434" s="128"/>
      <c r="EE434" s="128"/>
      <c r="EF434" s="128"/>
      <c r="EG434" s="128"/>
      <c r="EH434" s="128"/>
      <c r="EI434" s="128"/>
      <c r="EJ434" s="128"/>
      <c r="EK434" s="128"/>
      <c r="EL434" s="128"/>
      <c r="EM434" s="128"/>
      <c r="EN434" s="128"/>
      <c r="EO434" s="128"/>
      <c r="EP434" s="128"/>
      <c r="EQ434" s="128"/>
      <c r="ER434" s="128"/>
      <c r="ES434" s="128"/>
      <c r="ET434" s="128"/>
      <c r="EU434" s="128"/>
      <c r="EV434" s="128"/>
      <c r="EW434" s="128"/>
      <c r="EX434" s="128"/>
      <c r="EY434" s="128"/>
      <c r="EZ434" s="128"/>
      <c r="FA434" s="128"/>
      <c r="FB434" s="128"/>
      <c r="FC434" s="128"/>
      <c r="FD434" s="128"/>
      <c r="FE434" s="128"/>
      <c r="FF434" s="128"/>
      <c r="FG434" s="128"/>
      <c r="FH434" s="128"/>
      <c r="FI434" s="128"/>
      <c r="FJ434" s="128"/>
      <c r="FK434" s="128"/>
      <c r="FL434" s="128"/>
      <c r="FM434" s="128"/>
      <c r="FN434" s="128"/>
      <c r="FO434" s="128"/>
      <c r="FP434" s="128"/>
      <c r="FQ434" s="128"/>
      <c r="FR434" s="128"/>
      <c r="FS434" s="128"/>
      <c r="FT434" s="128"/>
      <c r="FU434" s="128"/>
      <c r="FV434" s="128"/>
      <c r="FW434" s="128"/>
      <c r="FX434" s="128"/>
      <c r="FY434" s="128"/>
      <c r="FZ434" s="128"/>
      <c r="GA434" s="128"/>
      <c r="GB434" s="128"/>
      <c r="GC434" s="128"/>
      <c r="GD434" s="128"/>
      <c r="GE434" s="128"/>
      <c r="GF434" s="128"/>
      <c r="GG434" s="128"/>
      <c r="GH434" s="128"/>
      <c r="GI434" s="128"/>
      <c r="GJ434" s="128"/>
      <c r="GK434" s="128"/>
      <c r="GL434" s="128"/>
      <c r="GM434" s="128"/>
      <c r="GN434" s="128"/>
      <c r="GO434" s="128"/>
    </row>
    <row r="435" spans="1:197" s="37" customFormat="1" hidden="1" outlineLevel="4" x14ac:dyDescent="0.25">
      <c r="A435" s="45"/>
      <c r="B435" s="46"/>
      <c r="C435" s="132"/>
      <c r="D435" s="133"/>
      <c r="E435" s="134"/>
      <c r="F435" s="165" t="s">
        <v>444</v>
      </c>
      <c r="G435" s="166"/>
      <c r="H435" s="167">
        <v>41.95</v>
      </c>
      <c r="I435" s="168"/>
      <c r="J435" s="169"/>
      <c r="K435" s="50"/>
      <c r="L435" s="50"/>
      <c r="M435" s="50"/>
      <c r="N435" s="50"/>
      <c r="O435" s="52"/>
      <c r="P435" s="52"/>
      <c r="Q435" s="52"/>
      <c r="R435" s="197"/>
      <c r="S435" s="194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28"/>
      <c r="DB435" s="128"/>
      <c r="DC435" s="128"/>
      <c r="DD435" s="128"/>
      <c r="DE435" s="128"/>
      <c r="DF435" s="128"/>
      <c r="DG435" s="128"/>
      <c r="DH435" s="128"/>
      <c r="DI435" s="128"/>
      <c r="DJ435" s="128"/>
      <c r="DK435" s="128"/>
      <c r="DL435" s="128"/>
      <c r="DM435" s="128"/>
      <c r="DN435" s="128"/>
      <c r="DO435" s="128"/>
      <c r="DP435" s="128"/>
      <c r="DQ435" s="128"/>
      <c r="DR435" s="128"/>
      <c r="DS435" s="128"/>
      <c r="DT435" s="128"/>
      <c r="DU435" s="128"/>
      <c r="DV435" s="128"/>
      <c r="DW435" s="128"/>
      <c r="DX435" s="128"/>
      <c r="DY435" s="128"/>
      <c r="DZ435" s="128"/>
      <c r="EA435" s="128"/>
      <c r="EB435" s="128"/>
      <c r="EC435" s="128"/>
      <c r="ED435" s="128"/>
      <c r="EE435" s="128"/>
      <c r="EF435" s="128"/>
      <c r="EG435" s="128"/>
      <c r="EH435" s="128"/>
      <c r="EI435" s="128"/>
      <c r="EJ435" s="128"/>
      <c r="EK435" s="128"/>
      <c r="EL435" s="128"/>
      <c r="EM435" s="128"/>
      <c r="EN435" s="128"/>
      <c r="EO435" s="128"/>
      <c r="EP435" s="128"/>
      <c r="EQ435" s="128"/>
      <c r="ER435" s="128"/>
      <c r="ES435" s="128"/>
      <c r="ET435" s="128"/>
      <c r="EU435" s="128"/>
      <c r="EV435" s="128"/>
      <c r="EW435" s="128"/>
      <c r="EX435" s="128"/>
      <c r="EY435" s="128"/>
      <c r="EZ435" s="128"/>
      <c r="FA435" s="128"/>
      <c r="FB435" s="128"/>
      <c r="FC435" s="128"/>
      <c r="FD435" s="128"/>
      <c r="FE435" s="128"/>
      <c r="FF435" s="128"/>
      <c r="FG435" s="128"/>
      <c r="FH435" s="128"/>
      <c r="FI435" s="128"/>
      <c r="FJ435" s="128"/>
      <c r="FK435" s="128"/>
      <c r="FL435" s="128"/>
      <c r="FM435" s="128"/>
      <c r="FN435" s="128"/>
      <c r="FO435" s="128"/>
      <c r="FP435" s="128"/>
      <c r="FQ435" s="128"/>
      <c r="FR435" s="128"/>
      <c r="FS435" s="128"/>
      <c r="FT435" s="128"/>
      <c r="FU435" s="128"/>
      <c r="FV435" s="128"/>
      <c r="FW435" s="128"/>
      <c r="FX435" s="128"/>
      <c r="FY435" s="128"/>
      <c r="FZ435" s="128"/>
      <c r="GA435" s="128"/>
      <c r="GB435" s="128"/>
      <c r="GC435" s="128"/>
      <c r="GD435" s="128"/>
      <c r="GE435" s="128"/>
      <c r="GF435" s="128"/>
      <c r="GG435" s="128"/>
      <c r="GH435" s="128"/>
      <c r="GI435" s="128"/>
      <c r="GJ435" s="128"/>
      <c r="GK435" s="128"/>
      <c r="GL435" s="128"/>
      <c r="GM435" s="128"/>
      <c r="GN435" s="128"/>
      <c r="GO435" s="128"/>
    </row>
    <row r="436" spans="1:197" s="37" customFormat="1" hidden="1" outlineLevel="4" x14ac:dyDescent="0.25">
      <c r="A436" s="45"/>
      <c r="B436" s="46"/>
      <c r="C436" s="132"/>
      <c r="D436" s="133"/>
      <c r="E436" s="134"/>
      <c r="F436" s="165" t="s">
        <v>122</v>
      </c>
      <c r="G436" s="166"/>
      <c r="H436" s="167">
        <v>210.7</v>
      </c>
      <c r="I436" s="168"/>
      <c r="J436" s="169"/>
      <c r="K436" s="50"/>
      <c r="L436" s="50"/>
      <c r="M436" s="50"/>
      <c r="N436" s="50"/>
      <c r="O436" s="52"/>
      <c r="P436" s="52"/>
      <c r="Q436" s="52"/>
      <c r="R436" s="197"/>
      <c r="S436" s="194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  <c r="DA436" s="128"/>
      <c r="DB436" s="128"/>
      <c r="DC436" s="128"/>
      <c r="DD436" s="128"/>
      <c r="DE436" s="128"/>
      <c r="DF436" s="128"/>
      <c r="DG436" s="128"/>
      <c r="DH436" s="128"/>
      <c r="DI436" s="128"/>
      <c r="DJ436" s="128"/>
      <c r="DK436" s="128"/>
      <c r="DL436" s="128"/>
      <c r="DM436" s="128"/>
      <c r="DN436" s="128"/>
      <c r="DO436" s="128"/>
      <c r="DP436" s="128"/>
      <c r="DQ436" s="128"/>
      <c r="DR436" s="128"/>
      <c r="DS436" s="128"/>
      <c r="DT436" s="128"/>
      <c r="DU436" s="128"/>
      <c r="DV436" s="128"/>
      <c r="DW436" s="128"/>
      <c r="DX436" s="128"/>
      <c r="DY436" s="128"/>
      <c r="DZ436" s="128"/>
      <c r="EA436" s="128"/>
      <c r="EB436" s="128"/>
      <c r="EC436" s="128"/>
      <c r="ED436" s="128"/>
      <c r="EE436" s="128"/>
      <c r="EF436" s="128"/>
      <c r="EG436" s="128"/>
      <c r="EH436" s="128"/>
      <c r="EI436" s="128"/>
      <c r="EJ436" s="128"/>
      <c r="EK436" s="128"/>
      <c r="EL436" s="128"/>
      <c r="EM436" s="128"/>
      <c r="EN436" s="128"/>
      <c r="EO436" s="128"/>
      <c r="EP436" s="128"/>
      <c r="EQ436" s="128"/>
      <c r="ER436" s="128"/>
      <c r="ES436" s="128"/>
      <c r="ET436" s="128"/>
      <c r="EU436" s="128"/>
      <c r="EV436" s="128"/>
      <c r="EW436" s="128"/>
      <c r="EX436" s="128"/>
      <c r="EY436" s="128"/>
      <c r="EZ436" s="128"/>
      <c r="FA436" s="128"/>
      <c r="FB436" s="128"/>
      <c r="FC436" s="128"/>
      <c r="FD436" s="128"/>
      <c r="FE436" s="128"/>
      <c r="FF436" s="128"/>
      <c r="FG436" s="128"/>
      <c r="FH436" s="128"/>
      <c r="FI436" s="128"/>
      <c r="FJ436" s="128"/>
      <c r="FK436" s="128"/>
      <c r="FL436" s="128"/>
      <c r="FM436" s="128"/>
      <c r="FN436" s="128"/>
      <c r="FO436" s="128"/>
      <c r="FP436" s="128"/>
      <c r="FQ436" s="128"/>
      <c r="FR436" s="128"/>
      <c r="FS436" s="128"/>
      <c r="FT436" s="128"/>
      <c r="FU436" s="128"/>
      <c r="FV436" s="128"/>
      <c r="FW436" s="128"/>
      <c r="FX436" s="128"/>
      <c r="FY436" s="128"/>
      <c r="FZ436" s="128"/>
      <c r="GA436" s="128"/>
      <c r="GB436" s="128"/>
      <c r="GC436" s="128"/>
      <c r="GD436" s="128"/>
      <c r="GE436" s="128"/>
      <c r="GF436" s="128"/>
      <c r="GG436" s="128"/>
      <c r="GH436" s="128"/>
      <c r="GI436" s="128"/>
      <c r="GJ436" s="128"/>
      <c r="GK436" s="128"/>
      <c r="GL436" s="128"/>
      <c r="GM436" s="128"/>
      <c r="GN436" s="128"/>
      <c r="GO436" s="128"/>
    </row>
    <row r="437" spans="1:197" s="37" customFormat="1" hidden="1" outlineLevel="4" x14ac:dyDescent="0.25">
      <c r="A437" s="45"/>
      <c r="B437" s="46"/>
      <c r="C437" s="132"/>
      <c r="D437" s="133"/>
      <c r="E437" s="134"/>
      <c r="F437" s="165" t="s">
        <v>445</v>
      </c>
      <c r="G437" s="166"/>
      <c r="H437" s="167">
        <v>0</v>
      </c>
      <c r="I437" s="168"/>
      <c r="J437" s="169"/>
      <c r="K437" s="50"/>
      <c r="L437" s="50"/>
      <c r="M437" s="50"/>
      <c r="N437" s="50"/>
      <c r="O437" s="52"/>
      <c r="P437" s="52"/>
      <c r="Q437" s="52"/>
      <c r="R437" s="197"/>
      <c r="S437" s="194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  <c r="CN437" s="128"/>
      <c r="CO437" s="128"/>
      <c r="CP437" s="128"/>
      <c r="CQ437" s="128"/>
      <c r="CR437" s="128"/>
      <c r="CS437" s="128"/>
      <c r="CT437" s="128"/>
      <c r="CU437" s="128"/>
      <c r="CV437" s="128"/>
      <c r="CW437" s="128"/>
      <c r="CX437" s="128"/>
      <c r="CY437" s="128"/>
      <c r="CZ437" s="128"/>
      <c r="DA437" s="128"/>
      <c r="DB437" s="128"/>
      <c r="DC437" s="128"/>
      <c r="DD437" s="128"/>
      <c r="DE437" s="128"/>
      <c r="DF437" s="128"/>
      <c r="DG437" s="128"/>
      <c r="DH437" s="128"/>
      <c r="DI437" s="128"/>
      <c r="DJ437" s="128"/>
      <c r="DK437" s="128"/>
      <c r="DL437" s="128"/>
      <c r="DM437" s="128"/>
      <c r="DN437" s="128"/>
      <c r="DO437" s="128"/>
      <c r="DP437" s="128"/>
      <c r="DQ437" s="128"/>
      <c r="DR437" s="128"/>
      <c r="DS437" s="128"/>
      <c r="DT437" s="128"/>
      <c r="DU437" s="128"/>
      <c r="DV437" s="128"/>
      <c r="DW437" s="128"/>
      <c r="DX437" s="128"/>
      <c r="DY437" s="128"/>
      <c r="DZ437" s="128"/>
      <c r="EA437" s="128"/>
      <c r="EB437" s="128"/>
      <c r="EC437" s="128"/>
      <c r="ED437" s="128"/>
      <c r="EE437" s="128"/>
      <c r="EF437" s="128"/>
      <c r="EG437" s="128"/>
      <c r="EH437" s="128"/>
      <c r="EI437" s="128"/>
      <c r="EJ437" s="128"/>
      <c r="EK437" s="128"/>
      <c r="EL437" s="128"/>
      <c r="EM437" s="128"/>
      <c r="EN437" s="128"/>
      <c r="EO437" s="128"/>
      <c r="EP437" s="128"/>
      <c r="EQ437" s="128"/>
      <c r="ER437" s="128"/>
      <c r="ES437" s="128"/>
      <c r="ET437" s="128"/>
      <c r="EU437" s="128"/>
      <c r="EV437" s="128"/>
      <c r="EW437" s="128"/>
      <c r="EX437" s="128"/>
      <c r="EY437" s="128"/>
      <c r="EZ437" s="128"/>
      <c r="FA437" s="128"/>
      <c r="FB437" s="128"/>
      <c r="FC437" s="128"/>
      <c r="FD437" s="128"/>
      <c r="FE437" s="128"/>
      <c r="FF437" s="128"/>
      <c r="FG437" s="128"/>
      <c r="FH437" s="128"/>
      <c r="FI437" s="128"/>
      <c r="FJ437" s="128"/>
      <c r="FK437" s="128"/>
      <c r="FL437" s="128"/>
      <c r="FM437" s="128"/>
      <c r="FN437" s="128"/>
      <c r="FO437" s="128"/>
      <c r="FP437" s="128"/>
      <c r="FQ437" s="128"/>
      <c r="FR437" s="128"/>
      <c r="FS437" s="128"/>
      <c r="FT437" s="128"/>
      <c r="FU437" s="128"/>
      <c r="FV437" s="128"/>
      <c r="FW437" s="128"/>
      <c r="FX437" s="128"/>
      <c r="FY437" s="128"/>
      <c r="FZ437" s="128"/>
      <c r="GA437" s="128"/>
      <c r="GB437" s="128"/>
      <c r="GC437" s="128"/>
      <c r="GD437" s="128"/>
      <c r="GE437" s="128"/>
      <c r="GF437" s="128"/>
      <c r="GG437" s="128"/>
      <c r="GH437" s="128"/>
      <c r="GI437" s="128"/>
      <c r="GJ437" s="128"/>
      <c r="GK437" s="128"/>
      <c r="GL437" s="128"/>
      <c r="GM437" s="128"/>
      <c r="GN437" s="128"/>
      <c r="GO437" s="128"/>
    </row>
    <row r="438" spans="1:197" s="37" customFormat="1" hidden="1" outlineLevel="4" x14ac:dyDescent="0.25">
      <c r="A438" s="45"/>
      <c r="B438" s="46"/>
      <c r="C438" s="132"/>
      <c r="D438" s="133"/>
      <c r="E438" s="134"/>
      <c r="F438" s="165" t="s">
        <v>446</v>
      </c>
      <c r="G438" s="166"/>
      <c r="H438" s="167">
        <v>338.4</v>
      </c>
      <c r="I438" s="168"/>
      <c r="J438" s="169"/>
      <c r="K438" s="50"/>
      <c r="L438" s="50"/>
      <c r="M438" s="50"/>
      <c r="N438" s="50"/>
      <c r="O438" s="52"/>
      <c r="P438" s="52"/>
      <c r="Q438" s="52"/>
      <c r="R438" s="197"/>
      <c r="S438" s="194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  <c r="DA438" s="128"/>
      <c r="DB438" s="128"/>
      <c r="DC438" s="128"/>
      <c r="DD438" s="128"/>
      <c r="DE438" s="128"/>
      <c r="DF438" s="128"/>
      <c r="DG438" s="128"/>
      <c r="DH438" s="128"/>
      <c r="DI438" s="128"/>
      <c r="DJ438" s="128"/>
      <c r="DK438" s="128"/>
      <c r="DL438" s="128"/>
      <c r="DM438" s="128"/>
      <c r="DN438" s="128"/>
      <c r="DO438" s="128"/>
      <c r="DP438" s="128"/>
      <c r="DQ438" s="128"/>
      <c r="DR438" s="128"/>
      <c r="DS438" s="128"/>
      <c r="DT438" s="128"/>
      <c r="DU438" s="128"/>
      <c r="DV438" s="128"/>
      <c r="DW438" s="128"/>
      <c r="DX438" s="128"/>
      <c r="DY438" s="128"/>
      <c r="DZ438" s="128"/>
      <c r="EA438" s="128"/>
      <c r="EB438" s="128"/>
      <c r="EC438" s="128"/>
      <c r="ED438" s="128"/>
      <c r="EE438" s="128"/>
      <c r="EF438" s="128"/>
      <c r="EG438" s="128"/>
      <c r="EH438" s="128"/>
      <c r="EI438" s="128"/>
      <c r="EJ438" s="128"/>
      <c r="EK438" s="128"/>
      <c r="EL438" s="128"/>
      <c r="EM438" s="128"/>
      <c r="EN438" s="128"/>
      <c r="EO438" s="128"/>
      <c r="EP438" s="128"/>
      <c r="EQ438" s="128"/>
      <c r="ER438" s="128"/>
      <c r="ES438" s="128"/>
      <c r="ET438" s="128"/>
      <c r="EU438" s="128"/>
      <c r="EV438" s="128"/>
      <c r="EW438" s="128"/>
      <c r="EX438" s="128"/>
      <c r="EY438" s="128"/>
      <c r="EZ438" s="128"/>
      <c r="FA438" s="128"/>
      <c r="FB438" s="128"/>
      <c r="FC438" s="128"/>
      <c r="FD438" s="128"/>
      <c r="FE438" s="128"/>
      <c r="FF438" s="128"/>
      <c r="FG438" s="128"/>
      <c r="FH438" s="128"/>
      <c r="FI438" s="128"/>
      <c r="FJ438" s="128"/>
      <c r="FK438" s="128"/>
      <c r="FL438" s="128"/>
      <c r="FM438" s="128"/>
      <c r="FN438" s="128"/>
      <c r="FO438" s="128"/>
      <c r="FP438" s="128"/>
      <c r="FQ438" s="128"/>
      <c r="FR438" s="128"/>
      <c r="FS438" s="128"/>
      <c r="FT438" s="128"/>
      <c r="FU438" s="128"/>
      <c r="FV438" s="128"/>
      <c r="FW438" s="128"/>
      <c r="FX438" s="128"/>
      <c r="FY438" s="128"/>
      <c r="FZ438" s="128"/>
      <c r="GA438" s="128"/>
      <c r="GB438" s="128"/>
      <c r="GC438" s="128"/>
      <c r="GD438" s="128"/>
      <c r="GE438" s="128"/>
      <c r="GF438" s="128"/>
      <c r="GG438" s="128"/>
      <c r="GH438" s="128"/>
      <c r="GI438" s="128"/>
      <c r="GJ438" s="128"/>
      <c r="GK438" s="128"/>
      <c r="GL438" s="128"/>
      <c r="GM438" s="128"/>
      <c r="GN438" s="128"/>
      <c r="GO438" s="128"/>
    </row>
    <row r="439" spans="1:197" s="37" customFormat="1" hidden="1" outlineLevel="4" x14ac:dyDescent="0.25">
      <c r="A439" s="45"/>
      <c r="B439" s="46"/>
      <c r="C439" s="132"/>
      <c r="D439" s="133"/>
      <c r="E439" s="134"/>
      <c r="F439" s="165" t="s">
        <v>447</v>
      </c>
      <c r="G439" s="166"/>
      <c r="H439" s="167">
        <v>4</v>
      </c>
      <c r="I439" s="168"/>
      <c r="J439" s="169"/>
      <c r="K439" s="50"/>
      <c r="L439" s="50"/>
      <c r="M439" s="50"/>
      <c r="N439" s="50"/>
      <c r="O439" s="52"/>
      <c r="P439" s="52"/>
      <c r="Q439" s="52"/>
      <c r="R439" s="197"/>
      <c r="S439" s="194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  <c r="DA439" s="128"/>
      <c r="DB439" s="128"/>
      <c r="DC439" s="128"/>
      <c r="DD439" s="128"/>
      <c r="DE439" s="128"/>
      <c r="DF439" s="128"/>
      <c r="DG439" s="128"/>
      <c r="DH439" s="128"/>
      <c r="DI439" s="128"/>
      <c r="DJ439" s="128"/>
      <c r="DK439" s="128"/>
      <c r="DL439" s="128"/>
      <c r="DM439" s="128"/>
      <c r="DN439" s="128"/>
      <c r="DO439" s="128"/>
      <c r="DP439" s="128"/>
      <c r="DQ439" s="128"/>
      <c r="DR439" s="128"/>
      <c r="DS439" s="128"/>
      <c r="DT439" s="128"/>
      <c r="DU439" s="128"/>
      <c r="DV439" s="128"/>
      <c r="DW439" s="128"/>
      <c r="DX439" s="128"/>
      <c r="DY439" s="128"/>
      <c r="DZ439" s="128"/>
      <c r="EA439" s="128"/>
      <c r="EB439" s="128"/>
      <c r="EC439" s="128"/>
      <c r="ED439" s="128"/>
      <c r="EE439" s="128"/>
      <c r="EF439" s="128"/>
      <c r="EG439" s="128"/>
      <c r="EH439" s="128"/>
      <c r="EI439" s="128"/>
      <c r="EJ439" s="128"/>
      <c r="EK439" s="128"/>
      <c r="EL439" s="128"/>
      <c r="EM439" s="128"/>
      <c r="EN439" s="128"/>
      <c r="EO439" s="128"/>
      <c r="EP439" s="128"/>
      <c r="EQ439" s="128"/>
      <c r="ER439" s="128"/>
      <c r="ES439" s="128"/>
      <c r="ET439" s="128"/>
      <c r="EU439" s="128"/>
      <c r="EV439" s="128"/>
      <c r="EW439" s="128"/>
      <c r="EX439" s="128"/>
      <c r="EY439" s="128"/>
      <c r="EZ439" s="128"/>
      <c r="FA439" s="128"/>
      <c r="FB439" s="128"/>
      <c r="FC439" s="128"/>
      <c r="FD439" s="128"/>
      <c r="FE439" s="128"/>
      <c r="FF439" s="128"/>
      <c r="FG439" s="128"/>
      <c r="FH439" s="128"/>
      <c r="FI439" s="128"/>
      <c r="FJ439" s="128"/>
      <c r="FK439" s="128"/>
      <c r="FL439" s="128"/>
      <c r="FM439" s="128"/>
      <c r="FN439" s="128"/>
      <c r="FO439" s="128"/>
      <c r="FP439" s="128"/>
      <c r="FQ439" s="128"/>
      <c r="FR439" s="128"/>
      <c r="FS439" s="128"/>
      <c r="FT439" s="128"/>
      <c r="FU439" s="128"/>
      <c r="FV439" s="128"/>
      <c r="FW439" s="128"/>
      <c r="FX439" s="128"/>
      <c r="FY439" s="128"/>
      <c r="FZ439" s="128"/>
      <c r="GA439" s="128"/>
      <c r="GB439" s="128"/>
      <c r="GC439" s="128"/>
      <c r="GD439" s="128"/>
      <c r="GE439" s="128"/>
      <c r="GF439" s="128"/>
      <c r="GG439" s="128"/>
      <c r="GH439" s="128"/>
      <c r="GI439" s="128"/>
      <c r="GJ439" s="128"/>
      <c r="GK439" s="128"/>
      <c r="GL439" s="128"/>
      <c r="GM439" s="128"/>
      <c r="GN439" s="128"/>
      <c r="GO439" s="128"/>
    </row>
    <row r="440" spans="1:197" s="37" customFormat="1" hidden="1" outlineLevel="4" x14ac:dyDescent="0.25">
      <c r="A440" s="45"/>
      <c r="B440" s="46"/>
      <c r="C440" s="132"/>
      <c r="D440" s="133"/>
      <c r="E440" s="134"/>
      <c r="F440" s="165" t="s">
        <v>122</v>
      </c>
      <c r="G440" s="166"/>
      <c r="H440" s="167">
        <v>342.4</v>
      </c>
      <c r="I440" s="168"/>
      <c r="J440" s="169"/>
      <c r="K440" s="50"/>
      <c r="L440" s="50"/>
      <c r="M440" s="50"/>
      <c r="N440" s="50"/>
      <c r="O440" s="52"/>
      <c r="P440" s="52"/>
      <c r="Q440" s="52"/>
      <c r="R440" s="197"/>
      <c r="S440" s="194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  <c r="BZ440" s="128"/>
      <c r="CA440" s="128"/>
      <c r="CB440" s="128"/>
      <c r="CC440" s="128"/>
      <c r="CD440" s="128"/>
      <c r="CE440" s="128"/>
      <c r="CF440" s="128"/>
      <c r="CG440" s="128"/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28"/>
      <c r="DB440" s="128"/>
      <c r="DC440" s="128"/>
      <c r="DD440" s="128"/>
      <c r="DE440" s="128"/>
      <c r="DF440" s="128"/>
      <c r="DG440" s="128"/>
      <c r="DH440" s="128"/>
      <c r="DI440" s="128"/>
      <c r="DJ440" s="128"/>
      <c r="DK440" s="128"/>
      <c r="DL440" s="128"/>
      <c r="DM440" s="128"/>
      <c r="DN440" s="128"/>
      <c r="DO440" s="128"/>
      <c r="DP440" s="128"/>
      <c r="DQ440" s="128"/>
      <c r="DR440" s="128"/>
      <c r="DS440" s="128"/>
      <c r="DT440" s="128"/>
      <c r="DU440" s="128"/>
      <c r="DV440" s="128"/>
      <c r="DW440" s="128"/>
      <c r="DX440" s="128"/>
      <c r="DY440" s="128"/>
      <c r="DZ440" s="128"/>
      <c r="EA440" s="128"/>
      <c r="EB440" s="128"/>
      <c r="EC440" s="128"/>
      <c r="ED440" s="128"/>
      <c r="EE440" s="128"/>
      <c r="EF440" s="128"/>
      <c r="EG440" s="128"/>
      <c r="EH440" s="128"/>
      <c r="EI440" s="128"/>
      <c r="EJ440" s="128"/>
      <c r="EK440" s="128"/>
      <c r="EL440" s="128"/>
      <c r="EM440" s="128"/>
      <c r="EN440" s="128"/>
      <c r="EO440" s="128"/>
      <c r="EP440" s="128"/>
      <c r="EQ440" s="128"/>
      <c r="ER440" s="128"/>
      <c r="ES440" s="128"/>
      <c r="ET440" s="128"/>
      <c r="EU440" s="128"/>
      <c r="EV440" s="128"/>
      <c r="EW440" s="128"/>
      <c r="EX440" s="128"/>
      <c r="EY440" s="128"/>
      <c r="EZ440" s="128"/>
      <c r="FA440" s="128"/>
      <c r="FB440" s="128"/>
      <c r="FC440" s="128"/>
      <c r="FD440" s="128"/>
      <c r="FE440" s="128"/>
      <c r="FF440" s="128"/>
      <c r="FG440" s="128"/>
      <c r="FH440" s="128"/>
      <c r="FI440" s="128"/>
      <c r="FJ440" s="128"/>
      <c r="FK440" s="128"/>
      <c r="FL440" s="128"/>
      <c r="FM440" s="128"/>
      <c r="FN440" s="128"/>
      <c r="FO440" s="128"/>
      <c r="FP440" s="128"/>
      <c r="FQ440" s="128"/>
      <c r="FR440" s="128"/>
      <c r="FS440" s="128"/>
      <c r="FT440" s="128"/>
      <c r="FU440" s="128"/>
      <c r="FV440" s="128"/>
      <c r="FW440" s="128"/>
      <c r="FX440" s="128"/>
      <c r="FY440" s="128"/>
      <c r="FZ440" s="128"/>
      <c r="GA440" s="128"/>
      <c r="GB440" s="128"/>
      <c r="GC440" s="128"/>
      <c r="GD440" s="128"/>
      <c r="GE440" s="128"/>
      <c r="GF440" s="128"/>
      <c r="GG440" s="128"/>
      <c r="GH440" s="128"/>
      <c r="GI440" s="128"/>
      <c r="GJ440" s="128"/>
      <c r="GK440" s="128"/>
      <c r="GL440" s="128"/>
      <c r="GM440" s="128"/>
      <c r="GN440" s="128"/>
      <c r="GO440" s="128"/>
    </row>
    <row r="441" spans="1:197" s="37" customFormat="1" hidden="1" outlineLevel="4" x14ac:dyDescent="0.25">
      <c r="A441" s="45"/>
      <c r="B441" s="46"/>
      <c r="C441" s="132"/>
      <c r="D441" s="133"/>
      <c r="E441" s="134"/>
      <c r="F441" s="165" t="s">
        <v>448</v>
      </c>
      <c r="G441" s="166"/>
      <c r="H441" s="167">
        <v>0</v>
      </c>
      <c r="I441" s="168"/>
      <c r="J441" s="169"/>
      <c r="K441" s="50"/>
      <c r="L441" s="50"/>
      <c r="M441" s="50"/>
      <c r="N441" s="50"/>
      <c r="O441" s="52"/>
      <c r="P441" s="52"/>
      <c r="Q441" s="52"/>
      <c r="R441" s="197"/>
      <c r="S441" s="194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  <c r="BJ441" s="128"/>
      <c r="BK441" s="128"/>
      <c r="BL441" s="128"/>
      <c r="BM441" s="128"/>
      <c r="BN441" s="128"/>
      <c r="BO441" s="128"/>
      <c r="BP441" s="128"/>
      <c r="BQ441" s="128"/>
      <c r="BR441" s="128"/>
      <c r="BS441" s="128"/>
      <c r="BT441" s="128"/>
      <c r="BU441" s="128"/>
      <c r="BV441" s="128"/>
      <c r="BW441" s="128"/>
      <c r="BX441" s="128"/>
      <c r="BY441" s="128"/>
      <c r="BZ441" s="128"/>
      <c r="CA441" s="128"/>
      <c r="CB441" s="128"/>
      <c r="CC441" s="128"/>
      <c r="CD441" s="128"/>
      <c r="CE441" s="128"/>
      <c r="CF441" s="128"/>
      <c r="CG441" s="128"/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28"/>
      <c r="DB441" s="128"/>
      <c r="DC441" s="128"/>
      <c r="DD441" s="128"/>
      <c r="DE441" s="128"/>
      <c r="DF441" s="128"/>
      <c r="DG441" s="128"/>
      <c r="DH441" s="128"/>
      <c r="DI441" s="128"/>
      <c r="DJ441" s="128"/>
      <c r="DK441" s="128"/>
      <c r="DL441" s="128"/>
      <c r="DM441" s="128"/>
      <c r="DN441" s="128"/>
      <c r="DO441" s="128"/>
      <c r="DP441" s="128"/>
      <c r="DQ441" s="128"/>
      <c r="DR441" s="128"/>
      <c r="DS441" s="128"/>
      <c r="DT441" s="128"/>
      <c r="DU441" s="128"/>
      <c r="DV441" s="128"/>
      <c r="DW441" s="128"/>
      <c r="DX441" s="128"/>
      <c r="DY441" s="128"/>
      <c r="DZ441" s="128"/>
      <c r="EA441" s="128"/>
      <c r="EB441" s="128"/>
      <c r="EC441" s="128"/>
      <c r="ED441" s="128"/>
      <c r="EE441" s="128"/>
      <c r="EF441" s="128"/>
      <c r="EG441" s="128"/>
      <c r="EH441" s="128"/>
      <c r="EI441" s="128"/>
      <c r="EJ441" s="128"/>
      <c r="EK441" s="128"/>
      <c r="EL441" s="128"/>
      <c r="EM441" s="128"/>
      <c r="EN441" s="128"/>
      <c r="EO441" s="128"/>
      <c r="EP441" s="128"/>
      <c r="EQ441" s="128"/>
      <c r="ER441" s="128"/>
      <c r="ES441" s="128"/>
      <c r="ET441" s="128"/>
      <c r="EU441" s="128"/>
      <c r="EV441" s="128"/>
      <c r="EW441" s="128"/>
      <c r="EX441" s="128"/>
      <c r="EY441" s="128"/>
      <c r="EZ441" s="128"/>
      <c r="FA441" s="128"/>
      <c r="FB441" s="128"/>
      <c r="FC441" s="128"/>
      <c r="FD441" s="128"/>
      <c r="FE441" s="128"/>
      <c r="FF441" s="128"/>
      <c r="FG441" s="128"/>
      <c r="FH441" s="128"/>
      <c r="FI441" s="128"/>
      <c r="FJ441" s="128"/>
      <c r="FK441" s="128"/>
      <c r="FL441" s="128"/>
      <c r="FM441" s="128"/>
      <c r="FN441" s="128"/>
      <c r="FO441" s="128"/>
      <c r="FP441" s="128"/>
      <c r="FQ441" s="128"/>
      <c r="FR441" s="128"/>
      <c r="FS441" s="128"/>
      <c r="FT441" s="128"/>
      <c r="FU441" s="128"/>
      <c r="FV441" s="128"/>
      <c r="FW441" s="128"/>
      <c r="FX441" s="128"/>
      <c r="FY441" s="128"/>
      <c r="FZ441" s="128"/>
      <c r="GA441" s="128"/>
      <c r="GB441" s="128"/>
      <c r="GC441" s="128"/>
      <c r="GD441" s="128"/>
      <c r="GE441" s="128"/>
      <c r="GF441" s="128"/>
      <c r="GG441" s="128"/>
      <c r="GH441" s="128"/>
      <c r="GI441" s="128"/>
      <c r="GJ441" s="128"/>
      <c r="GK441" s="128"/>
      <c r="GL441" s="128"/>
      <c r="GM441" s="128"/>
      <c r="GN441" s="128"/>
      <c r="GO441" s="128"/>
    </row>
    <row r="442" spans="1:197" s="37" customFormat="1" hidden="1" outlineLevel="4" x14ac:dyDescent="0.25">
      <c r="A442" s="45"/>
      <c r="B442" s="46"/>
      <c r="C442" s="132"/>
      <c r="D442" s="133"/>
      <c r="E442" s="134"/>
      <c r="F442" s="165" t="s">
        <v>449</v>
      </c>
      <c r="G442" s="166"/>
      <c r="H442" s="167">
        <v>89.1</v>
      </c>
      <c r="I442" s="168"/>
      <c r="J442" s="169"/>
      <c r="K442" s="50"/>
      <c r="L442" s="50"/>
      <c r="M442" s="50"/>
      <c r="N442" s="50"/>
      <c r="O442" s="52"/>
      <c r="P442" s="52"/>
      <c r="Q442" s="52"/>
      <c r="R442" s="197"/>
      <c r="S442" s="194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  <c r="DA442" s="128"/>
      <c r="DB442" s="128"/>
      <c r="DC442" s="128"/>
      <c r="DD442" s="128"/>
      <c r="DE442" s="128"/>
      <c r="DF442" s="128"/>
      <c r="DG442" s="128"/>
      <c r="DH442" s="128"/>
      <c r="DI442" s="128"/>
      <c r="DJ442" s="128"/>
      <c r="DK442" s="128"/>
      <c r="DL442" s="128"/>
      <c r="DM442" s="128"/>
      <c r="DN442" s="128"/>
      <c r="DO442" s="128"/>
      <c r="DP442" s="128"/>
      <c r="DQ442" s="128"/>
      <c r="DR442" s="128"/>
      <c r="DS442" s="128"/>
      <c r="DT442" s="128"/>
      <c r="DU442" s="128"/>
      <c r="DV442" s="128"/>
      <c r="DW442" s="128"/>
      <c r="DX442" s="128"/>
      <c r="DY442" s="128"/>
      <c r="DZ442" s="128"/>
      <c r="EA442" s="128"/>
      <c r="EB442" s="128"/>
      <c r="EC442" s="128"/>
      <c r="ED442" s="128"/>
      <c r="EE442" s="128"/>
      <c r="EF442" s="128"/>
      <c r="EG442" s="128"/>
      <c r="EH442" s="128"/>
      <c r="EI442" s="128"/>
      <c r="EJ442" s="128"/>
      <c r="EK442" s="128"/>
      <c r="EL442" s="128"/>
      <c r="EM442" s="128"/>
      <c r="EN442" s="128"/>
      <c r="EO442" s="128"/>
      <c r="EP442" s="128"/>
      <c r="EQ442" s="128"/>
      <c r="ER442" s="128"/>
      <c r="ES442" s="128"/>
      <c r="ET442" s="128"/>
      <c r="EU442" s="128"/>
      <c r="EV442" s="128"/>
      <c r="EW442" s="128"/>
      <c r="EX442" s="128"/>
      <c r="EY442" s="128"/>
      <c r="EZ442" s="128"/>
      <c r="FA442" s="128"/>
      <c r="FB442" s="128"/>
      <c r="FC442" s="128"/>
      <c r="FD442" s="128"/>
      <c r="FE442" s="128"/>
      <c r="FF442" s="128"/>
      <c r="FG442" s="128"/>
      <c r="FH442" s="128"/>
      <c r="FI442" s="128"/>
      <c r="FJ442" s="128"/>
      <c r="FK442" s="128"/>
      <c r="FL442" s="128"/>
      <c r="FM442" s="128"/>
      <c r="FN442" s="128"/>
      <c r="FO442" s="128"/>
      <c r="FP442" s="128"/>
      <c r="FQ442" s="128"/>
      <c r="FR442" s="128"/>
      <c r="FS442" s="128"/>
      <c r="FT442" s="128"/>
      <c r="FU442" s="128"/>
      <c r="FV442" s="128"/>
      <c r="FW442" s="128"/>
      <c r="FX442" s="128"/>
      <c r="FY442" s="128"/>
      <c r="FZ442" s="128"/>
      <c r="GA442" s="128"/>
      <c r="GB442" s="128"/>
      <c r="GC442" s="128"/>
      <c r="GD442" s="128"/>
      <c r="GE442" s="128"/>
      <c r="GF442" s="128"/>
      <c r="GG442" s="128"/>
      <c r="GH442" s="128"/>
      <c r="GI442" s="128"/>
      <c r="GJ442" s="128"/>
      <c r="GK442" s="128"/>
      <c r="GL442" s="128"/>
      <c r="GM442" s="128"/>
      <c r="GN442" s="128"/>
      <c r="GO442" s="128"/>
    </row>
    <row r="443" spans="1:197" s="37" customFormat="1" hidden="1" outlineLevel="4" x14ac:dyDescent="0.25">
      <c r="A443" s="45"/>
      <c r="B443" s="46"/>
      <c r="C443" s="132"/>
      <c r="D443" s="133"/>
      <c r="E443" s="134"/>
      <c r="F443" s="165" t="s">
        <v>122</v>
      </c>
      <c r="G443" s="166"/>
      <c r="H443" s="167">
        <v>89.1</v>
      </c>
      <c r="I443" s="168"/>
      <c r="J443" s="169"/>
      <c r="K443" s="50"/>
      <c r="L443" s="50"/>
      <c r="M443" s="50"/>
      <c r="N443" s="50"/>
      <c r="O443" s="52"/>
      <c r="P443" s="52"/>
      <c r="Q443" s="52"/>
      <c r="R443" s="197"/>
      <c r="S443" s="194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  <c r="DA443" s="128"/>
      <c r="DB443" s="128"/>
      <c r="DC443" s="128"/>
      <c r="DD443" s="128"/>
      <c r="DE443" s="128"/>
      <c r="DF443" s="128"/>
      <c r="DG443" s="128"/>
      <c r="DH443" s="128"/>
      <c r="DI443" s="128"/>
      <c r="DJ443" s="128"/>
      <c r="DK443" s="128"/>
      <c r="DL443" s="128"/>
      <c r="DM443" s="128"/>
      <c r="DN443" s="128"/>
      <c r="DO443" s="128"/>
      <c r="DP443" s="128"/>
      <c r="DQ443" s="128"/>
      <c r="DR443" s="128"/>
      <c r="DS443" s="128"/>
      <c r="DT443" s="128"/>
      <c r="DU443" s="128"/>
      <c r="DV443" s="128"/>
      <c r="DW443" s="128"/>
      <c r="DX443" s="128"/>
      <c r="DY443" s="128"/>
      <c r="DZ443" s="128"/>
      <c r="EA443" s="128"/>
      <c r="EB443" s="128"/>
      <c r="EC443" s="128"/>
      <c r="ED443" s="128"/>
      <c r="EE443" s="128"/>
      <c r="EF443" s="128"/>
      <c r="EG443" s="128"/>
      <c r="EH443" s="128"/>
      <c r="EI443" s="128"/>
      <c r="EJ443" s="128"/>
      <c r="EK443" s="128"/>
      <c r="EL443" s="128"/>
      <c r="EM443" s="128"/>
      <c r="EN443" s="128"/>
      <c r="EO443" s="128"/>
      <c r="EP443" s="128"/>
      <c r="EQ443" s="128"/>
      <c r="ER443" s="128"/>
      <c r="ES443" s="128"/>
      <c r="ET443" s="128"/>
      <c r="EU443" s="128"/>
      <c r="EV443" s="128"/>
      <c r="EW443" s="128"/>
      <c r="EX443" s="128"/>
      <c r="EY443" s="128"/>
      <c r="EZ443" s="128"/>
      <c r="FA443" s="128"/>
      <c r="FB443" s="128"/>
      <c r="FC443" s="128"/>
      <c r="FD443" s="128"/>
      <c r="FE443" s="128"/>
      <c r="FF443" s="128"/>
      <c r="FG443" s="128"/>
      <c r="FH443" s="128"/>
      <c r="FI443" s="128"/>
      <c r="FJ443" s="128"/>
      <c r="FK443" s="128"/>
      <c r="FL443" s="128"/>
      <c r="FM443" s="128"/>
      <c r="FN443" s="128"/>
      <c r="FO443" s="128"/>
      <c r="FP443" s="128"/>
      <c r="FQ443" s="128"/>
      <c r="FR443" s="128"/>
      <c r="FS443" s="128"/>
      <c r="FT443" s="128"/>
      <c r="FU443" s="128"/>
      <c r="FV443" s="128"/>
      <c r="FW443" s="128"/>
      <c r="FX443" s="128"/>
      <c r="FY443" s="128"/>
      <c r="FZ443" s="128"/>
      <c r="GA443" s="128"/>
      <c r="GB443" s="128"/>
      <c r="GC443" s="128"/>
      <c r="GD443" s="128"/>
      <c r="GE443" s="128"/>
      <c r="GF443" s="128"/>
      <c r="GG443" s="128"/>
      <c r="GH443" s="128"/>
      <c r="GI443" s="128"/>
      <c r="GJ443" s="128"/>
      <c r="GK443" s="128"/>
      <c r="GL443" s="128"/>
      <c r="GM443" s="128"/>
      <c r="GN443" s="128"/>
      <c r="GO443" s="128"/>
    </row>
    <row r="444" spans="1:197" s="37" customFormat="1" hidden="1" outlineLevel="4" x14ac:dyDescent="0.25">
      <c r="A444" s="45"/>
      <c r="B444" s="46"/>
      <c r="C444" s="132"/>
      <c r="D444" s="133"/>
      <c r="E444" s="134"/>
      <c r="F444" s="165" t="s">
        <v>450</v>
      </c>
      <c r="G444" s="166"/>
      <c r="H444" s="167">
        <v>0</v>
      </c>
      <c r="I444" s="168"/>
      <c r="J444" s="169"/>
      <c r="K444" s="50"/>
      <c r="L444" s="50"/>
      <c r="M444" s="50"/>
      <c r="N444" s="50"/>
      <c r="O444" s="52"/>
      <c r="P444" s="52"/>
      <c r="Q444" s="52"/>
      <c r="R444" s="197"/>
      <c r="S444" s="194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28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  <c r="DA444" s="128"/>
      <c r="DB444" s="128"/>
      <c r="DC444" s="128"/>
      <c r="DD444" s="128"/>
      <c r="DE444" s="128"/>
      <c r="DF444" s="128"/>
      <c r="DG444" s="128"/>
      <c r="DH444" s="128"/>
      <c r="DI444" s="128"/>
      <c r="DJ444" s="128"/>
      <c r="DK444" s="128"/>
      <c r="DL444" s="128"/>
      <c r="DM444" s="128"/>
      <c r="DN444" s="128"/>
      <c r="DO444" s="128"/>
      <c r="DP444" s="128"/>
      <c r="DQ444" s="128"/>
      <c r="DR444" s="128"/>
      <c r="DS444" s="128"/>
      <c r="DT444" s="128"/>
      <c r="DU444" s="128"/>
      <c r="DV444" s="128"/>
      <c r="DW444" s="128"/>
      <c r="DX444" s="128"/>
      <c r="DY444" s="128"/>
      <c r="DZ444" s="128"/>
      <c r="EA444" s="128"/>
      <c r="EB444" s="128"/>
      <c r="EC444" s="128"/>
      <c r="ED444" s="128"/>
      <c r="EE444" s="128"/>
      <c r="EF444" s="128"/>
      <c r="EG444" s="128"/>
      <c r="EH444" s="128"/>
      <c r="EI444" s="128"/>
      <c r="EJ444" s="128"/>
      <c r="EK444" s="128"/>
      <c r="EL444" s="128"/>
      <c r="EM444" s="128"/>
      <c r="EN444" s="128"/>
      <c r="EO444" s="128"/>
      <c r="EP444" s="128"/>
      <c r="EQ444" s="128"/>
      <c r="ER444" s="128"/>
      <c r="ES444" s="128"/>
      <c r="ET444" s="128"/>
      <c r="EU444" s="128"/>
      <c r="EV444" s="128"/>
      <c r="EW444" s="128"/>
      <c r="EX444" s="128"/>
      <c r="EY444" s="128"/>
      <c r="EZ444" s="128"/>
      <c r="FA444" s="128"/>
      <c r="FB444" s="128"/>
      <c r="FC444" s="128"/>
      <c r="FD444" s="128"/>
      <c r="FE444" s="128"/>
      <c r="FF444" s="128"/>
      <c r="FG444" s="128"/>
      <c r="FH444" s="128"/>
      <c r="FI444" s="128"/>
      <c r="FJ444" s="128"/>
      <c r="FK444" s="128"/>
      <c r="FL444" s="128"/>
      <c r="FM444" s="128"/>
      <c r="FN444" s="128"/>
      <c r="FO444" s="128"/>
      <c r="FP444" s="128"/>
      <c r="FQ444" s="128"/>
      <c r="FR444" s="128"/>
      <c r="FS444" s="128"/>
      <c r="FT444" s="128"/>
      <c r="FU444" s="128"/>
      <c r="FV444" s="128"/>
      <c r="FW444" s="128"/>
      <c r="FX444" s="128"/>
      <c r="FY444" s="128"/>
      <c r="FZ444" s="128"/>
      <c r="GA444" s="128"/>
      <c r="GB444" s="128"/>
      <c r="GC444" s="128"/>
      <c r="GD444" s="128"/>
      <c r="GE444" s="128"/>
      <c r="GF444" s="128"/>
      <c r="GG444" s="128"/>
      <c r="GH444" s="128"/>
      <c r="GI444" s="128"/>
      <c r="GJ444" s="128"/>
      <c r="GK444" s="128"/>
      <c r="GL444" s="128"/>
      <c r="GM444" s="128"/>
      <c r="GN444" s="128"/>
      <c r="GO444" s="128"/>
    </row>
    <row r="445" spans="1:197" s="37" customFormat="1" hidden="1" outlineLevel="4" x14ac:dyDescent="0.25">
      <c r="A445" s="45"/>
      <c r="B445" s="46"/>
      <c r="C445" s="132"/>
      <c r="D445" s="133"/>
      <c r="E445" s="134"/>
      <c r="F445" s="165" t="s">
        <v>451</v>
      </c>
      <c r="G445" s="166"/>
      <c r="H445" s="167">
        <v>213.2</v>
      </c>
      <c r="I445" s="168"/>
      <c r="J445" s="169"/>
      <c r="K445" s="50"/>
      <c r="L445" s="50"/>
      <c r="M445" s="50"/>
      <c r="N445" s="50"/>
      <c r="O445" s="52"/>
      <c r="P445" s="52"/>
      <c r="Q445" s="52"/>
      <c r="R445" s="197"/>
      <c r="S445" s="194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  <c r="DA445" s="128"/>
      <c r="DB445" s="128"/>
      <c r="DC445" s="128"/>
      <c r="DD445" s="128"/>
      <c r="DE445" s="128"/>
      <c r="DF445" s="128"/>
      <c r="DG445" s="128"/>
      <c r="DH445" s="128"/>
      <c r="DI445" s="128"/>
      <c r="DJ445" s="128"/>
      <c r="DK445" s="128"/>
      <c r="DL445" s="128"/>
      <c r="DM445" s="128"/>
      <c r="DN445" s="128"/>
      <c r="DO445" s="128"/>
      <c r="DP445" s="128"/>
      <c r="DQ445" s="128"/>
      <c r="DR445" s="128"/>
      <c r="DS445" s="128"/>
      <c r="DT445" s="128"/>
      <c r="DU445" s="128"/>
      <c r="DV445" s="128"/>
      <c r="DW445" s="128"/>
      <c r="DX445" s="128"/>
      <c r="DY445" s="128"/>
      <c r="DZ445" s="128"/>
      <c r="EA445" s="128"/>
      <c r="EB445" s="128"/>
      <c r="EC445" s="128"/>
      <c r="ED445" s="128"/>
      <c r="EE445" s="128"/>
      <c r="EF445" s="128"/>
      <c r="EG445" s="128"/>
      <c r="EH445" s="128"/>
      <c r="EI445" s="128"/>
      <c r="EJ445" s="128"/>
      <c r="EK445" s="128"/>
      <c r="EL445" s="128"/>
      <c r="EM445" s="128"/>
      <c r="EN445" s="128"/>
      <c r="EO445" s="128"/>
      <c r="EP445" s="128"/>
      <c r="EQ445" s="128"/>
      <c r="ER445" s="128"/>
      <c r="ES445" s="128"/>
      <c r="ET445" s="128"/>
      <c r="EU445" s="128"/>
      <c r="EV445" s="128"/>
      <c r="EW445" s="128"/>
      <c r="EX445" s="128"/>
      <c r="EY445" s="128"/>
      <c r="EZ445" s="128"/>
      <c r="FA445" s="128"/>
      <c r="FB445" s="128"/>
      <c r="FC445" s="128"/>
      <c r="FD445" s="128"/>
      <c r="FE445" s="128"/>
      <c r="FF445" s="128"/>
      <c r="FG445" s="128"/>
      <c r="FH445" s="128"/>
      <c r="FI445" s="128"/>
      <c r="FJ445" s="128"/>
      <c r="FK445" s="128"/>
      <c r="FL445" s="128"/>
      <c r="FM445" s="128"/>
      <c r="FN445" s="128"/>
      <c r="FO445" s="128"/>
      <c r="FP445" s="128"/>
      <c r="FQ445" s="128"/>
      <c r="FR445" s="128"/>
      <c r="FS445" s="128"/>
      <c r="FT445" s="128"/>
      <c r="FU445" s="128"/>
      <c r="FV445" s="128"/>
      <c r="FW445" s="128"/>
      <c r="FX445" s="128"/>
      <c r="FY445" s="128"/>
      <c r="FZ445" s="128"/>
      <c r="GA445" s="128"/>
      <c r="GB445" s="128"/>
      <c r="GC445" s="128"/>
      <c r="GD445" s="128"/>
      <c r="GE445" s="128"/>
      <c r="GF445" s="128"/>
      <c r="GG445" s="128"/>
      <c r="GH445" s="128"/>
      <c r="GI445" s="128"/>
      <c r="GJ445" s="128"/>
      <c r="GK445" s="128"/>
      <c r="GL445" s="128"/>
      <c r="GM445" s="128"/>
      <c r="GN445" s="128"/>
      <c r="GO445" s="128"/>
    </row>
    <row r="446" spans="1:197" s="37" customFormat="1" hidden="1" outlineLevel="4" x14ac:dyDescent="0.25">
      <c r="A446" s="45"/>
      <c r="B446" s="46"/>
      <c r="C446" s="132"/>
      <c r="D446" s="133"/>
      <c r="E446" s="134"/>
      <c r="F446" s="165" t="s">
        <v>452</v>
      </c>
      <c r="G446" s="166"/>
      <c r="H446" s="167">
        <v>45</v>
      </c>
      <c r="I446" s="168"/>
      <c r="J446" s="169"/>
      <c r="K446" s="50"/>
      <c r="L446" s="50"/>
      <c r="M446" s="50"/>
      <c r="N446" s="50"/>
      <c r="O446" s="52"/>
      <c r="P446" s="52"/>
      <c r="Q446" s="52"/>
      <c r="R446" s="197"/>
      <c r="S446" s="194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28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  <c r="DA446" s="128"/>
      <c r="DB446" s="128"/>
      <c r="DC446" s="128"/>
      <c r="DD446" s="128"/>
      <c r="DE446" s="128"/>
      <c r="DF446" s="128"/>
      <c r="DG446" s="128"/>
      <c r="DH446" s="128"/>
      <c r="DI446" s="128"/>
      <c r="DJ446" s="128"/>
      <c r="DK446" s="128"/>
      <c r="DL446" s="128"/>
      <c r="DM446" s="128"/>
      <c r="DN446" s="128"/>
      <c r="DO446" s="128"/>
      <c r="DP446" s="128"/>
      <c r="DQ446" s="128"/>
      <c r="DR446" s="128"/>
      <c r="DS446" s="128"/>
      <c r="DT446" s="128"/>
      <c r="DU446" s="128"/>
      <c r="DV446" s="128"/>
      <c r="DW446" s="128"/>
      <c r="DX446" s="128"/>
      <c r="DY446" s="128"/>
      <c r="DZ446" s="128"/>
      <c r="EA446" s="128"/>
      <c r="EB446" s="128"/>
      <c r="EC446" s="128"/>
      <c r="ED446" s="128"/>
      <c r="EE446" s="128"/>
      <c r="EF446" s="128"/>
      <c r="EG446" s="128"/>
      <c r="EH446" s="128"/>
      <c r="EI446" s="128"/>
      <c r="EJ446" s="128"/>
      <c r="EK446" s="128"/>
      <c r="EL446" s="128"/>
      <c r="EM446" s="128"/>
      <c r="EN446" s="128"/>
      <c r="EO446" s="128"/>
      <c r="EP446" s="128"/>
      <c r="EQ446" s="128"/>
      <c r="ER446" s="128"/>
      <c r="ES446" s="128"/>
      <c r="ET446" s="128"/>
      <c r="EU446" s="128"/>
      <c r="EV446" s="128"/>
      <c r="EW446" s="128"/>
      <c r="EX446" s="128"/>
      <c r="EY446" s="128"/>
      <c r="EZ446" s="128"/>
      <c r="FA446" s="128"/>
      <c r="FB446" s="128"/>
      <c r="FC446" s="128"/>
      <c r="FD446" s="128"/>
      <c r="FE446" s="128"/>
      <c r="FF446" s="128"/>
      <c r="FG446" s="128"/>
      <c r="FH446" s="128"/>
      <c r="FI446" s="128"/>
      <c r="FJ446" s="128"/>
      <c r="FK446" s="128"/>
      <c r="FL446" s="128"/>
      <c r="FM446" s="128"/>
      <c r="FN446" s="128"/>
      <c r="FO446" s="128"/>
      <c r="FP446" s="128"/>
      <c r="FQ446" s="128"/>
      <c r="FR446" s="128"/>
      <c r="FS446" s="128"/>
      <c r="FT446" s="128"/>
      <c r="FU446" s="128"/>
      <c r="FV446" s="128"/>
      <c r="FW446" s="128"/>
      <c r="FX446" s="128"/>
      <c r="FY446" s="128"/>
      <c r="FZ446" s="128"/>
      <c r="GA446" s="128"/>
      <c r="GB446" s="128"/>
      <c r="GC446" s="128"/>
      <c r="GD446" s="128"/>
      <c r="GE446" s="128"/>
      <c r="GF446" s="128"/>
      <c r="GG446" s="128"/>
      <c r="GH446" s="128"/>
      <c r="GI446" s="128"/>
      <c r="GJ446" s="128"/>
      <c r="GK446" s="128"/>
      <c r="GL446" s="128"/>
      <c r="GM446" s="128"/>
      <c r="GN446" s="128"/>
      <c r="GO446" s="128"/>
    </row>
    <row r="447" spans="1:197" s="37" customFormat="1" hidden="1" outlineLevel="4" x14ac:dyDescent="0.25">
      <c r="A447" s="45"/>
      <c r="B447" s="46"/>
      <c r="C447" s="132"/>
      <c r="D447" s="133"/>
      <c r="E447" s="134"/>
      <c r="F447" s="165" t="s">
        <v>122</v>
      </c>
      <c r="G447" s="166"/>
      <c r="H447" s="167">
        <v>258.2</v>
      </c>
      <c r="I447" s="168"/>
      <c r="J447" s="169"/>
      <c r="K447" s="50"/>
      <c r="L447" s="50"/>
      <c r="M447" s="50"/>
      <c r="N447" s="50"/>
      <c r="O447" s="52"/>
      <c r="P447" s="52"/>
      <c r="Q447" s="52"/>
      <c r="R447" s="197"/>
      <c r="S447" s="194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  <c r="DA447" s="128"/>
      <c r="DB447" s="128"/>
      <c r="DC447" s="128"/>
      <c r="DD447" s="128"/>
      <c r="DE447" s="128"/>
      <c r="DF447" s="128"/>
      <c r="DG447" s="128"/>
      <c r="DH447" s="128"/>
      <c r="DI447" s="128"/>
      <c r="DJ447" s="128"/>
      <c r="DK447" s="128"/>
      <c r="DL447" s="128"/>
      <c r="DM447" s="128"/>
      <c r="DN447" s="128"/>
      <c r="DO447" s="128"/>
      <c r="DP447" s="128"/>
      <c r="DQ447" s="128"/>
      <c r="DR447" s="128"/>
      <c r="DS447" s="128"/>
      <c r="DT447" s="128"/>
      <c r="DU447" s="128"/>
      <c r="DV447" s="128"/>
      <c r="DW447" s="128"/>
      <c r="DX447" s="128"/>
      <c r="DY447" s="128"/>
      <c r="DZ447" s="128"/>
      <c r="EA447" s="128"/>
      <c r="EB447" s="128"/>
      <c r="EC447" s="128"/>
      <c r="ED447" s="128"/>
      <c r="EE447" s="128"/>
      <c r="EF447" s="128"/>
      <c r="EG447" s="128"/>
      <c r="EH447" s="128"/>
      <c r="EI447" s="128"/>
      <c r="EJ447" s="128"/>
      <c r="EK447" s="128"/>
      <c r="EL447" s="128"/>
      <c r="EM447" s="128"/>
      <c r="EN447" s="128"/>
      <c r="EO447" s="128"/>
      <c r="EP447" s="128"/>
      <c r="EQ447" s="128"/>
      <c r="ER447" s="128"/>
      <c r="ES447" s="128"/>
      <c r="ET447" s="128"/>
      <c r="EU447" s="128"/>
      <c r="EV447" s="128"/>
      <c r="EW447" s="128"/>
      <c r="EX447" s="128"/>
      <c r="EY447" s="128"/>
      <c r="EZ447" s="128"/>
      <c r="FA447" s="128"/>
      <c r="FB447" s="128"/>
      <c r="FC447" s="128"/>
      <c r="FD447" s="128"/>
      <c r="FE447" s="128"/>
      <c r="FF447" s="128"/>
      <c r="FG447" s="128"/>
      <c r="FH447" s="128"/>
      <c r="FI447" s="128"/>
      <c r="FJ447" s="128"/>
      <c r="FK447" s="128"/>
      <c r="FL447" s="128"/>
      <c r="FM447" s="128"/>
      <c r="FN447" s="128"/>
      <c r="FO447" s="128"/>
      <c r="FP447" s="128"/>
      <c r="FQ447" s="128"/>
      <c r="FR447" s="128"/>
      <c r="FS447" s="128"/>
      <c r="FT447" s="128"/>
      <c r="FU447" s="128"/>
      <c r="FV447" s="128"/>
      <c r="FW447" s="128"/>
      <c r="FX447" s="128"/>
      <c r="FY447" s="128"/>
      <c r="FZ447" s="128"/>
      <c r="GA447" s="128"/>
      <c r="GB447" s="128"/>
      <c r="GC447" s="128"/>
      <c r="GD447" s="128"/>
      <c r="GE447" s="128"/>
      <c r="GF447" s="128"/>
      <c r="GG447" s="128"/>
      <c r="GH447" s="128"/>
      <c r="GI447" s="128"/>
      <c r="GJ447" s="128"/>
      <c r="GK447" s="128"/>
      <c r="GL447" s="128"/>
      <c r="GM447" s="128"/>
      <c r="GN447" s="128"/>
      <c r="GO447" s="128"/>
    </row>
    <row r="448" spans="1:197" s="37" customFormat="1" hidden="1" outlineLevel="4" x14ac:dyDescent="0.25">
      <c r="A448" s="45"/>
      <c r="B448" s="46"/>
      <c r="C448" s="132"/>
      <c r="D448" s="133"/>
      <c r="E448" s="134"/>
      <c r="F448" s="165" t="s">
        <v>453</v>
      </c>
      <c r="G448" s="166"/>
      <c r="H448" s="167">
        <v>0</v>
      </c>
      <c r="I448" s="168"/>
      <c r="J448" s="169"/>
      <c r="K448" s="50"/>
      <c r="L448" s="50"/>
      <c r="M448" s="50"/>
      <c r="N448" s="50"/>
      <c r="O448" s="52"/>
      <c r="P448" s="52"/>
      <c r="Q448" s="52"/>
      <c r="R448" s="197"/>
      <c r="S448" s="194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  <c r="DA448" s="128"/>
      <c r="DB448" s="128"/>
      <c r="DC448" s="128"/>
      <c r="DD448" s="128"/>
      <c r="DE448" s="128"/>
      <c r="DF448" s="128"/>
      <c r="DG448" s="128"/>
      <c r="DH448" s="128"/>
      <c r="DI448" s="128"/>
      <c r="DJ448" s="128"/>
      <c r="DK448" s="128"/>
      <c r="DL448" s="128"/>
      <c r="DM448" s="128"/>
      <c r="DN448" s="128"/>
      <c r="DO448" s="128"/>
      <c r="DP448" s="128"/>
      <c r="DQ448" s="128"/>
      <c r="DR448" s="128"/>
      <c r="DS448" s="128"/>
      <c r="DT448" s="128"/>
      <c r="DU448" s="128"/>
      <c r="DV448" s="128"/>
      <c r="DW448" s="128"/>
      <c r="DX448" s="128"/>
      <c r="DY448" s="128"/>
      <c r="DZ448" s="128"/>
      <c r="EA448" s="128"/>
      <c r="EB448" s="128"/>
      <c r="EC448" s="128"/>
      <c r="ED448" s="128"/>
      <c r="EE448" s="128"/>
      <c r="EF448" s="128"/>
      <c r="EG448" s="128"/>
      <c r="EH448" s="128"/>
      <c r="EI448" s="128"/>
      <c r="EJ448" s="128"/>
      <c r="EK448" s="128"/>
      <c r="EL448" s="128"/>
      <c r="EM448" s="128"/>
      <c r="EN448" s="128"/>
      <c r="EO448" s="128"/>
      <c r="EP448" s="128"/>
      <c r="EQ448" s="128"/>
      <c r="ER448" s="128"/>
      <c r="ES448" s="128"/>
      <c r="ET448" s="128"/>
      <c r="EU448" s="128"/>
      <c r="EV448" s="128"/>
      <c r="EW448" s="128"/>
      <c r="EX448" s="128"/>
      <c r="EY448" s="128"/>
      <c r="EZ448" s="128"/>
      <c r="FA448" s="128"/>
      <c r="FB448" s="128"/>
      <c r="FC448" s="128"/>
      <c r="FD448" s="128"/>
      <c r="FE448" s="128"/>
      <c r="FF448" s="128"/>
      <c r="FG448" s="128"/>
      <c r="FH448" s="128"/>
      <c r="FI448" s="128"/>
      <c r="FJ448" s="128"/>
      <c r="FK448" s="128"/>
      <c r="FL448" s="128"/>
      <c r="FM448" s="128"/>
      <c r="FN448" s="128"/>
      <c r="FO448" s="128"/>
      <c r="FP448" s="128"/>
      <c r="FQ448" s="128"/>
      <c r="FR448" s="128"/>
      <c r="FS448" s="128"/>
      <c r="FT448" s="128"/>
      <c r="FU448" s="128"/>
      <c r="FV448" s="128"/>
      <c r="FW448" s="128"/>
      <c r="FX448" s="128"/>
      <c r="FY448" s="128"/>
      <c r="FZ448" s="128"/>
      <c r="GA448" s="128"/>
      <c r="GB448" s="128"/>
      <c r="GC448" s="128"/>
      <c r="GD448" s="128"/>
      <c r="GE448" s="128"/>
      <c r="GF448" s="128"/>
      <c r="GG448" s="128"/>
      <c r="GH448" s="128"/>
      <c r="GI448" s="128"/>
      <c r="GJ448" s="128"/>
      <c r="GK448" s="128"/>
      <c r="GL448" s="128"/>
      <c r="GM448" s="128"/>
      <c r="GN448" s="128"/>
      <c r="GO448" s="128"/>
    </row>
    <row r="449" spans="1:197" s="37" customFormat="1" hidden="1" outlineLevel="4" x14ac:dyDescent="0.25">
      <c r="A449" s="45"/>
      <c r="B449" s="46"/>
      <c r="C449" s="132"/>
      <c r="D449" s="133"/>
      <c r="E449" s="134"/>
      <c r="F449" s="165" t="s">
        <v>454</v>
      </c>
      <c r="G449" s="166"/>
      <c r="H449" s="167">
        <v>38</v>
      </c>
      <c r="I449" s="168"/>
      <c r="J449" s="169"/>
      <c r="K449" s="50"/>
      <c r="L449" s="50"/>
      <c r="M449" s="50"/>
      <c r="N449" s="50"/>
      <c r="O449" s="52"/>
      <c r="P449" s="52"/>
      <c r="Q449" s="52"/>
      <c r="R449" s="197"/>
      <c r="S449" s="194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28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  <c r="DA449" s="128"/>
      <c r="DB449" s="128"/>
      <c r="DC449" s="128"/>
      <c r="DD449" s="128"/>
      <c r="DE449" s="128"/>
      <c r="DF449" s="128"/>
      <c r="DG449" s="128"/>
      <c r="DH449" s="128"/>
      <c r="DI449" s="128"/>
      <c r="DJ449" s="128"/>
      <c r="DK449" s="128"/>
      <c r="DL449" s="128"/>
      <c r="DM449" s="128"/>
      <c r="DN449" s="128"/>
      <c r="DO449" s="128"/>
      <c r="DP449" s="128"/>
      <c r="DQ449" s="128"/>
      <c r="DR449" s="128"/>
      <c r="DS449" s="128"/>
      <c r="DT449" s="128"/>
      <c r="DU449" s="128"/>
      <c r="DV449" s="128"/>
      <c r="DW449" s="128"/>
      <c r="DX449" s="128"/>
      <c r="DY449" s="128"/>
      <c r="DZ449" s="128"/>
      <c r="EA449" s="128"/>
      <c r="EB449" s="128"/>
      <c r="EC449" s="128"/>
      <c r="ED449" s="128"/>
      <c r="EE449" s="128"/>
      <c r="EF449" s="128"/>
      <c r="EG449" s="128"/>
      <c r="EH449" s="128"/>
      <c r="EI449" s="128"/>
      <c r="EJ449" s="128"/>
      <c r="EK449" s="128"/>
      <c r="EL449" s="128"/>
      <c r="EM449" s="128"/>
      <c r="EN449" s="128"/>
      <c r="EO449" s="128"/>
      <c r="EP449" s="128"/>
      <c r="EQ449" s="128"/>
      <c r="ER449" s="128"/>
      <c r="ES449" s="128"/>
      <c r="ET449" s="128"/>
      <c r="EU449" s="128"/>
      <c r="EV449" s="128"/>
      <c r="EW449" s="128"/>
      <c r="EX449" s="128"/>
      <c r="EY449" s="128"/>
      <c r="EZ449" s="128"/>
      <c r="FA449" s="128"/>
      <c r="FB449" s="128"/>
      <c r="FC449" s="128"/>
      <c r="FD449" s="128"/>
      <c r="FE449" s="128"/>
      <c r="FF449" s="128"/>
      <c r="FG449" s="128"/>
      <c r="FH449" s="128"/>
      <c r="FI449" s="128"/>
      <c r="FJ449" s="128"/>
      <c r="FK449" s="128"/>
      <c r="FL449" s="128"/>
      <c r="FM449" s="128"/>
      <c r="FN449" s="128"/>
      <c r="FO449" s="128"/>
      <c r="FP449" s="128"/>
      <c r="FQ449" s="128"/>
      <c r="FR449" s="128"/>
      <c r="FS449" s="128"/>
      <c r="FT449" s="128"/>
      <c r="FU449" s="128"/>
      <c r="FV449" s="128"/>
      <c r="FW449" s="128"/>
      <c r="FX449" s="128"/>
      <c r="FY449" s="128"/>
      <c r="FZ449" s="128"/>
      <c r="GA449" s="128"/>
      <c r="GB449" s="128"/>
      <c r="GC449" s="128"/>
      <c r="GD449" s="128"/>
      <c r="GE449" s="128"/>
      <c r="GF449" s="128"/>
      <c r="GG449" s="128"/>
      <c r="GH449" s="128"/>
      <c r="GI449" s="128"/>
      <c r="GJ449" s="128"/>
      <c r="GK449" s="128"/>
      <c r="GL449" s="128"/>
      <c r="GM449" s="128"/>
      <c r="GN449" s="128"/>
      <c r="GO449" s="128"/>
    </row>
    <row r="450" spans="1:197" s="37" customFormat="1" hidden="1" outlineLevel="4" x14ac:dyDescent="0.25">
      <c r="A450" s="45"/>
      <c r="B450" s="46"/>
      <c r="C450" s="132"/>
      <c r="D450" s="133"/>
      <c r="E450" s="134"/>
      <c r="F450" s="165" t="s">
        <v>122</v>
      </c>
      <c r="G450" s="166"/>
      <c r="H450" s="167">
        <v>38</v>
      </c>
      <c r="I450" s="168"/>
      <c r="J450" s="169"/>
      <c r="K450" s="50"/>
      <c r="L450" s="50"/>
      <c r="M450" s="50"/>
      <c r="N450" s="50"/>
      <c r="O450" s="52"/>
      <c r="P450" s="52"/>
      <c r="Q450" s="52"/>
      <c r="R450" s="197"/>
      <c r="S450" s="194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  <c r="DA450" s="128"/>
      <c r="DB450" s="128"/>
      <c r="DC450" s="128"/>
      <c r="DD450" s="128"/>
      <c r="DE450" s="128"/>
      <c r="DF450" s="128"/>
      <c r="DG450" s="128"/>
      <c r="DH450" s="128"/>
      <c r="DI450" s="128"/>
      <c r="DJ450" s="128"/>
      <c r="DK450" s="128"/>
      <c r="DL450" s="128"/>
      <c r="DM450" s="128"/>
      <c r="DN450" s="128"/>
      <c r="DO450" s="128"/>
      <c r="DP450" s="128"/>
      <c r="DQ450" s="128"/>
      <c r="DR450" s="128"/>
      <c r="DS450" s="128"/>
      <c r="DT450" s="128"/>
      <c r="DU450" s="128"/>
      <c r="DV450" s="128"/>
      <c r="DW450" s="128"/>
      <c r="DX450" s="128"/>
      <c r="DY450" s="128"/>
      <c r="DZ450" s="128"/>
      <c r="EA450" s="128"/>
      <c r="EB450" s="128"/>
      <c r="EC450" s="128"/>
      <c r="ED450" s="128"/>
      <c r="EE450" s="128"/>
      <c r="EF450" s="128"/>
      <c r="EG450" s="128"/>
      <c r="EH450" s="128"/>
      <c r="EI450" s="128"/>
      <c r="EJ450" s="128"/>
      <c r="EK450" s="128"/>
      <c r="EL450" s="128"/>
      <c r="EM450" s="128"/>
      <c r="EN450" s="128"/>
      <c r="EO450" s="128"/>
      <c r="EP450" s="128"/>
      <c r="EQ450" s="128"/>
      <c r="ER450" s="128"/>
      <c r="ES450" s="128"/>
      <c r="ET450" s="128"/>
      <c r="EU450" s="128"/>
      <c r="EV450" s="128"/>
      <c r="EW450" s="128"/>
      <c r="EX450" s="128"/>
      <c r="EY450" s="128"/>
      <c r="EZ450" s="128"/>
      <c r="FA450" s="128"/>
      <c r="FB450" s="128"/>
      <c r="FC450" s="128"/>
      <c r="FD450" s="128"/>
      <c r="FE450" s="128"/>
      <c r="FF450" s="128"/>
      <c r="FG450" s="128"/>
      <c r="FH450" s="128"/>
      <c r="FI450" s="128"/>
      <c r="FJ450" s="128"/>
      <c r="FK450" s="128"/>
      <c r="FL450" s="128"/>
      <c r="FM450" s="128"/>
      <c r="FN450" s="128"/>
      <c r="FO450" s="128"/>
      <c r="FP450" s="128"/>
      <c r="FQ450" s="128"/>
      <c r="FR450" s="128"/>
      <c r="FS450" s="128"/>
      <c r="FT450" s="128"/>
      <c r="FU450" s="128"/>
      <c r="FV450" s="128"/>
      <c r="FW450" s="128"/>
      <c r="FX450" s="128"/>
      <c r="FY450" s="128"/>
      <c r="FZ450" s="128"/>
      <c r="GA450" s="128"/>
      <c r="GB450" s="128"/>
      <c r="GC450" s="128"/>
      <c r="GD450" s="128"/>
      <c r="GE450" s="128"/>
      <c r="GF450" s="128"/>
      <c r="GG450" s="128"/>
      <c r="GH450" s="128"/>
      <c r="GI450" s="128"/>
      <c r="GJ450" s="128"/>
      <c r="GK450" s="128"/>
      <c r="GL450" s="128"/>
      <c r="GM450" s="128"/>
      <c r="GN450" s="128"/>
      <c r="GO450" s="128"/>
    </row>
    <row r="451" spans="1:197" s="37" customFormat="1" ht="7.5" hidden="1" customHeight="1" outlineLevel="4" x14ac:dyDescent="0.25">
      <c r="A451" s="36"/>
      <c r="B451" s="53"/>
      <c r="C451" s="139"/>
      <c r="D451" s="140"/>
      <c r="E451" s="141"/>
      <c r="F451" s="170"/>
      <c r="G451" s="171"/>
      <c r="H451" s="172"/>
      <c r="I451" s="173"/>
      <c r="J451" s="174"/>
      <c r="K451" s="61"/>
      <c r="L451" s="61"/>
      <c r="M451" s="61"/>
      <c r="N451" s="61"/>
      <c r="O451" s="60"/>
      <c r="P451" s="60"/>
      <c r="Q451" s="60"/>
      <c r="R451" s="197"/>
      <c r="S451" s="194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  <c r="DA451" s="128"/>
      <c r="DB451" s="128"/>
      <c r="DC451" s="128"/>
      <c r="DD451" s="128"/>
      <c r="DE451" s="128"/>
      <c r="DF451" s="128"/>
      <c r="DG451" s="128"/>
      <c r="DH451" s="128"/>
      <c r="DI451" s="128"/>
      <c r="DJ451" s="128"/>
      <c r="DK451" s="128"/>
      <c r="DL451" s="128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  <c r="EC451" s="128"/>
      <c r="ED451" s="128"/>
      <c r="EE451" s="128"/>
      <c r="EF451" s="128"/>
      <c r="EG451" s="128"/>
      <c r="EH451" s="128"/>
      <c r="EI451" s="128"/>
      <c r="EJ451" s="128"/>
      <c r="EK451" s="128"/>
      <c r="EL451" s="128"/>
      <c r="EM451" s="128"/>
      <c r="EN451" s="128"/>
      <c r="EO451" s="128"/>
      <c r="EP451" s="128"/>
      <c r="EQ451" s="128"/>
      <c r="ER451" s="128"/>
      <c r="ES451" s="128"/>
      <c r="ET451" s="128"/>
      <c r="EU451" s="128"/>
      <c r="EV451" s="128"/>
      <c r="EW451" s="128"/>
      <c r="EX451" s="128"/>
      <c r="EY451" s="128"/>
      <c r="EZ451" s="128"/>
      <c r="FA451" s="128"/>
      <c r="FB451" s="128"/>
      <c r="FC451" s="128"/>
      <c r="FD451" s="128"/>
      <c r="FE451" s="128"/>
      <c r="FF451" s="128"/>
      <c r="FG451" s="128"/>
      <c r="FH451" s="128"/>
      <c r="FI451" s="128"/>
      <c r="FJ451" s="128"/>
      <c r="FK451" s="128"/>
      <c r="FL451" s="128"/>
      <c r="FM451" s="128"/>
      <c r="FN451" s="128"/>
      <c r="FO451" s="128"/>
      <c r="FP451" s="128"/>
      <c r="FQ451" s="128"/>
      <c r="FR451" s="128"/>
      <c r="FS451" s="128"/>
      <c r="FT451" s="128"/>
      <c r="FU451" s="128"/>
      <c r="FV451" s="128"/>
      <c r="FW451" s="128"/>
      <c r="FX451" s="128"/>
      <c r="FY451" s="128"/>
      <c r="FZ451" s="128"/>
      <c r="GA451" s="128"/>
      <c r="GB451" s="128"/>
      <c r="GC451" s="128"/>
      <c r="GD451" s="128"/>
      <c r="GE451" s="128"/>
      <c r="GF451" s="128"/>
      <c r="GG451" s="128"/>
      <c r="GH451" s="128"/>
      <c r="GI451" s="128"/>
      <c r="GJ451" s="128"/>
      <c r="GK451" s="128"/>
      <c r="GL451" s="128"/>
      <c r="GM451" s="128"/>
      <c r="GN451" s="128"/>
      <c r="GO451" s="128"/>
    </row>
    <row r="452" spans="1:197" s="37" customFormat="1" outlineLevel="3" collapsed="1" x14ac:dyDescent="0.25">
      <c r="A452" s="38"/>
      <c r="B452" s="39"/>
      <c r="C452" s="129">
        <v>5</v>
      </c>
      <c r="D452" s="130" t="s">
        <v>65</v>
      </c>
      <c r="E452" s="131" t="s">
        <v>455</v>
      </c>
      <c r="F452" s="160" t="s">
        <v>456</v>
      </c>
      <c r="G452" s="161" t="s">
        <v>102</v>
      </c>
      <c r="H452" s="162">
        <v>1400.9997499999999</v>
      </c>
      <c r="I452" s="163"/>
      <c r="J452" s="164">
        <f>H452*I452</f>
        <v>0</v>
      </c>
      <c r="K452" s="42">
        <v>0.08</v>
      </c>
      <c r="L452" s="42">
        <f>H452*K452</f>
        <v>112.07997999999999</v>
      </c>
      <c r="M452" s="42"/>
      <c r="N452" s="42">
        <f>H452*M452</f>
        <v>0</v>
      </c>
      <c r="O452" s="44">
        <v>21</v>
      </c>
      <c r="P452" s="44">
        <f>J452*(O452/100)</f>
        <v>0</v>
      </c>
      <c r="Q452" s="44">
        <f>J452+P452</f>
        <v>0</v>
      </c>
      <c r="R452" s="197"/>
      <c r="S452" s="194"/>
      <c r="T452" s="127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  <c r="DA452" s="128"/>
      <c r="DB452" s="128"/>
      <c r="DC452" s="128"/>
      <c r="DD452" s="128"/>
      <c r="DE452" s="128"/>
      <c r="DF452" s="128"/>
      <c r="DG452" s="128"/>
      <c r="DH452" s="128"/>
      <c r="DI452" s="128"/>
      <c r="DJ452" s="128"/>
      <c r="DK452" s="128"/>
      <c r="DL452" s="128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  <c r="EC452" s="128"/>
      <c r="ED452" s="128"/>
      <c r="EE452" s="128"/>
      <c r="EF452" s="128"/>
      <c r="EG452" s="128"/>
      <c r="EH452" s="128"/>
      <c r="EI452" s="128"/>
      <c r="EJ452" s="128"/>
      <c r="EK452" s="128"/>
      <c r="EL452" s="128"/>
      <c r="EM452" s="128"/>
      <c r="EN452" s="128"/>
      <c r="EO452" s="128"/>
      <c r="EP452" s="128"/>
      <c r="EQ452" s="128"/>
      <c r="ER452" s="128"/>
      <c r="ES452" s="128"/>
      <c r="ET452" s="128"/>
      <c r="EU452" s="128"/>
      <c r="EV452" s="128"/>
      <c r="EW452" s="128"/>
      <c r="EX452" s="128"/>
      <c r="EY452" s="128"/>
      <c r="EZ452" s="128"/>
      <c r="FA452" s="128"/>
      <c r="FB452" s="128"/>
      <c r="FC452" s="128"/>
      <c r="FD452" s="128"/>
      <c r="FE452" s="128"/>
      <c r="FF452" s="128"/>
      <c r="FG452" s="128"/>
      <c r="FH452" s="128"/>
      <c r="FI452" s="128"/>
      <c r="FJ452" s="128"/>
      <c r="FK452" s="128"/>
      <c r="FL452" s="128"/>
      <c r="FM452" s="128"/>
      <c r="FN452" s="128"/>
      <c r="FO452" s="128"/>
      <c r="FP452" s="128"/>
      <c r="FQ452" s="128"/>
      <c r="FR452" s="128"/>
      <c r="FS452" s="128"/>
      <c r="FT452" s="128"/>
      <c r="FU452" s="128"/>
      <c r="FV452" s="128"/>
      <c r="FW452" s="128"/>
      <c r="FX452" s="128"/>
      <c r="FY452" s="128"/>
      <c r="FZ452" s="128"/>
      <c r="GA452" s="128"/>
      <c r="GB452" s="128"/>
      <c r="GC452" s="128"/>
      <c r="GD452" s="128"/>
      <c r="GE452" s="128"/>
      <c r="GF452" s="128"/>
      <c r="GG452" s="128"/>
      <c r="GH452" s="128"/>
      <c r="GI452" s="128"/>
      <c r="GJ452" s="128"/>
      <c r="GK452" s="128"/>
      <c r="GL452" s="128"/>
      <c r="GM452" s="128"/>
      <c r="GN452" s="128"/>
      <c r="GO452" s="128"/>
    </row>
    <row r="453" spans="1:197" s="37" customFormat="1" hidden="1" outlineLevel="4" x14ac:dyDescent="0.25">
      <c r="A453" s="45"/>
      <c r="B453" s="46"/>
      <c r="C453" s="132"/>
      <c r="D453" s="133"/>
      <c r="E453" s="134" t="s">
        <v>14</v>
      </c>
      <c r="F453" s="165" t="s">
        <v>457</v>
      </c>
      <c r="G453" s="166"/>
      <c r="H453" s="167">
        <v>1359.425</v>
      </c>
      <c r="I453" s="168"/>
      <c r="J453" s="169"/>
      <c r="K453" s="50"/>
      <c r="L453" s="50"/>
      <c r="M453" s="50"/>
      <c r="N453" s="50"/>
      <c r="O453" s="52"/>
      <c r="P453" s="52"/>
      <c r="Q453" s="52"/>
      <c r="R453" s="197"/>
      <c r="S453" s="194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  <c r="DA453" s="128"/>
      <c r="DB453" s="128"/>
      <c r="DC453" s="128"/>
      <c r="DD453" s="128"/>
      <c r="DE453" s="128"/>
      <c r="DF453" s="128"/>
      <c r="DG453" s="128"/>
      <c r="DH453" s="128"/>
      <c r="DI453" s="128"/>
      <c r="DJ453" s="128"/>
      <c r="DK453" s="128"/>
      <c r="DL453" s="128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  <c r="EC453" s="128"/>
      <c r="ED453" s="128"/>
      <c r="EE453" s="128"/>
      <c r="EF453" s="128"/>
      <c r="EG453" s="128"/>
      <c r="EH453" s="128"/>
      <c r="EI453" s="128"/>
      <c r="EJ453" s="128"/>
      <c r="EK453" s="128"/>
      <c r="EL453" s="128"/>
      <c r="EM453" s="128"/>
      <c r="EN453" s="128"/>
      <c r="EO453" s="128"/>
      <c r="EP453" s="128"/>
      <c r="EQ453" s="128"/>
      <c r="ER453" s="128"/>
      <c r="ES453" s="128"/>
      <c r="ET453" s="128"/>
      <c r="EU453" s="128"/>
      <c r="EV453" s="128"/>
      <c r="EW453" s="128"/>
      <c r="EX453" s="128"/>
      <c r="EY453" s="128"/>
      <c r="EZ453" s="128"/>
      <c r="FA453" s="128"/>
      <c r="FB453" s="128"/>
      <c r="FC453" s="128"/>
      <c r="FD453" s="128"/>
      <c r="FE453" s="128"/>
      <c r="FF453" s="128"/>
      <c r="FG453" s="128"/>
      <c r="FH453" s="128"/>
      <c r="FI453" s="128"/>
      <c r="FJ453" s="128"/>
      <c r="FK453" s="128"/>
      <c r="FL453" s="128"/>
      <c r="FM453" s="128"/>
      <c r="FN453" s="128"/>
      <c r="FO453" s="128"/>
      <c r="FP453" s="128"/>
      <c r="FQ453" s="128"/>
      <c r="FR453" s="128"/>
      <c r="FS453" s="128"/>
      <c r="FT453" s="128"/>
      <c r="FU453" s="128"/>
      <c r="FV453" s="128"/>
      <c r="FW453" s="128"/>
      <c r="FX453" s="128"/>
      <c r="FY453" s="128"/>
      <c r="FZ453" s="128"/>
      <c r="GA453" s="128"/>
      <c r="GB453" s="128"/>
      <c r="GC453" s="128"/>
      <c r="GD453" s="128"/>
      <c r="GE453" s="128"/>
      <c r="GF453" s="128"/>
      <c r="GG453" s="128"/>
      <c r="GH453" s="128"/>
      <c r="GI453" s="128"/>
      <c r="GJ453" s="128"/>
      <c r="GK453" s="128"/>
      <c r="GL453" s="128"/>
      <c r="GM453" s="128"/>
      <c r="GN453" s="128"/>
      <c r="GO453" s="128"/>
    </row>
    <row r="454" spans="1:197" s="37" customFormat="1" hidden="1" outlineLevel="4" x14ac:dyDescent="0.25">
      <c r="A454" s="45"/>
      <c r="B454" s="46"/>
      <c r="C454" s="132"/>
      <c r="D454" s="133"/>
      <c r="E454" s="134"/>
      <c r="F454" s="165" t="s">
        <v>458</v>
      </c>
      <c r="G454" s="166"/>
      <c r="H454" s="167">
        <v>41.262749999999997</v>
      </c>
      <c r="I454" s="168"/>
      <c r="J454" s="169"/>
      <c r="K454" s="50"/>
      <c r="L454" s="50"/>
      <c r="M454" s="50"/>
      <c r="N454" s="50"/>
      <c r="O454" s="52"/>
      <c r="P454" s="52"/>
      <c r="Q454" s="52"/>
      <c r="R454" s="197"/>
      <c r="S454" s="194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  <c r="DA454" s="128"/>
      <c r="DB454" s="128"/>
      <c r="DC454" s="128"/>
      <c r="DD454" s="128"/>
      <c r="DE454" s="128"/>
      <c r="DF454" s="128"/>
      <c r="DG454" s="128"/>
      <c r="DH454" s="128"/>
      <c r="DI454" s="128"/>
      <c r="DJ454" s="128"/>
      <c r="DK454" s="128"/>
      <c r="DL454" s="128"/>
      <c r="DM454" s="128"/>
      <c r="DN454" s="128"/>
      <c r="DO454" s="128"/>
      <c r="DP454" s="128"/>
      <c r="DQ454" s="128"/>
      <c r="DR454" s="128"/>
      <c r="DS454" s="128"/>
      <c r="DT454" s="128"/>
      <c r="DU454" s="128"/>
      <c r="DV454" s="128"/>
      <c r="DW454" s="128"/>
      <c r="DX454" s="128"/>
      <c r="DY454" s="128"/>
      <c r="DZ454" s="128"/>
      <c r="EA454" s="128"/>
      <c r="EB454" s="128"/>
      <c r="EC454" s="128"/>
      <c r="ED454" s="128"/>
      <c r="EE454" s="128"/>
      <c r="EF454" s="128"/>
      <c r="EG454" s="128"/>
      <c r="EH454" s="128"/>
      <c r="EI454" s="128"/>
      <c r="EJ454" s="128"/>
      <c r="EK454" s="128"/>
      <c r="EL454" s="128"/>
      <c r="EM454" s="128"/>
      <c r="EN454" s="128"/>
      <c r="EO454" s="128"/>
      <c r="EP454" s="128"/>
      <c r="EQ454" s="128"/>
      <c r="ER454" s="128"/>
      <c r="ES454" s="128"/>
      <c r="ET454" s="128"/>
      <c r="EU454" s="128"/>
      <c r="EV454" s="128"/>
      <c r="EW454" s="128"/>
      <c r="EX454" s="128"/>
      <c r="EY454" s="128"/>
      <c r="EZ454" s="128"/>
      <c r="FA454" s="128"/>
      <c r="FB454" s="128"/>
      <c r="FC454" s="128"/>
      <c r="FD454" s="128"/>
      <c r="FE454" s="128"/>
      <c r="FF454" s="128"/>
      <c r="FG454" s="128"/>
      <c r="FH454" s="128"/>
      <c r="FI454" s="128"/>
      <c r="FJ454" s="128"/>
      <c r="FK454" s="128"/>
      <c r="FL454" s="128"/>
      <c r="FM454" s="128"/>
      <c r="FN454" s="128"/>
      <c r="FO454" s="128"/>
      <c r="FP454" s="128"/>
      <c r="FQ454" s="128"/>
      <c r="FR454" s="128"/>
      <c r="FS454" s="128"/>
      <c r="FT454" s="128"/>
      <c r="FU454" s="128"/>
      <c r="FV454" s="128"/>
      <c r="FW454" s="128"/>
      <c r="FX454" s="128"/>
      <c r="FY454" s="128"/>
      <c r="FZ454" s="128"/>
      <c r="GA454" s="128"/>
      <c r="GB454" s="128"/>
      <c r="GC454" s="128"/>
      <c r="GD454" s="128"/>
      <c r="GE454" s="128"/>
      <c r="GF454" s="128"/>
      <c r="GG454" s="128"/>
      <c r="GH454" s="128"/>
      <c r="GI454" s="128"/>
      <c r="GJ454" s="128"/>
      <c r="GK454" s="128"/>
      <c r="GL454" s="128"/>
      <c r="GM454" s="128"/>
      <c r="GN454" s="128"/>
      <c r="GO454" s="128"/>
    </row>
    <row r="455" spans="1:197" s="37" customFormat="1" hidden="1" outlineLevel="4" x14ac:dyDescent="0.25">
      <c r="A455" s="45"/>
      <c r="B455" s="46"/>
      <c r="C455" s="132"/>
      <c r="D455" s="133"/>
      <c r="E455" s="134"/>
      <c r="F455" s="165" t="s">
        <v>122</v>
      </c>
      <c r="G455" s="166"/>
      <c r="H455" s="167">
        <v>1400.6877500000001</v>
      </c>
      <c r="I455" s="168"/>
      <c r="J455" s="169"/>
      <c r="K455" s="50"/>
      <c r="L455" s="50"/>
      <c r="M455" s="50"/>
      <c r="N455" s="50"/>
      <c r="O455" s="52"/>
      <c r="P455" s="52"/>
      <c r="Q455" s="52"/>
      <c r="R455" s="197"/>
      <c r="S455" s="194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  <c r="DA455" s="128"/>
      <c r="DB455" s="128"/>
      <c r="DC455" s="128"/>
      <c r="DD455" s="128"/>
      <c r="DE455" s="128"/>
      <c r="DF455" s="128"/>
      <c r="DG455" s="128"/>
      <c r="DH455" s="128"/>
      <c r="DI455" s="128"/>
      <c r="DJ455" s="128"/>
      <c r="DK455" s="128"/>
      <c r="DL455" s="128"/>
      <c r="DM455" s="128"/>
      <c r="DN455" s="128"/>
      <c r="DO455" s="128"/>
      <c r="DP455" s="128"/>
      <c r="DQ455" s="128"/>
      <c r="DR455" s="128"/>
      <c r="DS455" s="128"/>
      <c r="DT455" s="128"/>
      <c r="DU455" s="128"/>
      <c r="DV455" s="128"/>
      <c r="DW455" s="128"/>
      <c r="DX455" s="128"/>
      <c r="DY455" s="128"/>
      <c r="DZ455" s="128"/>
      <c r="EA455" s="128"/>
      <c r="EB455" s="128"/>
      <c r="EC455" s="128"/>
      <c r="ED455" s="128"/>
      <c r="EE455" s="128"/>
      <c r="EF455" s="128"/>
      <c r="EG455" s="128"/>
      <c r="EH455" s="128"/>
      <c r="EI455" s="128"/>
      <c r="EJ455" s="128"/>
      <c r="EK455" s="128"/>
      <c r="EL455" s="128"/>
      <c r="EM455" s="128"/>
      <c r="EN455" s="128"/>
      <c r="EO455" s="128"/>
      <c r="EP455" s="128"/>
      <c r="EQ455" s="128"/>
      <c r="ER455" s="128"/>
      <c r="ES455" s="128"/>
      <c r="ET455" s="128"/>
      <c r="EU455" s="128"/>
      <c r="EV455" s="128"/>
      <c r="EW455" s="128"/>
      <c r="EX455" s="128"/>
      <c r="EY455" s="128"/>
      <c r="EZ455" s="128"/>
      <c r="FA455" s="128"/>
      <c r="FB455" s="128"/>
      <c r="FC455" s="128"/>
      <c r="FD455" s="128"/>
      <c r="FE455" s="128"/>
      <c r="FF455" s="128"/>
      <c r="FG455" s="128"/>
      <c r="FH455" s="128"/>
      <c r="FI455" s="128"/>
      <c r="FJ455" s="128"/>
      <c r="FK455" s="128"/>
      <c r="FL455" s="128"/>
      <c r="FM455" s="128"/>
      <c r="FN455" s="128"/>
      <c r="FO455" s="128"/>
      <c r="FP455" s="128"/>
      <c r="FQ455" s="128"/>
      <c r="FR455" s="128"/>
      <c r="FS455" s="128"/>
      <c r="FT455" s="128"/>
      <c r="FU455" s="128"/>
      <c r="FV455" s="128"/>
      <c r="FW455" s="128"/>
      <c r="FX455" s="128"/>
      <c r="FY455" s="128"/>
      <c r="FZ455" s="128"/>
      <c r="GA455" s="128"/>
      <c r="GB455" s="128"/>
      <c r="GC455" s="128"/>
      <c r="GD455" s="128"/>
      <c r="GE455" s="128"/>
      <c r="GF455" s="128"/>
      <c r="GG455" s="128"/>
      <c r="GH455" s="128"/>
      <c r="GI455" s="128"/>
      <c r="GJ455" s="128"/>
      <c r="GK455" s="128"/>
      <c r="GL455" s="128"/>
      <c r="GM455" s="128"/>
      <c r="GN455" s="128"/>
      <c r="GO455" s="128"/>
    </row>
    <row r="456" spans="1:197" s="37" customFormat="1" hidden="1" outlineLevel="4" x14ac:dyDescent="0.25">
      <c r="A456" s="45"/>
      <c r="B456" s="46"/>
      <c r="C456" s="132"/>
      <c r="D456" s="133"/>
      <c r="E456" s="134"/>
      <c r="F456" s="165" t="s">
        <v>459</v>
      </c>
      <c r="G456" s="166"/>
      <c r="H456" s="167">
        <v>0.312</v>
      </c>
      <c r="I456" s="168"/>
      <c r="J456" s="169"/>
      <c r="K456" s="50"/>
      <c r="L456" s="50"/>
      <c r="M456" s="50"/>
      <c r="N456" s="50"/>
      <c r="O456" s="52"/>
      <c r="P456" s="52"/>
      <c r="Q456" s="52"/>
      <c r="R456" s="197"/>
      <c r="S456" s="194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  <c r="DA456" s="128"/>
      <c r="DB456" s="128"/>
      <c r="DC456" s="128"/>
      <c r="DD456" s="128"/>
      <c r="DE456" s="128"/>
      <c r="DF456" s="128"/>
      <c r="DG456" s="128"/>
      <c r="DH456" s="128"/>
      <c r="DI456" s="128"/>
      <c r="DJ456" s="128"/>
      <c r="DK456" s="128"/>
      <c r="DL456" s="128"/>
      <c r="DM456" s="128"/>
      <c r="DN456" s="128"/>
      <c r="DO456" s="128"/>
      <c r="DP456" s="128"/>
      <c r="DQ456" s="128"/>
      <c r="DR456" s="128"/>
      <c r="DS456" s="128"/>
      <c r="DT456" s="128"/>
      <c r="DU456" s="128"/>
      <c r="DV456" s="128"/>
      <c r="DW456" s="128"/>
      <c r="DX456" s="128"/>
      <c r="DY456" s="128"/>
      <c r="DZ456" s="128"/>
      <c r="EA456" s="128"/>
      <c r="EB456" s="128"/>
      <c r="EC456" s="128"/>
      <c r="ED456" s="128"/>
      <c r="EE456" s="128"/>
      <c r="EF456" s="128"/>
      <c r="EG456" s="128"/>
      <c r="EH456" s="128"/>
      <c r="EI456" s="128"/>
      <c r="EJ456" s="128"/>
      <c r="EK456" s="128"/>
      <c r="EL456" s="128"/>
      <c r="EM456" s="128"/>
      <c r="EN456" s="128"/>
      <c r="EO456" s="128"/>
      <c r="EP456" s="128"/>
      <c r="EQ456" s="128"/>
      <c r="ER456" s="128"/>
      <c r="ES456" s="128"/>
      <c r="ET456" s="128"/>
      <c r="EU456" s="128"/>
      <c r="EV456" s="128"/>
      <c r="EW456" s="128"/>
      <c r="EX456" s="128"/>
      <c r="EY456" s="128"/>
      <c r="EZ456" s="128"/>
      <c r="FA456" s="128"/>
      <c r="FB456" s="128"/>
      <c r="FC456" s="128"/>
      <c r="FD456" s="128"/>
      <c r="FE456" s="128"/>
      <c r="FF456" s="128"/>
      <c r="FG456" s="128"/>
      <c r="FH456" s="128"/>
      <c r="FI456" s="128"/>
      <c r="FJ456" s="128"/>
      <c r="FK456" s="128"/>
      <c r="FL456" s="128"/>
      <c r="FM456" s="128"/>
      <c r="FN456" s="128"/>
      <c r="FO456" s="128"/>
      <c r="FP456" s="128"/>
      <c r="FQ456" s="128"/>
      <c r="FR456" s="128"/>
      <c r="FS456" s="128"/>
      <c r="FT456" s="128"/>
      <c r="FU456" s="128"/>
      <c r="FV456" s="128"/>
      <c r="FW456" s="128"/>
      <c r="FX456" s="128"/>
      <c r="FY456" s="128"/>
      <c r="FZ456" s="128"/>
      <c r="GA456" s="128"/>
      <c r="GB456" s="128"/>
      <c r="GC456" s="128"/>
      <c r="GD456" s="128"/>
      <c r="GE456" s="128"/>
      <c r="GF456" s="128"/>
      <c r="GG456" s="128"/>
      <c r="GH456" s="128"/>
      <c r="GI456" s="128"/>
      <c r="GJ456" s="128"/>
      <c r="GK456" s="128"/>
      <c r="GL456" s="128"/>
      <c r="GM456" s="128"/>
      <c r="GN456" s="128"/>
      <c r="GO456" s="128"/>
    </row>
    <row r="457" spans="1:197" s="37" customFormat="1" ht="7.5" hidden="1" customHeight="1" outlineLevel="4" x14ac:dyDescent="0.25">
      <c r="A457" s="36"/>
      <c r="B457" s="53"/>
      <c r="C457" s="139"/>
      <c r="D457" s="140"/>
      <c r="E457" s="141"/>
      <c r="F457" s="170"/>
      <c r="G457" s="171"/>
      <c r="H457" s="172"/>
      <c r="I457" s="173"/>
      <c r="J457" s="174"/>
      <c r="K457" s="61"/>
      <c r="L457" s="61"/>
      <c r="M457" s="61"/>
      <c r="N457" s="61"/>
      <c r="O457" s="60"/>
      <c r="P457" s="60"/>
      <c r="Q457" s="60"/>
      <c r="R457" s="197"/>
      <c r="S457" s="194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  <c r="DA457" s="128"/>
      <c r="DB457" s="128"/>
      <c r="DC457" s="128"/>
      <c r="DD457" s="128"/>
      <c r="DE457" s="128"/>
      <c r="DF457" s="128"/>
      <c r="DG457" s="128"/>
      <c r="DH457" s="128"/>
      <c r="DI457" s="128"/>
      <c r="DJ457" s="128"/>
      <c r="DK457" s="128"/>
      <c r="DL457" s="128"/>
      <c r="DM457" s="128"/>
      <c r="DN457" s="128"/>
      <c r="DO457" s="128"/>
      <c r="DP457" s="128"/>
      <c r="DQ457" s="128"/>
      <c r="DR457" s="128"/>
      <c r="DS457" s="128"/>
      <c r="DT457" s="128"/>
      <c r="DU457" s="128"/>
      <c r="DV457" s="128"/>
      <c r="DW457" s="128"/>
      <c r="DX457" s="128"/>
      <c r="DY457" s="128"/>
      <c r="DZ457" s="128"/>
      <c r="EA457" s="128"/>
      <c r="EB457" s="128"/>
      <c r="EC457" s="128"/>
      <c r="ED457" s="128"/>
      <c r="EE457" s="128"/>
      <c r="EF457" s="128"/>
      <c r="EG457" s="128"/>
      <c r="EH457" s="128"/>
      <c r="EI457" s="128"/>
      <c r="EJ457" s="128"/>
      <c r="EK457" s="128"/>
      <c r="EL457" s="128"/>
      <c r="EM457" s="128"/>
      <c r="EN457" s="128"/>
      <c r="EO457" s="128"/>
      <c r="EP457" s="128"/>
      <c r="EQ457" s="128"/>
      <c r="ER457" s="128"/>
      <c r="ES457" s="128"/>
      <c r="ET457" s="128"/>
      <c r="EU457" s="128"/>
      <c r="EV457" s="128"/>
      <c r="EW457" s="128"/>
      <c r="EX457" s="128"/>
      <c r="EY457" s="128"/>
      <c r="EZ457" s="128"/>
      <c r="FA457" s="128"/>
      <c r="FB457" s="128"/>
      <c r="FC457" s="128"/>
      <c r="FD457" s="128"/>
      <c r="FE457" s="128"/>
      <c r="FF457" s="128"/>
      <c r="FG457" s="128"/>
      <c r="FH457" s="128"/>
      <c r="FI457" s="128"/>
      <c r="FJ457" s="128"/>
      <c r="FK457" s="128"/>
      <c r="FL457" s="128"/>
      <c r="FM457" s="128"/>
      <c r="FN457" s="128"/>
      <c r="FO457" s="128"/>
      <c r="FP457" s="128"/>
      <c r="FQ457" s="128"/>
      <c r="FR457" s="128"/>
      <c r="FS457" s="128"/>
      <c r="FT457" s="128"/>
      <c r="FU457" s="128"/>
      <c r="FV457" s="128"/>
      <c r="FW457" s="128"/>
      <c r="FX457" s="128"/>
      <c r="FY457" s="128"/>
      <c r="FZ457" s="128"/>
      <c r="GA457" s="128"/>
      <c r="GB457" s="128"/>
      <c r="GC457" s="128"/>
      <c r="GD457" s="128"/>
      <c r="GE457" s="128"/>
      <c r="GF457" s="128"/>
      <c r="GG457" s="128"/>
      <c r="GH457" s="128"/>
      <c r="GI457" s="128"/>
      <c r="GJ457" s="128"/>
      <c r="GK457" s="128"/>
      <c r="GL457" s="128"/>
      <c r="GM457" s="128"/>
      <c r="GN457" s="128"/>
      <c r="GO457" s="128"/>
    </row>
    <row r="458" spans="1:197" s="37" customFormat="1" outlineLevel="3" collapsed="1" x14ac:dyDescent="0.25">
      <c r="A458" s="38"/>
      <c r="B458" s="39"/>
      <c r="C458" s="129">
        <v>6</v>
      </c>
      <c r="D458" s="130" t="s">
        <v>65</v>
      </c>
      <c r="E458" s="131" t="s">
        <v>460</v>
      </c>
      <c r="F458" s="160" t="s">
        <v>461</v>
      </c>
      <c r="G458" s="161" t="s">
        <v>102</v>
      </c>
      <c r="H458" s="162">
        <v>16</v>
      </c>
      <c r="I458" s="163"/>
      <c r="J458" s="164">
        <f>H458*I458</f>
        <v>0</v>
      </c>
      <c r="K458" s="42">
        <v>6.5670000000000006E-2</v>
      </c>
      <c r="L458" s="42">
        <f>H458*K458</f>
        <v>1.0507200000000001</v>
      </c>
      <c r="M458" s="42"/>
      <c r="N458" s="42">
        <f>H458*M458</f>
        <v>0</v>
      </c>
      <c r="O458" s="44">
        <v>21</v>
      </c>
      <c r="P458" s="44">
        <f>J458*(O458/100)</f>
        <v>0</v>
      </c>
      <c r="Q458" s="44">
        <f>J458+P458</f>
        <v>0</v>
      </c>
      <c r="R458" s="197"/>
      <c r="S458" s="194"/>
      <c r="T458" s="127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  <c r="DA458" s="128"/>
      <c r="DB458" s="128"/>
      <c r="DC458" s="128"/>
      <c r="DD458" s="128"/>
      <c r="DE458" s="128"/>
      <c r="DF458" s="128"/>
      <c r="DG458" s="128"/>
      <c r="DH458" s="128"/>
      <c r="DI458" s="128"/>
      <c r="DJ458" s="128"/>
      <c r="DK458" s="128"/>
      <c r="DL458" s="128"/>
      <c r="DM458" s="128"/>
      <c r="DN458" s="128"/>
      <c r="DO458" s="128"/>
      <c r="DP458" s="128"/>
      <c r="DQ458" s="128"/>
      <c r="DR458" s="128"/>
      <c r="DS458" s="128"/>
      <c r="DT458" s="128"/>
      <c r="DU458" s="128"/>
      <c r="DV458" s="128"/>
      <c r="DW458" s="128"/>
      <c r="DX458" s="128"/>
      <c r="DY458" s="128"/>
      <c r="DZ458" s="128"/>
      <c r="EA458" s="128"/>
      <c r="EB458" s="128"/>
      <c r="EC458" s="128"/>
      <c r="ED458" s="128"/>
      <c r="EE458" s="128"/>
      <c r="EF458" s="128"/>
      <c r="EG458" s="128"/>
      <c r="EH458" s="128"/>
      <c r="EI458" s="128"/>
      <c r="EJ458" s="128"/>
      <c r="EK458" s="128"/>
      <c r="EL458" s="128"/>
      <c r="EM458" s="128"/>
      <c r="EN458" s="128"/>
      <c r="EO458" s="128"/>
      <c r="EP458" s="128"/>
      <c r="EQ458" s="128"/>
      <c r="ER458" s="128"/>
      <c r="ES458" s="128"/>
      <c r="ET458" s="128"/>
      <c r="EU458" s="128"/>
      <c r="EV458" s="128"/>
      <c r="EW458" s="128"/>
      <c r="EX458" s="128"/>
      <c r="EY458" s="128"/>
      <c r="EZ458" s="128"/>
      <c r="FA458" s="128"/>
      <c r="FB458" s="128"/>
      <c r="FC458" s="128"/>
      <c r="FD458" s="128"/>
      <c r="FE458" s="128"/>
      <c r="FF458" s="128"/>
      <c r="FG458" s="128"/>
      <c r="FH458" s="128"/>
      <c r="FI458" s="128"/>
      <c r="FJ458" s="128"/>
      <c r="FK458" s="128"/>
      <c r="FL458" s="128"/>
      <c r="FM458" s="128"/>
      <c r="FN458" s="128"/>
      <c r="FO458" s="128"/>
      <c r="FP458" s="128"/>
      <c r="FQ458" s="128"/>
      <c r="FR458" s="128"/>
      <c r="FS458" s="128"/>
      <c r="FT458" s="128"/>
      <c r="FU458" s="128"/>
      <c r="FV458" s="128"/>
      <c r="FW458" s="128"/>
      <c r="FX458" s="128"/>
      <c r="FY458" s="128"/>
      <c r="FZ458" s="128"/>
      <c r="GA458" s="128"/>
      <c r="GB458" s="128"/>
      <c r="GC458" s="128"/>
      <c r="GD458" s="128"/>
      <c r="GE458" s="128"/>
      <c r="GF458" s="128"/>
      <c r="GG458" s="128"/>
      <c r="GH458" s="128"/>
      <c r="GI458" s="128"/>
      <c r="GJ458" s="128"/>
      <c r="GK458" s="128"/>
      <c r="GL458" s="128"/>
      <c r="GM458" s="128"/>
      <c r="GN458" s="128"/>
      <c r="GO458" s="128"/>
    </row>
    <row r="459" spans="1:197" s="37" customFormat="1" hidden="1" outlineLevel="4" x14ac:dyDescent="0.25">
      <c r="A459" s="45"/>
      <c r="B459" s="46"/>
      <c r="C459" s="132"/>
      <c r="D459" s="133"/>
      <c r="E459" s="134" t="s">
        <v>14</v>
      </c>
      <c r="F459" s="165" t="s">
        <v>462</v>
      </c>
      <c r="G459" s="166"/>
      <c r="H459" s="167">
        <v>3</v>
      </c>
      <c r="I459" s="168"/>
      <c r="J459" s="169"/>
      <c r="K459" s="50"/>
      <c r="L459" s="50"/>
      <c r="M459" s="50"/>
      <c r="N459" s="50"/>
      <c r="O459" s="52"/>
      <c r="P459" s="52"/>
      <c r="Q459" s="52"/>
      <c r="R459" s="197"/>
      <c r="S459" s="194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  <c r="DA459" s="128"/>
      <c r="DB459" s="128"/>
      <c r="DC459" s="128"/>
      <c r="DD459" s="128"/>
      <c r="DE459" s="128"/>
      <c r="DF459" s="128"/>
      <c r="DG459" s="128"/>
      <c r="DH459" s="128"/>
      <c r="DI459" s="128"/>
      <c r="DJ459" s="128"/>
      <c r="DK459" s="128"/>
      <c r="DL459" s="128"/>
      <c r="DM459" s="128"/>
      <c r="DN459" s="128"/>
      <c r="DO459" s="128"/>
      <c r="DP459" s="128"/>
      <c r="DQ459" s="128"/>
      <c r="DR459" s="128"/>
      <c r="DS459" s="128"/>
      <c r="DT459" s="128"/>
      <c r="DU459" s="128"/>
      <c r="DV459" s="128"/>
      <c r="DW459" s="128"/>
      <c r="DX459" s="128"/>
      <c r="DY459" s="128"/>
      <c r="DZ459" s="128"/>
      <c r="EA459" s="128"/>
      <c r="EB459" s="128"/>
      <c r="EC459" s="128"/>
      <c r="ED459" s="128"/>
      <c r="EE459" s="128"/>
      <c r="EF459" s="128"/>
      <c r="EG459" s="128"/>
      <c r="EH459" s="128"/>
      <c r="EI459" s="128"/>
      <c r="EJ459" s="128"/>
      <c r="EK459" s="128"/>
      <c r="EL459" s="128"/>
      <c r="EM459" s="128"/>
      <c r="EN459" s="128"/>
      <c r="EO459" s="128"/>
      <c r="EP459" s="128"/>
      <c r="EQ459" s="128"/>
      <c r="ER459" s="128"/>
      <c r="ES459" s="128"/>
      <c r="ET459" s="128"/>
      <c r="EU459" s="128"/>
      <c r="EV459" s="128"/>
      <c r="EW459" s="128"/>
      <c r="EX459" s="128"/>
      <c r="EY459" s="128"/>
      <c r="EZ459" s="128"/>
      <c r="FA459" s="128"/>
      <c r="FB459" s="128"/>
      <c r="FC459" s="128"/>
      <c r="FD459" s="128"/>
      <c r="FE459" s="128"/>
      <c r="FF459" s="128"/>
      <c r="FG459" s="128"/>
      <c r="FH459" s="128"/>
      <c r="FI459" s="128"/>
      <c r="FJ459" s="128"/>
      <c r="FK459" s="128"/>
      <c r="FL459" s="128"/>
      <c r="FM459" s="128"/>
      <c r="FN459" s="128"/>
      <c r="FO459" s="128"/>
      <c r="FP459" s="128"/>
      <c r="FQ459" s="128"/>
      <c r="FR459" s="128"/>
      <c r="FS459" s="128"/>
      <c r="FT459" s="128"/>
      <c r="FU459" s="128"/>
      <c r="FV459" s="128"/>
      <c r="FW459" s="128"/>
      <c r="FX459" s="128"/>
      <c r="FY459" s="128"/>
      <c r="FZ459" s="128"/>
      <c r="GA459" s="128"/>
      <c r="GB459" s="128"/>
      <c r="GC459" s="128"/>
      <c r="GD459" s="128"/>
      <c r="GE459" s="128"/>
      <c r="GF459" s="128"/>
      <c r="GG459" s="128"/>
      <c r="GH459" s="128"/>
      <c r="GI459" s="128"/>
      <c r="GJ459" s="128"/>
      <c r="GK459" s="128"/>
      <c r="GL459" s="128"/>
      <c r="GM459" s="128"/>
      <c r="GN459" s="128"/>
      <c r="GO459" s="128"/>
    </row>
    <row r="460" spans="1:197" s="37" customFormat="1" hidden="1" outlineLevel="4" x14ac:dyDescent="0.25">
      <c r="A460" s="45"/>
      <c r="B460" s="46"/>
      <c r="C460" s="132"/>
      <c r="D460" s="133"/>
      <c r="E460" s="134"/>
      <c r="F460" s="165" t="s">
        <v>463</v>
      </c>
      <c r="G460" s="166"/>
      <c r="H460" s="167">
        <v>7</v>
      </c>
      <c r="I460" s="168"/>
      <c r="J460" s="169"/>
      <c r="K460" s="50"/>
      <c r="L460" s="50"/>
      <c r="M460" s="50"/>
      <c r="N460" s="50"/>
      <c r="O460" s="52"/>
      <c r="P460" s="52"/>
      <c r="Q460" s="52"/>
      <c r="R460" s="197"/>
      <c r="S460" s="194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  <c r="DA460" s="128"/>
      <c r="DB460" s="128"/>
      <c r="DC460" s="128"/>
      <c r="DD460" s="128"/>
      <c r="DE460" s="128"/>
      <c r="DF460" s="128"/>
      <c r="DG460" s="128"/>
      <c r="DH460" s="128"/>
      <c r="DI460" s="128"/>
      <c r="DJ460" s="128"/>
      <c r="DK460" s="128"/>
      <c r="DL460" s="128"/>
      <c r="DM460" s="128"/>
      <c r="DN460" s="128"/>
      <c r="DO460" s="128"/>
      <c r="DP460" s="128"/>
      <c r="DQ460" s="128"/>
      <c r="DR460" s="128"/>
      <c r="DS460" s="128"/>
      <c r="DT460" s="128"/>
      <c r="DU460" s="128"/>
      <c r="DV460" s="128"/>
      <c r="DW460" s="128"/>
      <c r="DX460" s="128"/>
      <c r="DY460" s="128"/>
      <c r="DZ460" s="128"/>
      <c r="EA460" s="128"/>
      <c r="EB460" s="128"/>
      <c r="EC460" s="128"/>
      <c r="ED460" s="128"/>
      <c r="EE460" s="128"/>
      <c r="EF460" s="128"/>
      <c r="EG460" s="128"/>
      <c r="EH460" s="128"/>
      <c r="EI460" s="128"/>
      <c r="EJ460" s="128"/>
      <c r="EK460" s="128"/>
      <c r="EL460" s="128"/>
      <c r="EM460" s="128"/>
      <c r="EN460" s="128"/>
      <c r="EO460" s="128"/>
      <c r="EP460" s="128"/>
      <c r="EQ460" s="128"/>
      <c r="ER460" s="128"/>
      <c r="ES460" s="128"/>
      <c r="ET460" s="128"/>
      <c r="EU460" s="128"/>
      <c r="EV460" s="128"/>
      <c r="EW460" s="128"/>
      <c r="EX460" s="128"/>
      <c r="EY460" s="128"/>
      <c r="EZ460" s="128"/>
      <c r="FA460" s="128"/>
      <c r="FB460" s="128"/>
      <c r="FC460" s="128"/>
      <c r="FD460" s="128"/>
      <c r="FE460" s="128"/>
      <c r="FF460" s="128"/>
      <c r="FG460" s="128"/>
      <c r="FH460" s="128"/>
      <c r="FI460" s="128"/>
      <c r="FJ460" s="128"/>
      <c r="FK460" s="128"/>
      <c r="FL460" s="128"/>
      <c r="FM460" s="128"/>
      <c r="FN460" s="128"/>
      <c r="FO460" s="128"/>
      <c r="FP460" s="128"/>
      <c r="FQ460" s="128"/>
      <c r="FR460" s="128"/>
      <c r="FS460" s="128"/>
      <c r="FT460" s="128"/>
      <c r="FU460" s="128"/>
      <c r="FV460" s="128"/>
      <c r="FW460" s="128"/>
      <c r="FX460" s="128"/>
      <c r="FY460" s="128"/>
      <c r="FZ460" s="128"/>
      <c r="GA460" s="128"/>
      <c r="GB460" s="128"/>
      <c r="GC460" s="128"/>
      <c r="GD460" s="128"/>
      <c r="GE460" s="128"/>
      <c r="GF460" s="128"/>
      <c r="GG460" s="128"/>
      <c r="GH460" s="128"/>
      <c r="GI460" s="128"/>
      <c r="GJ460" s="128"/>
      <c r="GK460" s="128"/>
      <c r="GL460" s="128"/>
      <c r="GM460" s="128"/>
      <c r="GN460" s="128"/>
      <c r="GO460" s="128"/>
    </row>
    <row r="461" spans="1:197" s="37" customFormat="1" hidden="1" outlineLevel="4" x14ac:dyDescent="0.25">
      <c r="A461" s="45"/>
      <c r="B461" s="46"/>
      <c r="C461" s="132"/>
      <c r="D461" s="133"/>
      <c r="E461" s="134"/>
      <c r="F461" s="165" t="s">
        <v>464</v>
      </c>
      <c r="G461" s="166"/>
      <c r="H461" s="167">
        <v>5</v>
      </c>
      <c r="I461" s="168"/>
      <c r="J461" s="169"/>
      <c r="K461" s="50"/>
      <c r="L461" s="50"/>
      <c r="M461" s="50"/>
      <c r="N461" s="50"/>
      <c r="O461" s="52"/>
      <c r="P461" s="52"/>
      <c r="Q461" s="52"/>
      <c r="R461" s="197"/>
      <c r="S461" s="194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  <c r="DA461" s="128"/>
      <c r="DB461" s="128"/>
      <c r="DC461" s="128"/>
      <c r="DD461" s="128"/>
      <c r="DE461" s="128"/>
      <c r="DF461" s="128"/>
      <c r="DG461" s="128"/>
      <c r="DH461" s="128"/>
      <c r="DI461" s="128"/>
      <c r="DJ461" s="128"/>
      <c r="DK461" s="128"/>
      <c r="DL461" s="128"/>
      <c r="DM461" s="128"/>
      <c r="DN461" s="128"/>
      <c r="DO461" s="128"/>
      <c r="DP461" s="128"/>
      <c r="DQ461" s="128"/>
      <c r="DR461" s="128"/>
      <c r="DS461" s="128"/>
      <c r="DT461" s="128"/>
      <c r="DU461" s="128"/>
      <c r="DV461" s="128"/>
      <c r="DW461" s="128"/>
      <c r="DX461" s="128"/>
      <c r="DY461" s="128"/>
      <c r="DZ461" s="128"/>
      <c r="EA461" s="128"/>
      <c r="EB461" s="128"/>
      <c r="EC461" s="128"/>
      <c r="ED461" s="128"/>
      <c r="EE461" s="128"/>
      <c r="EF461" s="128"/>
      <c r="EG461" s="128"/>
      <c r="EH461" s="128"/>
      <c r="EI461" s="128"/>
      <c r="EJ461" s="128"/>
      <c r="EK461" s="128"/>
      <c r="EL461" s="128"/>
      <c r="EM461" s="128"/>
      <c r="EN461" s="128"/>
      <c r="EO461" s="128"/>
      <c r="EP461" s="128"/>
      <c r="EQ461" s="128"/>
      <c r="ER461" s="128"/>
      <c r="ES461" s="128"/>
      <c r="ET461" s="128"/>
      <c r="EU461" s="128"/>
      <c r="EV461" s="128"/>
      <c r="EW461" s="128"/>
      <c r="EX461" s="128"/>
      <c r="EY461" s="128"/>
      <c r="EZ461" s="128"/>
      <c r="FA461" s="128"/>
      <c r="FB461" s="128"/>
      <c r="FC461" s="128"/>
      <c r="FD461" s="128"/>
      <c r="FE461" s="128"/>
      <c r="FF461" s="128"/>
      <c r="FG461" s="128"/>
      <c r="FH461" s="128"/>
      <c r="FI461" s="128"/>
      <c r="FJ461" s="128"/>
      <c r="FK461" s="128"/>
      <c r="FL461" s="128"/>
      <c r="FM461" s="128"/>
      <c r="FN461" s="128"/>
      <c r="FO461" s="128"/>
      <c r="FP461" s="128"/>
      <c r="FQ461" s="128"/>
      <c r="FR461" s="128"/>
      <c r="FS461" s="128"/>
      <c r="FT461" s="128"/>
      <c r="FU461" s="128"/>
      <c r="FV461" s="128"/>
      <c r="FW461" s="128"/>
      <c r="FX461" s="128"/>
      <c r="FY461" s="128"/>
      <c r="FZ461" s="128"/>
      <c r="GA461" s="128"/>
      <c r="GB461" s="128"/>
      <c r="GC461" s="128"/>
      <c r="GD461" s="128"/>
      <c r="GE461" s="128"/>
      <c r="GF461" s="128"/>
      <c r="GG461" s="128"/>
      <c r="GH461" s="128"/>
      <c r="GI461" s="128"/>
      <c r="GJ461" s="128"/>
      <c r="GK461" s="128"/>
      <c r="GL461" s="128"/>
      <c r="GM461" s="128"/>
      <c r="GN461" s="128"/>
      <c r="GO461" s="128"/>
    </row>
    <row r="462" spans="1:197" s="37" customFormat="1" hidden="1" outlineLevel="4" x14ac:dyDescent="0.25">
      <c r="A462" s="45"/>
      <c r="B462" s="46"/>
      <c r="C462" s="132"/>
      <c r="D462" s="133"/>
      <c r="E462" s="134"/>
      <c r="F462" s="165" t="s">
        <v>465</v>
      </c>
      <c r="G462" s="166"/>
      <c r="H462" s="167">
        <v>1</v>
      </c>
      <c r="I462" s="168"/>
      <c r="J462" s="169"/>
      <c r="K462" s="50"/>
      <c r="L462" s="50"/>
      <c r="M462" s="50"/>
      <c r="N462" s="50"/>
      <c r="O462" s="52"/>
      <c r="P462" s="52"/>
      <c r="Q462" s="52"/>
      <c r="R462" s="197"/>
      <c r="S462" s="194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  <c r="DA462" s="128"/>
      <c r="DB462" s="128"/>
      <c r="DC462" s="128"/>
      <c r="DD462" s="128"/>
      <c r="DE462" s="128"/>
      <c r="DF462" s="128"/>
      <c r="DG462" s="128"/>
      <c r="DH462" s="128"/>
      <c r="DI462" s="128"/>
      <c r="DJ462" s="128"/>
      <c r="DK462" s="128"/>
      <c r="DL462" s="128"/>
      <c r="DM462" s="128"/>
      <c r="DN462" s="128"/>
      <c r="DO462" s="128"/>
      <c r="DP462" s="128"/>
      <c r="DQ462" s="128"/>
      <c r="DR462" s="128"/>
      <c r="DS462" s="128"/>
      <c r="DT462" s="128"/>
      <c r="DU462" s="128"/>
      <c r="DV462" s="128"/>
      <c r="DW462" s="128"/>
      <c r="DX462" s="128"/>
      <c r="DY462" s="128"/>
      <c r="DZ462" s="128"/>
      <c r="EA462" s="128"/>
      <c r="EB462" s="128"/>
      <c r="EC462" s="128"/>
      <c r="ED462" s="128"/>
      <c r="EE462" s="128"/>
      <c r="EF462" s="128"/>
      <c r="EG462" s="128"/>
      <c r="EH462" s="128"/>
      <c r="EI462" s="128"/>
      <c r="EJ462" s="128"/>
      <c r="EK462" s="128"/>
      <c r="EL462" s="128"/>
      <c r="EM462" s="128"/>
      <c r="EN462" s="128"/>
      <c r="EO462" s="128"/>
      <c r="EP462" s="128"/>
      <c r="EQ462" s="128"/>
      <c r="ER462" s="128"/>
      <c r="ES462" s="128"/>
      <c r="ET462" s="128"/>
      <c r="EU462" s="128"/>
      <c r="EV462" s="128"/>
      <c r="EW462" s="128"/>
      <c r="EX462" s="128"/>
      <c r="EY462" s="128"/>
      <c r="EZ462" s="128"/>
      <c r="FA462" s="128"/>
      <c r="FB462" s="128"/>
      <c r="FC462" s="128"/>
      <c r="FD462" s="128"/>
      <c r="FE462" s="128"/>
      <c r="FF462" s="128"/>
      <c r="FG462" s="128"/>
      <c r="FH462" s="128"/>
      <c r="FI462" s="128"/>
      <c r="FJ462" s="128"/>
      <c r="FK462" s="128"/>
      <c r="FL462" s="128"/>
      <c r="FM462" s="128"/>
      <c r="FN462" s="128"/>
      <c r="FO462" s="128"/>
      <c r="FP462" s="128"/>
      <c r="FQ462" s="128"/>
      <c r="FR462" s="128"/>
      <c r="FS462" s="128"/>
      <c r="FT462" s="128"/>
      <c r="FU462" s="128"/>
      <c r="FV462" s="128"/>
      <c r="FW462" s="128"/>
      <c r="FX462" s="128"/>
      <c r="FY462" s="128"/>
      <c r="FZ462" s="128"/>
      <c r="GA462" s="128"/>
      <c r="GB462" s="128"/>
      <c r="GC462" s="128"/>
      <c r="GD462" s="128"/>
      <c r="GE462" s="128"/>
      <c r="GF462" s="128"/>
      <c r="GG462" s="128"/>
      <c r="GH462" s="128"/>
      <c r="GI462" s="128"/>
      <c r="GJ462" s="128"/>
      <c r="GK462" s="128"/>
      <c r="GL462" s="128"/>
      <c r="GM462" s="128"/>
      <c r="GN462" s="128"/>
      <c r="GO462" s="128"/>
    </row>
    <row r="463" spans="1:197" s="37" customFormat="1" ht="7.5" hidden="1" customHeight="1" outlineLevel="4" x14ac:dyDescent="0.25">
      <c r="A463" s="36"/>
      <c r="B463" s="53"/>
      <c r="C463" s="139"/>
      <c r="D463" s="140"/>
      <c r="E463" s="141"/>
      <c r="F463" s="170"/>
      <c r="G463" s="171"/>
      <c r="H463" s="172"/>
      <c r="I463" s="173"/>
      <c r="J463" s="174"/>
      <c r="K463" s="61"/>
      <c r="L463" s="61"/>
      <c r="M463" s="61"/>
      <c r="N463" s="61"/>
      <c r="O463" s="60"/>
      <c r="P463" s="60"/>
      <c r="Q463" s="60"/>
      <c r="R463" s="197"/>
      <c r="S463" s="194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  <c r="DA463" s="128"/>
      <c r="DB463" s="128"/>
      <c r="DC463" s="128"/>
      <c r="DD463" s="128"/>
      <c r="DE463" s="128"/>
      <c r="DF463" s="128"/>
      <c r="DG463" s="128"/>
      <c r="DH463" s="128"/>
      <c r="DI463" s="128"/>
      <c r="DJ463" s="128"/>
      <c r="DK463" s="128"/>
      <c r="DL463" s="128"/>
      <c r="DM463" s="128"/>
      <c r="DN463" s="128"/>
      <c r="DO463" s="128"/>
      <c r="DP463" s="128"/>
      <c r="DQ463" s="128"/>
      <c r="DR463" s="128"/>
      <c r="DS463" s="128"/>
      <c r="DT463" s="128"/>
      <c r="DU463" s="128"/>
      <c r="DV463" s="128"/>
      <c r="DW463" s="128"/>
      <c r="DX463" s="128"/>
      <c r="DY463" s="128"/>
      <c r="DZ463" s="128"/>
      <c r="EA463" s="128"/>
      <c r="EB463" s="128"/>
      <c r="EC463" s="128"/>
      <c r="ED463" s="128"/>
      <c r="EE463" s="128"/>
      <c r="EF463" s="128"/>
      <c r="EG463" s="128"/>
      <c r="EH463" s="128"/>
      <c r="EI463" s="128"/>
      <c r="EJ463" s="128"/>
      <c r="EK463" s="128"/>
      <c r="EL463" s="128"/>
      <c r="EM463" s="128"/>
      <c r="EN463" s="128"/>
      <c r="EO463" s="128"/>
      <c r="EP463" s="128"/>
      <c r="EQ463" s="128"/>
      <c r="ER463" s="128"/>
      <c r="ES463" s="128"/>
      <c r="ET463" s="128"/>
      <c r="EU463" s="128"/>
      <c r="EV463" s="128"/>
      <c r="EW463" s="128"/>
      <c r="EX463" s="128"/>
      <c r="EY463" s="128"/>
      <c r="EZ463" s="128"/>
      <c r="FA463" s="128"/>
      <c r="FB463" s="128"/>
      <c r="FC463" s="128"/>
      <c r="FD463" s="128"/>
      <c r="FE463" s="128"/>
      <c r="FF463" s="128"/>
      <c r="FG463" s="128"/>
      <c r="FH463" s="128"/>
      <c r="FI463" s="128"/>
      <c r="FJ463" s="128"/>
      <c r="FK463" s="128"/>
      <c r="FL463" s="128"/>
      <c r="FM463" s="128"/>
      <c r="FN463" s="128"/>
      <c r="FO463" s="128"/>
      <c r="FP463" s="128"/>
      <c r="FQ463" s="128"/>
      <c r="FR463" s="128"/>
      <c r="FS463" s="128"/>
      <c r="FT463" s="128"/>
      <c r="FU463" s="128"/>
      <c r="FV463" s="128"/>
      <c r="FW463" s="128"/>
      <c r="FX463" s="128"/>
      <c r="FY463" s="128"/>
      <c r="FZ463" s="128"/>
      <c r="GA463" s="128"/>
      <c r="GB463" s="128"/>
      <c r="GC463" s="128"/>
      <c r="GD463" s="128"/>
      <c r="GE463" s="128"/>
      <c r="GF463" s="128"/>
      <c r="GG463" s="128"/>
      <c r="GH463" s="128"/>
      <c r="GI463" s="128"/>
      <c r="GJ463" s="128"/>
      <c r="GK463" s="128"/>
      <c r="GL463" s="128"/>
      <c r="GM463" s="128"/>
      <c r="GN463" s="128"/>
      <c r="GO463" s="128"/>
    </row>
    <row r="464" spans="1:197" s="37" customFormat="1" ht="24" outlineLevel="3" collapsed="1" x14ac:dyDescent="0.25">
      <c r="A464" s="38"/>
      <c r="B464" s="39"/>
      <c r="C464" s="129">
        <v>7</v>
      </c>
      <c r="D464" s="130" t="s">
        <v>50</v>
      </c>
      <c r="E464" s="131" t="s">
        <v>466</v>
      </c>
      <c r="F464" s="160" t="s">
        <v>467</v>
      </c>
      <c r="G464" s="161" t="s">
        <v>102</v>
      </c>
      <c r="H464" s="162">
        <v>56.6</v>
      </c>
      <c r="I464" s="163"/>
      <c r="J464" s="164">
        <f>H464*I464</f>
        <v>0</v>
      </c>
      <c r="K464" s="42">
        <v>0.34691</v>
      </c>
      <c r="L464" s="42">
        <f>H464*K464</f>
        <v>19.635106</v>
      </c>
      <c r="M464" s="42"/>
      <c r="N464" s="42">
        <f>H464*M464</f>
        <v>0</v>
      </c>
      <c r="O464" s="44">
        <v>21</v>
      </c>
      <c r="P464" s="44">
        <f>J464*(O464/100)</f>
        <v>0</v>
      </c>
      <c r="Q464" s="44">
        <f>J464+P464</f>
        <v>0</v>
      </c>
      <c r="R464" s="197"/>
      <c r="S464" s="194"/>
      <c r="T464" s="127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  <c r="DA464" s="128"/>
      <c r="DB464" s="128"/>
      <c r="DC464" s="128"/>
      <c r="DD464" s="128"/>
      <c r="DE464" s="128"/>
      <c r="DF464" s="128"/>
      <c r="DG464" s="128"/>
      <c r="DH464" s="128"/>
      <c r="DI464" s="128"/>
      <c r="DJ464" s="128"/>
      <c r="DK464" s="128"/>
      <c r="DL464" s="128"/>
      <c r="DM464" s="128"/>
      <c r="DN464" s="128"/>
      <c r="DO464" s="128"/>
      <c r="DP464" s="128"/>
      <c r="DQ464" s="128"/>
      <c r="DR464" s="128"/>
      <c r="DS464" s="128"/>
      <c r="DT464" s="128"/>
      <c r="DU464" s="128"/>
      <c r="DV464" s="128"/>
      <c r="DW464" s="128"/>
      <c r="DX464" s="128"/>
      <c r="DY464" s="128"/>
      <c r="DZ464" s="128"/>
      <c r="EA464" s="128"/>
      <c r="EB464" s="128"/>
      <c r="EC464" s="128"/>
      <c r="ED464" s="128"/>
      <c r="EE464" s="128"/>
      <c r="EF464" s="128"/>
      <c r="EG464" s="128"/>
      <c r="EH464" s="128"/>
      <c r="EI464" s="128"/>
      <c r="EJ464" s="128"/>
      <c r="EK464" s="128"/>
      <c r="EL464" s="128"/>
      <c r="EM464" s="128"/>
      <c r="EN464" s="128"/>
      <c r="EO464" s="128"/>
      <c r="EP464" s="128"/>
      <c r="EQ464" s="128"/>
      <c r="ER464" s="128"/>
      <c r="ES464" s="128"/>
      <c r="ET464" s="128"/>
      <c r="EU464" s="128"/>
      <c r="EV464" s="128"/>
      <c r="EW464" s="128"/>
      <c r="EX464" s="128"/>
      <c r="EY464" s="128"/>
      <c r="EZ464" s="128"/>
      <c r="FA464" s="128"/>
      <c r="FB464" s="128"/>
      <c r="FC464" s="128"/>
      <c r="FD464" s="128"/>
      <c r="FE464" s="128"/>
      <c r="FF464" s="128"/>
      <c r="FG464" s="128"/>
      <c r="FH464" s="128"/>
      <c r="FI464" s="128"/>
      <c r="FJ464" s="128"/>
      <c r="FK464" s="128"/>
      <c r="FL464" s="128"/>
      <c r="FM464" s="128"/>
      <c r="FN464" s="128"/>
      <c r="FO464" s="128"/>
      <c r="FP464" s="128"/>
      <c r="FQ464" s="128"/>
      <c r="FR464" s="128"/>
      <c r="FS464" s="128"/>
      <c r="FT464" s="128"/>
      <c r="FU464" s="128"/>
      <c r="FV464" s="128"/>
      <c r="FW464" s="128"/>
      <c r="FX464" s="128"/>
      <c r="FY464" s="128"/>
      <c r="FZ464" s="128"/>
      <c r="GA464" s="128"/>
      <c r="GB464" s="128"/>
      <c r="GC464" s="128"/>
      <c r="GD464" s="128"/>
      <c r="GE464" s="128"/>
      <c r="GF464" s="128"/>
      <c r="GG464" s="128"/>
      <c r="GH464" s="128"/>
      <c r="GI464" s="128"/>
      <c r="GJ464" s="128"/>
      <c r="GK464" s="128"/>
      <c r="GL464" s="128"/>
      <c r="GM464" s="128"/>
      <c r="GN464" s="128"/>
      <c r="GO464" s="128"/>
    </row>
    <row r="465" spans="1:197" s="37" customFormat="1" hidden="1" outlineLevel="4" x14ac:dyDescent="0.25">
      <c r="A465" s="45"/>
      <c r="B465" s="46"/>
      <c r="C465" s="132"/>
      <c r="D465" s="133"/>
      <c r="E465" s="134" t="s">
        <v>14</v>
      </c>
      <c r="F465" s="165" t="s">
        <v>468</v>
      </c>
      <c r="G465" s="166"/>
      <c r="H465" s="167">
        <v>56.6</v>
      </c>
      <c r="I465" s="168"/>
      <c r="J465" s="169"/>
      <c r="K465" s="50"/>
      <c r="L465" s="50"/>
      <c r="M465" s="50"/>
      <c r="N465" s="50"/>
      <c r="O465" s="52"/>
      <c r="P465" s="52"/>
      <c r="Q465" s="52"/>
      <c r="R465" s="197"/>
      <c r="S465" s="194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  <c r="DA465" s="128"/>
      <c r="DB465" s="128"/>
      <c r="DC465" s="128"/>
      <c r="DD465" s="128"/>
      <c r="DE465" s="128"/>
      <c r="DF465" s="128"/>
      <c r="DG465" s="128"/>
      <c r="DH465" s="128"/>
      <c r="DI465" s="128"/>
      <c r="DJ465" s="128"/>
      <c r="DK465" s="128"/>
      <c r="DL465" s="128"/>
      <c r="DM465" s="128"/>
      <c r="DN465" s="128"/>
      <c r="DO465" s="128"/>
      <c r="DP465" s="128"/>
      <c r="DQ465" s="128"/>
      <c r="DR465" s="128"/>
      <c r="DS465" s="128"/>
      <c r="DT465" s="128"/>
      <c r="DU465" s="128"/>
      <c r="DV465" s="128"/>
      <c r="DW465" s="128"/>
      <c r="DX465" s="128"/>
      <c r="DY465" s="128"/>
      <c r="DZ465" s="128"/>
      <c r="EA465" s="128"/>
      <c r="EB465" s="128"/>
      <c r="EC465" s="128"/>
      <c r="ED465" s="128"/>
      <c r="EE465" s="128"/>
      <c r="EF465" s="128"/>
      <c r="EG465" s="128"/>
      <c r="EH465" s="128"/>
      <c r="EI465" s="128"/>
      <c r="EJ465" s="128"/>
      <c r="EK465" s="128"/>
      <c r="EL465" s="128"/>
      <c r="EM465" s="128"/>
      <c r="EN465" s="128"/>
      <c r="EO465" s="128"/>
      <c r="EP465" s="128"/>
      <c r="EQ465" s="128"/>
      <c r="ER465" s="128"/>
      <c r="ES465" s="128"/>
      <c r="ET465" s="128"/>
      <c r="EU465" s="128"/>
      <c r="EV465" s="128"/>
      <c r="EW465" s="128"/>
      <c r="EX465" s="128"/>
      <c r="EY465" s="128"/>
      <c r="EZ465" s="128"/>
      <c r="FA465" s="128"/>
      <c r="FB465" s="128"/>
      <c r="FC465" s="128"/>
      <c r="FD465" s="128"/>
      <c r="FE465" s="128"/>
      <c r="FF465" s="128"/>
      <c r="FG465" s="128"/>
      <c r="FH465" s="128"/>
      <c r="FI465" s="128"/>
      <c r="FJ465" s="128"/>
      <c r="FK465" s="128"/>
      <c r="FL465" s="128"/>
      <c r="FM465" s="128"/>
      <c r="FN465" s="128"/>
      <c r="FO465" s="128"/>
      <c r="FP465" s="128"/>
      <c r="FQ465" s="128"/>
      <c r="FR465" s="128"/>
      <c r="FS465" s="128"/>
      <c r="FT465" s="128"/>
      <c r="FU465" s="128"/>
      <c r="FV465" s="128"/>
      <c r="FW465" s="128"/>
      <c r="FX465" s="128"/>
      <c r="FY465" s="128"/>
      <c r="FZ465" s="128"/>
      <c r="GA465" s="128"/>
      <c r="GB465" s="128"/>
      <c r="GC465" s="128"/>
      <c r="GD465" s="128"/>
      <c r="GE465" s="128"/>
      <c r="GF465" s="128"/>
      <c r="GG465" s="128"/>
      <c r="GH465" s="128"/>
      <c r="GI465" s="128"/>
      <c r="GJ465" s="128"/>
      <c r="GK465" s="128"/>
      <c r="GL465" s="128"/>
      <c r="GM465" s="128"/>
      <c r="GN465" s="128"/>
      <c r="GO465" s="128"/>
    </row>
    <row r="466" spans="1:197" s="37" customFormat="1" ht="7.5" hidden="1" customHeight="1" outlineLevel="4" x14ac:dyDescent="0.25">
      <c r="A466" s="36"/>
      <c r="B466" s="53"/>
      <c r="C466" s="139"/>
      <c r="D466" s="140"/>
      <c r="E466" s="141"/>
      <c r="F466" s="170"/>
      <c r="G466" s="171"/>
      <c r="H466" s="172"/>
      <c r="I466" s="173"/>
      <c r="J466" s="174"/>
      <c r="K466" s="61"/>
      <c r="L466" s="61"/>
      <c r="M466" s="61"/>
      <c r="N466" s="61"/>
      <c r="O466" s="60"/>
      <c r="P466" s="60"/>
      <c r="Q466" s="60"/>
      <c r="R466" s="197"/>
      <c r="S466" s="194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  <c r="DA466" s="128"/>
      <c r="DB466" s="128"/>
      <c r="DC466" s="128"/>
      <c r="DD466" s="128"/>
      <c r="DE466" s="128"/>
      <c r="DF466" s="128"/>
      <c r="DG466" s="128"/>
      <c r="DH466" s="128"/>
      <c r="DI466" s="128"/>
      <c r="DJ466" s="128"/>
      <c r="DK466" s="128"/>
      <c r="DL466" s="128"/>
      <c r="DM466" s="128"/>
      <c r="DN466" s="128"/>
      <c r="DO466" s="128"/>
      <c r="DP466" s="128"/>
      <c r="DQ466" s="128"/>
      <c r="DR466" s="128"/>
      <c r="DS466" s="128"/>
      <c r="DT466" s="128"/>
      <c r="DU466" s="128"/>
      <c r="DV466" s="128"/>
      <c r="DW466" s="128"/>
      <c r="DX466" s="128"/>
      <c r="DY466" s="128"/>
      <c r="DZ466" s="128"/>
      <c r="EA466" s="128"/>
      <c r="EB466" s="128"/>
      <c r="EC466" s="128"/>
      <c r="ED466" s="128"/>
      <c r="EE466" s="128"/>
      <c r="EF466" s="128"/>
      <c r="EG466" s="128"/>
      <c r="EH466" s="128"/>
      <c r="EI466" s="128"/>
      <c r="EJ466" s="128"/>
      <c r="EK466" s="128"/>
      <c r="EL466" s="128"/>
      <c r="EM466" s="128"/>
      <c r="EN466" s="128"/>
      <c r="EO466" s="128"/>
      <c r="EP466" s="128"/>
      <c r="EQ466" s="128"/>
      <c r="ER466" s="128"/>
      <c r="ES466" s="128"/>
      <c r="ET466" s="128"/>
      <c r="EU466" s="128"/>
      <c r="EV466" s="128"/>
      <c r="EW466" s="128"/>
      <c r="EX466" s="128"/>
      <c r="EY466" s="128"/>
      <c r="EZ466" s="128"/>
      <c r="FA466" s="128"/>
      <c r="FB466" s="128"/>
      <c r="FC466" s="128"/>
      <c r="FD466" s="128"/>
      <c r="FE466" s="128"/>
      <c r="FF466" s="128"/>
      <c r="FG466" s="128"/>
      <c r="FH466" s="128"/>
      <c r="FI466" s="128"/>
      <c r="FJ466" s="128"/>
      <c r="FK466" s="128"/>
      <c r="FL466" s="128"/>
      <c r="FM466" s="128"/>
      <c r="FN466" s="128"/>
      <c r="FO466" s="128"/>
      <c r="FP466" s="128"/>
      <c r="FQ466" s="128"/>
      <c r="FR466" s="128"/>
      <c r="FS466" s="128"/>
      <c r="FT466" s="128"/>
      <c r="FU466" s="128"/>
      <c r="FV466" s="128"/>
      <c r="FW466" s="128"/>
      <c r="FX466" s="128"/>
      <c r="FY466" s="128"/>
      <c r="FZ466" s="128"/>
      <c r="GA466" s="128"/>
      <c r="GB466" s="128"/>
      <c r="GC466" s="128"/>
      <c r="GD466" s="128"/>
      <c r="GE466" s="128"/>
      <c r="GF466" s="128"/>
      <c r="GG466" s="128"/>
      <c r="GH466" s="128"/>
      <c r="GI466" s="128"/>
      <c r="GJ466" s="128"/>
      <c r="GK466" s="128"/>
      <c r="GL466" s="128"/>
      <c r="GM466" s="128"/>
      <c r="GN466" s="128"/>
      <c r="GO466" s="128"/>
    </row>
    <row r="467" spans="1:197" s="37" customFormat="1" outlineLevel="3" collapsed="1" x14ac:dyDescent="0.25">
      <c r="A467" s="38"/>
      <c r="B467" s="39"/>
      <c r="C467" s="129">
        <v>8</v>
      </c>
      <c r="D467" s="130" t="s">
        <v>65</v>
      </c>
      <c r="E467" s="131" t="s">
        <v>469</v>
      </c>
      <c r="F467" s="160" t="s">
        <v>470</v>
      </c>
      <c r="G467" s="161" t="s">
        <v>102</v>
      </c>
      <c r="H467" s="162">
        <v>58.8</v>
      </c>
      <c r="I467" s="163"/>
      <c r="J467" s="164">
        <f>H467*I467</f>
        <v>0</v>
      </c>
      <c r="K467" s="42">
        <v>0.11167000000000001</v>
      </c>
      <c r="L467" s="42">
        <f>H467*K467</f>
        <v>6.5661959999999997</v>
      </c>
      <c r="M467" s="42"/>
      <c r="N467" s="42">
        <f>H467*M467</f>
        <v>0</v>
      </c>
      <c r="O467" s="44">
        <v>21</v>
      </c>
      <c r="P467" s="44">
        <f>J467*(O467/100)</f>
        <v>0</v>
      </c>
      <c r="Q467" s="44">
        <f>J467+P467</f>
        <v>0</v>
      </c>
      <c r="R467" s="197"/>
      <c r="S467" s="194"/>
      <c r="T467" s="127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  <c r="DA467" s="128"/>
      <c r="DB467" s="128"/>
      <c r="DC467" s="128"/>
      <c r="DD467" s="128"/>
      <c r="DE467" s="128"/>
      <c r="DF467" s="128"/>
      <c r="DG467" s="128"/>
      <c r="DH467" s="128"/>
      <c r="DI467" s="128"/>
      <c r="DJ467" s="128"/>
      <c r="DK467" s="128"/>
      <c r="DL467" s="128"/>
      <c r="DM467" s="128"/>
      <c r="DN467" s="128"/>
      <c r="DO467" s="128"/>
      <c r="DP467" s="128"/>
      <c r="DQ467" s="128"/>
      <c r="DR467" s="128"/>
      <c r="DS467" s="128"/>
      <c r="DT467" s="128"/>
      <c r="DU467" s="128"/>
      <c r="DV467" s="128"/>
      <c r="DW467" s="128"/>
      <c r="DX467" s="128"/>
      <c r="DY467" s="128"/>
      <c r="DZ467" s="128"/>
      <c r="EA467" s="128"/>
      <c r="EB467" s="128"/>
      <c r="EC467" s="128"/>
      <c r="ED467" s="128"/>
      <c r="EE467" s="128"/>
      <c r="EF467" s="128"/>
      <c r="EG467" s="128"/>
      <c r="EH467" s="128"/>
      <c r="EI467" s="128"/>
      <c r="EJ467" s="128"/>
      <c r="EK467" s="128"/>
      <c r="EL467" s="128"/>
      <c r="EM467" s="128"/>
      <c r="EN467" s="128"/>
      <c r="EO467" s="128"/>
      <c r="EP467" s="128"/>
      <c r="EQ467" s="128"/>
      <c r="ER467" s="128"/>
      <c r="ES467" s="128"/>
      <c r="ET467" s="128"/>
      <c r="EU467" s="128"/>
      <c r="EV467" s="128"/>
      <c r="EW467" s="128"/>
      <c r="EX467" s="128"/>
      <c r="EY467" s="128"/>
      <c r="EZ467" s="128"/>
      <c r="FA467" s="128"/>
      <c r="FB467" s="128"/>
      <c r="FC467" s="128"/>
      <c r="FD467" s="128"/>
      <c r="FE467" s="128"/>
      <c r="FF467" s="128"/>
      <c r="FG467" s="128"/>
      <c r="FH467" s="128"/>
      <c r="FI467" s="128"/>
      <c r="FJ467" s="128"/>
      <c r="FK467" s="128"/>
      <c r="FL467" s="128"/>
      <c r="FM467" s="128"/>
      <c r="FN467" s="128"/>
      <c r="FO467" s="128"/>
      <c r="FP467" s="128"/>
      <c r="FQ467" s="128"/>
      <c r="FR467" s="128"/>
      <c r="FS467" s="128"/>
      <c r="FT467" s="128"/>
      <c r="FU467" s="128"/>
      <c r="FV467" s="128"/>
      <c r="FW467" s="128"/>
      <c r="FX467" s="128"/>
      <c r="FY467" s="128"/>
      <c r="FZ467" s="128"/>
      <c r="GA467" s="128"/>
      <c r="GB467" s="128"/>
      <c r="GC467" s="128"/>
      <c r="GD467" s="128"/>
      <c r="GE467" s="128"/>
      <c r="GF467" s="128"/>
      <c r="GG467" s="128"/>
      <c r="GH467" s="128"/>
      <c r="GI467" s="128"/>
      <c r="GJ467" s="128"/>
      <c r="GK467" s="128"/>
      <c r="GL467" s="128"/>
      <c r="GM467" s="128"/>
      <c r="GN467" s="128"/>
      <c r="GO467" s="128"/>
    </row>
    <row r="468" spans="1:197" s="37" customFormat="1" hidden="1" outlineLevel="4" x14ac:dyDescent="0.25">
      <c r="A468" s="45"/>
      <c r="B468" s="46"/>
      <c r="C468" s="132"/>
      <c r="D468" s="133"/>
      <c r="E468" s="134" t="s">
        <v>14</v>
      </c>
      <c r="F468" s="165" t="s">
        <v>471</v>
      </c>
      <c r="G468" s="166"/>
      <c r="H468" s="167">
        <v>56.6</v>
      </c>
      <c r="I468" s="168"/>
      <c r="J468" s="169"/>
      <c r="K468" s="50"/>
      <c r="L468" s="50"/>
      <c r="M468" s="50"/>
      <c r="N468" s="50"/>
      <c r="O468" s="52"/>
      <c r="P468" s="52"/>
      <c r="Q468" s="52"/>
      <c r="R468" s="197"/>
      <c r="S468" s="194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  <c r="DA468" s="128"/>
      <c r="DB468" s="128"/>
      <c r="DC468" s="128"/>
      <c r="DD468" s="128"/>
      <c r="DE468" s="128"/>
      <c r="DF468" s="128"/>
      <c r="DG468" s="128"/>
      <c r="DH468" s="128"/>
      <c r="DI468" s="128"/>
      <c r="DJ468" s="128"/>
      <c r="DK468" s="128"/>
      <c r="DL468" s="128"/>
      <c r="DM468" s="128"/>
      <c r="DN468" s="128"/>
      <c r="DO468" s="128"/>
      <c r="DP468" s="128"/>
      <c r="DQ468" s="128"/>
      <c r="DR468" s="128"/>
      <c r="DS468" s="128"/>
      <c r="DT468" s="128"/>
      <c r="DU468" s="128"/>
      <c r="DV468" s="128"/>
      <c r="DW468" s="128"/>
      <c r="DX468" s="128"/>
      <c r="DY468" s="128"/>
      <c r="DZ468" s="128"/>
      <c r="EA468" s="128"/>
      <c r="EB468" s="128"/>
      <c r="EC468" s="128"/>
      <c r="ED468" s="128"/>
      <c r="EE468" s="128"/>
      <c r="EF468" s="128"/>
      <c r="EG468" s="128"/>
      <c r="EH468" s="128"/>
      <c r="EI468" s="128"/>
      <c r="EJ468" s="128"/>
      <c r="EK468" s="128"/>
      <c r="EL468" s="128"/>
      <c r="EM468" s="128"/>
      <c r="EN468" s="128"/>
      <c r="EO468" s="128"/>
      <c r="EP468" s="128"/>
      <c r="EQ468" s="128"/>
      <c r="ER468" s="128"/>
      <c r="ES468" s="128"/>
      <c r="ET468" s="128"/>
      <c r="EU468" s="128"/>
      <c r="EV468" s="128"/>
      <c r="EW468" s="128"/>
      <c r="EX468" s="128"/>
      <c r="EY468" s="128"/>
      <c r="EZ468" s="128"/>
      <c r="FA468" s="128"/>
      <c r="FB468" s="128"/>
      <c r="FC468" s="128"/>
      <c r="FD468" s="128"/>
      <c r="FE468" s="128"/>
      <c r="FF468" s="128"/>
      <c r="FG468" s="128"/>
      <c r="FH468" s="128"/>
      <c r="FI468" s="128"/>
      <c r="FJ468" s="128"/>
      <c r="FK468" s="128"/>
      <c r="FL468" s="128"/>
      <c r="FM468" s="128"/>
      <c r="FN468" s="128"/>
      <c r="FO468" s="128"/>
      <c r="FP468" s="128"/>
      <c r="FQ468" s="128"/>
      <c r="FR468" s="128"/>
      <c r="FS468" s="128"/>
      <c r="FT468" s="128"/>
      <c r="FU468" s="128"/>
      <c r="FV468" s="128"/>
      <c r="FW468" s="128"/>
      <c r="FX468" s="128"/>
      <c r="FY468" s="128"/>
      <c r="FZ468" s="128"/>
      <c r="GA468" s="128"/>
      <c r="GB468" s="128"/>
      <c r="GC468" s="128"/>
      <c r="GD468" s="128"/>
      <c r="GE468" s="128"/>
      <c r="GF468" s="128"/>
      <c r="GG468" s="128"/>
      <c r="GH468" s="128"/>
      <c r="GI468" s="128"/>
      <c r="GJ468" s="128"/>
      <c r="GK468" s="128"/>
      <c r="GL468" s="128"/>
      <c r="GM468" s="128"/>
      <c r="GN468" s="128"/>
      <c r="GO468" s="128"/>
    </row>
    <row r="469" spans="1:197" s="37" customFormat="1" hidden="1" outlineLevel="4" x14ac:dyDescent="0.25">
      <c r="A469" s="45"/>
      <c r="B469" s="46"/>
      <c r="C469" s="132"/>
      <c r="D469" s="133"/>
      <c r="E469" s="134"/>
      <c r="F469" s="165" t="s">
        <v>472</v>
      </c>
      <c r="G469" s="166"/>
      <c r="H469" s="167">
        <v>1.698</v>
      </c>
      <c r="I469" s="168"/>
      <c r="J469" s="169"/>
      <c r="K469" s="50"/>
      <c r="L469" s="50"/>
      <c r="M469" s="50"/>
      <c r="N469" s="50"/>
      <c r="O469" s="52"/>
      <c r="P469" s="52"/>
      <c r="Q469" s="52"/>
      <c r="R469" s="197"/>
      <c r="S469" s="194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  <c r="DA469" s="128"/>
      <c r="DB469" s="128"/>
      <c r="DC469" s="128"/>
      <c r="DD469" s="128"/>
      <c r="DE469" s="128"/>
      <c r="DF469" s="128"/>
      <c r="DG469" s="128"/>
      <c r="DH469" s="128"/>
      <c r="DI469" s="128"/>
      <c r="DJ469" s="128"/>
      <c r="DK469" s="128"/>
      <c r="DL469" s="128"/>
      <c r="DM469" s="128"/>
      <c r="DN469" s="128"/>
      <c r="DO469" s="128"/>
      <c r="DP469" s="128"/>
      <c r="DQ469" s="128"/>
      <c r="DR469" s="128"/>
      <c r="DS469" s="128"/>
      <c r="DT469" s="128"/>
      <c r="DU469" s="128"/>
      <c r="DV469" s="128"/>
      <c r="DW469" s="128"/>
      <c r="DX469" s="128"/>
      <c r="DY469" s="128"/>
      <c r="DZ469" s="128"/>
      <c r="EA469" s="128"/>
      <c r="EB469" s="128"/>
      <c r="EC469" s="128"/>
      <c r="ED469" s="128"/>
      <c r="EE469" s="128"/>
      <c r="EF469" s="128"/>
      <c r="EG469" s="128"/>
      <c r="EH469" s="128"/>
      <c r="EI469" s="128"/>
      <c r="EJ469" s="128"/>
      <c r="EK469" s="128"/>
      <c r="EL469" s="128"/>
      <c r="EM469" s="128"/>
      <c r="EN469" s="128"/>
      <c r="EO469" s="128"/>
      <c r="EP469" s="128"/>
      <c r="EQ469" s="128"/>
      <c r="ER469" s="128"/>
      <c r="ES469" s="128"/>
      <c r="ET469" s="128"/>
      <c r="EU469" s="128"/>
      <c r="EV469" s="128"/>
      <c r="EW469" s="128"/>
      <c r="EX469" s="128"/>
      <c r="EY469" s="128"/>
      <c r="EZ469" s="128"/>
      <c r="FA469" s="128"/>
      <c r="FB469" s="128"/>
      <c r="FC469" s="128"/>
      <c r="FD469" s="128"/>
      <c r="FE469" s="128"/>
      <c r="FF469" s="128"/>
      <c r="FG469" s="128"/>
      <c r="FH469" s="128"/>
      <c r="FI469" s="128"/>
      <c r="FJ469" s="128"/>
      <c r="FK469" s="128"/>
      <c r="FL469" s="128"/>
      <c r="FM469" s="128"/>
      <c r="FN469" s="128"/>
      <c r="FO469" s="128"/>
      <c r="FP469" s="128"/>
      <c r="FQ469" s="128"/>
      <c r="FR469" s="128"/>
      <c r="FS469" s="128"/>
      <c r="FT469" s="128"/>
      <c r="FU469" s="128"/>
      <c r="FV469" s="128"/>
      <c r="FW469" s="128"/>
      <c r="FX469" s="128"/>
      <c r="FY469" s="128"/>
      <c r="FZ469" s="128"/>
      <c r="GA469" s="128"/>
      <c r="GB469" s="128"/>
      <c r="GC469" s="128"/>
      <c r="GD469" s="128"/>
      <c r="GE469" s="128"/>
      <c r="GF469" s="128"/>
      <c r="GG469" s="128"/>
      <c r="GH469" s="128"/>
      <c r="GI469" s="128"/>
      <c r="GJ469" s="128"/>
      <c r="GK469" s="128"/>
      <c r="GL469" s="128"/>
      <c r="GM469" s="128"/>
      <c r="GN469" s="128"/>
      <c r="GO469" s="128"/>
    </row>
    <row r="470" spans="1:197" s="37" customFormat="1" hidden="1" outlineLevel="4" x14ac:dyDescent="0.25">
      <c r="A470" s="45"/>
      <c r="B470" s="46"/>
      <c r="C470" s="132"/>
      <c r="D470" s="133"/>
      <c r="E470" s="134"/>
      <c r="F470" s="165" t="s">
        <v>473</v>
      </c>
      <c r="G470" s="166"/>
      <c r="H470" s="167">
        <v>0.502</v>
      </c>
      <c r="I470" s="168"/>
      <c r="J470" s="169"/>
      <c r="K470" s="50"/>
      <c r="L470" s="50"/>
      <c r="M470" s="50"/>
      <c r="N470" s="50"/>
      <c r="O470" s="52"/>
      <c r="P470" s="52"/>
      <c r="Q470" s="52"/>
      <c r="R470" s="197"/>
      <c r="S470" s="194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  <c r="DA470" s="128"/>
      <c r="DB470" s="128"/>
      <c r="DC470" s="128"/>
      <c r="DD470" s="128"/>
      <c r="DE470" s="128"/>
      <c r="DF470" s="128"/>
      <c r="DG470" s="128"/>
      <c r="DH470" s="128"/>
      <c r="DI470" s="128"/>
      <c r="DJ470" s="128"/>
      <c r="DK470" s="128"/>
      <c r="DL470" s="128"/>
      <c r="DM470" s="128"/>
      <c r="DN470" s="128"/>
      <c r="DO470" s="128"/>
      <c r="DP470" s="128"/>
      <c r="DQ470" s="128"/>
      <c r="DR470" s="128"/>
      <c r="DS470" s="128"/>
      <c r="DT470" s="128"/>
      <c r="DU470" s="128"/>
      <c r="DV470" s="128"/>
      <c r="DW470" s="128"/>
      <c r="DX470" s="128"/>
      <c r="DY470" s="128"/>
      <c r="DZ470" s="128"/>
      <c r="EA470" s="128"/>
      <c r="EB470" s="128"/>
      <c r="EC470" s="128"/>
      <c r="ED470" s="128"/>
      <c r="EE470" s="128"/>
      <c r="EF470" s="128"/>
      <c r="EG470" s="128"/>
      <c r="EH470" s="128"/>
      <c r="EI470" s="128"/>
      <c r="EJ470" s="128"/>
      <c r="EK470" s="128"/>
      <c r="EL470" s="128"/>
      <c r="EM470" s="128"/>
      <c r="EN470" s="128"/>
      <c r="EO470" s="128"/>
      <c r="EP470" s="128"/>
      <c r="EQ470" s="128"/>
      <c r="ER470" s="128"/>
      <c r="ES470" s="128"/>
      <c r="ET470" s="128"/>
      <c r="EU470" s="128"/>
      <c r="EV470" s="128"/>
      <c r="EW470" s="128"/>
      <c r="EX470" s="128"/>
      <c r="EY470" s="128"/>
      <c r="EZ470" s="128"/>
      <c r="FA470" s="128"/>
      <c r="FB470" s="128"/>
      <c r="FC470" s="128"/>
      <c r="FD470" s="128"/>
      <c r="FE470" s="128"/>
      <c r="FF470" s="128"/>
      <c r="FG470" s="128"/>
      <c r="FH470" s="128"/>
      <c r="FI470" s="128"/>
      <c r="FJ470" s="128"/>
      <c r="FK470" s="128"/>
      <c r="FL470" s="128"/>
      <c r="FM470" s="128"/>
      <c r="FN470" s="128"/>
      <c r="FO470" s="128"/>
      <c r="FP470" s="128"/>
      <c r="FQ470" s="128"/>
      <c r="FR470" s="128"/>
      <c r="FS470" s="128"/>
      <c r="FT470" s="128"/>
      <c r="FU470" s="128"/>
      <c r="FV470" s="128"/>
      <c r="FW470" s="128"/>
      <c r="FX470" s="128"/>
      <c r="FY470" s="128"/>
      <c r="FZ470" s="128"/>
      <c r="GA470" s="128"/>
      <c r="GB470" s="128"/>
      <c r="GC470" s="128"/>
      <c r="GD470" s="128"/>
      <c r="GE470" s="128"/>
      <c r="GF470" s="128"/>
      <c r="GG470" s="128"/>
      <c r="GH470" s="128"/>
      <c r="GI470" s="128"/>
      <c r="GJ470" s="128"/>
      <c r="GK470" s="128"/>
      <c r="GL470" s="128"/>
      <c r="GM470" s="128"/>
      <c r="GN470" s="128"/>
      <c r="GO470" s="128"/>
    </row>
    <row r="471" spans="1:197" s="37" customFormat="1" ht="7.5" hidden="1" customHeight="1" outlineLevel="4" x14ac:dyDescent="0.25">
      <c r="A471" s="36"/>
      <c r="B471" s="53"/>
      <c r="C471" s="139"/>
      <c r="D471" s="140"/>
      <c r="E471" s="141"/>
      <c r="F471" s="170"/>
      <c r="G471" s="171"/>
      <c r="H471" s="172"/>
      <c r="I471" s="173"/>
      <c r="J471" s="174"/>
      <c r="K471" s="61"/>
      <c r="L471" s="61"/>
      <c r="M471" s="61"/>
      <c r="N471" s="61"/>
      <c r="O471" s="60"/>
      <c r="P471" s="60"/>
      <c r="Q471" s="60"/>
      <c r="R471" s="197"/>
      <c r="S471" s="194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  <c r="DA471" s="128"/>
      <c r="DB471" s="128"/>
      <c r="DC471" s="128"/>
      <c r="DD471" s="128"/>
      <c r="DE471" s="128"/>
      <c r="DF471" s="128"/>
      <c r="DG471" s="128"/>
      <c r="DH471" s="128"/>
      <c r="DI471" s="128"/>
      <c r="DJ471" s="128"/>
      <c r="DK471" s="128"/>
      <c r="DL471" s="128"/>
      <c r="DM471" s="128"/>
      <c r="DN471" s="128"/>
      <c r="DO471" s="128"/>
      <c r="DP471" s="128"/>
      <c r="DQ471" s="128"/>
      <c r="DR471" s="128"/>
      <c r="DS471" s="128"/>
      <c r="DT471" s="128"/>
      <c r="DU471" s="128"/>
      <c r="DV471" s="128"/>
      <c r="DW471" s="128"/>
      <c r="DX471" s="128"/>
      <c r="DY471" s="128"/>
      <c r="DZ471" s="128"/>
      <c r="EA471" s="128"/>
      <c r="EB471" s="128"/>
      <c r="EC471" s="128"/>
      <c r="ED471" s="128"/>
      <c r="EE471" s="128"/>
      <c r="EF471" s="128"/>
      <c r="EG471" s="128"/>
      <c r="EH471" s="128"/>
      <c r="EI471" s="128"/>
      <c r="EJ471" s="128"/>
      <c r="EK471" s="128"/>
      <c r="EL471" s="128"/>
      <c r="EM471" s="128"/>
      <c r="EN471" s="128"/>
      <c r="EO471" s="128"/>
      <c r="EP471" s="128"/>
      <c r="EQ471" s="128"/>
      <c r="ER471" s="128"/>
      <c r="ES471" s="128"/>
      <c r="ET471" s="128"/>
      <c r="EU471" s="128"/>
      <c r="EV471" s="128"/>
      <c r="EW471" s="128"/>
      <c r="EX471" s="128"/>
      <c r="EY471" s="128"/>
      <c r="EZ471" s="128"/>
      <c r="FA471" s="128"/>
      <c r="FB471" s="128"/>
      <c r="FC471" s="128"/>
      <c r="FD471" s="128"/>
      <c r="FE471" s="128"/>
      <c r="FF471" s="128"/>
      <c r="FG471" s="128"/>
      <c r="FH471" s="128"/>
      <c r="FI471" s="128"/>
      <c r="FJ471" s="128"/>
      <c r="FK471" s="128"/>
      <c r="FL471" s="128"/>
      <c r="FM471" s="128"/>
      <c r="FN471" s="128"/>
      <c r="FO471" s="128"/>
      <c r="FP471" s="128"/>
      <c r="FQ471" s="128"/>
      <c r="FR471" s="128"/>
      <c r="FS471" s="128"/>
      <c r="FT471" s="128"/>
      <c r="FU471" s="128"/>
      <c r="FV471" s="128"/>
      <c r="FW471" s="128"/>
      <c r="FX471" s="128"/>
      <c r="FY471" s="128"/>
      <c r="FZ471" s="128"/>
      <c r="GA471" s="128"/>
      <c r="GB471" s="128"/>
      <c r="GC471" s="128"/>
      <c r="GD471" s="128"/>
      <c r="GE471" s="128"/>
      <c r="GF471" s="128"/>
      <c r="GG471" s="128"/>
      <c r="GH471" s="128"/>
      <c r="GI471" s="128"/>
      <c r="GJ471" s="128"/>
      <c r="GK471" s="128"/>
      <c r="GL471" s="128"/>
      <c r="GM471" s="128"/>
      <c r="GN471" s="128"/>
      <c r="GO471" s="128"/>
    </row>
    <row r="472" spans="1:197" s="37" customFormat="1" ht="24" outlineLevel="3" collapsed="1" x14ac:dyDescent="0.25">
      <c r="A472" s="38"/>
      <c r="B472" s="39"/>
      <c r="C472" s="129">
        <v>9</v>
      </c>
      <c r="D472" s="130" t="s">
        <v>50</v>
      </c>
      <c r="E472" s="131" t="s">
        <v>474</v>
      </c>
      <c r="F472" s="160" t="s">
        <v>435</v>
      </c>
      <c r="G472" s="161" t="s">
        <v>102</v>
      </c>
      <c r="H472" s="162">
        <v>29.6</v>
      </c>
      <c r="I472" s="163"/>
      <c r="J472" s="164">
        <f>H472*I472</f>
        <v>0</v>
      </c>
      <c r="K472" s="42">
        <v>0.14041999999999999</v>
      </c>
      <c r="L472" s="42">
        <f>H472*K472</f>
        <v>4.1564319999999997</v>
      </c>
      <c r="M472" s="42"/>
      <c r="N472" s="42">
        <f>H472*M472</f>
        <v>0</v>
      </c>
      <c r="O472" s="44">
        <v>21</v>
      </c>
      <c r="P472" s="44">
        <f>J472*(O472/100)</f>
        <v>0</v>
      </c>
      <c r="Q472" s="44">
        <f>J472+P472</f>
        <v>0</v>
      </c>
      <c r="R472" s="197"/>
      <c r="S472" s="194"/>
      <c r="T472" s="127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  <c r="DA472" s="128"/>
      <c r="DB472" s="128"/>
      <c r="DC472" s="128"/>
      <c r="DD472" s="128"/>
      <c r="DE472" s="128"/>
      <c r="DF472" s="128"/>
      <c r="DG472" s="128"/>
      <c r="DH472" s="128"/>
      <c r="DI472" s="128"/>
      <c r="DJ472" s="128"/>
      <c r="DK472" s="128"/>
      <c r="DL472" s="128"/>
      <c r="DM472" s="128"/>
      <c r="DN472" s="128"/>
      <c r="DO472" s="128"/>
      <c r="DP472" s="128"/>
      <c r="DQ472" s="128"/>
      <c r="DR472" s="128"/>
      <c r="DS472" s="128"/>
      <c r="DT472" s="128"/>
      <c r="DU472" s="128"/>
      <c r="DV472" s="128"/>
      <c r="DW472" s="128"/>
      <c r="DX472" s="128"/>
      <c r="DY472" s="128"/>
      <c r="DZ472" s="128"/>
      <c r="EA472" s="128"/>
      <c r="EB472" s="128"/>
      <c r="EC472" s="128"/>
      <c r="ED472" s="128"/>
      <c r="EE472" s="128"/>
      <c r="EF472" s="128"/>
      <c r="EG472" s="128"/>
      <c r="EH472" s="128"/>
      <c r="EI472" s="128"/>
      <c r="EJ472" s="128"/>
      <c r="EK472" s="128"/>
      <c r="EL472" s="128"/>
      <c r="EM472" s="128"/>
      <c r="EN472" s="128"/>
      <c r="EO472" s="128"/>
      <c r="EP472" s="128"/>
      <c r="EQ472" s="128"/>
      <c r="ER472" s="128"/>
      <c r="ES472" s="128"/>
      <c r="ET472" s="128"/>
      <c r="EU472" s="128"/>
      <c r="EV472" s="128"/>
      <c r="EW472" s="128"/>
      <c r="EX472" s="128"/>
      <c r="EY472" s="128"/>
      <c r="EZ472" s="128"/>
      <c r="FA472" s="128"/>
      <c r="FB472" s="128"/>
      <c r="FC472" s="128"/>
      <c r="FD472" s="128"/>
      <c r="FE472" s="128"/>
      <c r="FF472" s="128"/>
      <c r="FG472" s="128"/>
      <c r="FH472" s="128"/>
      <c r="FI472" s="128"/>
      <c r="FJ472" s="128"/>
      <c r="FK472" s="128"/>
      <c r="FL472" s="128"/>
      <c r="FM472" s="128"/>
      <c r="FN472" s="128"/>
      <c r="FO472" s="128"/>
      <c r="FP472" s="128"/>
      <c r="FQ472" s="128"/>
      <c r="FR472" s="128"/>
      <c r="FS472" s="128"/>
      <c r="FT472" s="128"/>
      <c r="FU472" s="128"/>
      <c r="FV472" s="128"/>
      <c r="FW472" s="128"/>
      <c r="FX472" s="128"/>
      <c r="FY472" s="128"/>
      <c r="FZ472" s="128"/>
      <c r="GA472" s="128"/>
      <c r="GB472" s="128"/>
      <c r="GC472" s="128"/>
      <c r="GD472" s="128"/>
      <c r="GE472" s="128"/>
      <c r="GF472" s="128"/>
      <c r="GG472" s="128"/>
      <c r="GH472" s="128"/>
      <c r="GI472" s="128"/>
      <c r="GJ472" s="128"/>
      <c r="GK472" s="128"/>
      <c r="GL472" s="128"/>
      <c r="GM472" s="128"/>
      <c r="GN472" s="128"/>
      <c r="GO472" s="128"/>
    </row>
    <row r="473" spans="1:197" s="37" customFormat="1" hidden="1" outlineLevel="4" x14ac:dyDescent="0.25">
      <c r="A473" s="45"/>
      <c r="B473" s="46"/>
      <c r="C473" s="132"/>
      <c r="D473" s="133"/>
      <c r="E473" s="134" t="s">
        <v>14</v>
      </c>
      <c r="F473" s="165" t="s">
        <v>475</v>
      </c>
      <c r="G473" s="166"/>
      <c r="H473" s="167">
        <v>0</v>
      </c>
      <c r="I473" s="168"/>
      <c r="J473" s="169"/>
      <c r="K473" s="50"/>
      <c r="L473" s="50"/>
      <c r="M473" s="50"/>
      <c r="N473" s="50"/>
      <c r="O473" s="52"/>
      <c r="P473" s="52"/>
      <c r="Q473" s="52"/>
      <c r="R473" s="197"/>
      <c r="S473" s="194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  <c r="DA473" s="128"/>
      <c r="DB473" s="128"/>
      <c r="DC473" s="128"/>
      <c r="DD473" s="128"/>
      <c r="DE473" s="128"/>
      <c r="DF473" s="128"/>
      <c r="DG473" s="128"/>
      <c r="DH473" s="128"/>
      <c r="DI473" s="128"/>
      <c r="DJ473" s="128"/>
      <c r="DK473" s="128"/>
      <c r="DL473" s="128"/>
      <c r="DM473" s="128"/>
      <c r="DN473" s="128"/>
      <c r="DO473" s="128"/>
      <c r="DP473" s="128"/>
      <c r="DQ473" s="128"/>
      <c r="DR473" s="128"/>
      <c r="DS473" s="128"/>
      <c r="DT473" s="128"/>
      <c r="DU473" s="128"/>
      <c r="DV473" s="128"/>
      <c r="DW473" s="128"/>
      <c r="DX473" s="128"/>
      <c r="DY473" s="128"/>
      <c r="DZ473" s="128"/>
      <c r="EA473" s="128"/>
      <c r="EB473" s="128"/>
      <c r="EC473" s="128"/>
      <c r="ED473" s="128"/>
      <c r="EE473" s="128"/>
      <c r="EF473" s="128"/>
      <c r="EG473" s="128"/>
      <c r="EH473" s="128"/>
      <c r="EI473" s="128"/>
      <c r="EJ473" s="128"/>
      <c r="EK473" s="128"/>
      <c r="EL473" s="128"/>
      <c r="EM473" s="128"/>
      <c r="EN473" s="128"/>
      <c r="EO473" s="128"/>
      <c r="EP473" s="128"/>
      <c r="EQ473" s="128"/>
      <c r="ER473" s="128"/>
      <c r="ES473" s="128"/>
      <c r="ET473" s="128"/>
      <c r="EU473" s="128"/>
      <c r="EV473" s="128"/>
      <c r="EW473" s="128"/>
      <c r="EX473" s="128"/>
      <c r="EY473" s="128"/>
      <c r="EZ473" s="128"/>
      <c r="FA473" s="128"/>
      <c r="FB473" s="128"/>
      <c r="FC473" s="128"/>
      <c r="FD473" s="128"/>
      <c r="FE473" s="128"/>
      <c r="FF473" s="128"/>
      <c r="FG473" s="128"/>
      <c r="FH473" s="128"/>
      <c r="FI473" s="128"/>
      <c r="FJ473" s="128"/>
      <c r="FK473" s="128"/>
      <c r="FL473" s="128"/>
      <c r="FM473" s="128"/>
      <c r="FN473" s="128"/>
      <c r="FO473" s="128"/>
      <c r="FP473" s="128"/>
      <c r="FQ473" s="128"/>
      <c r="FR473" s="128"/>
      <c r="FS473" s="128"/>
      <c r="FT473" s="128"/>
      <c r="FU473" s="128"/>
      <c r="FV473" s="128"/>
      <c r="FW473" s="128"/>
      <c r="FX473" s="128"/>
      <c r="FY473" s="128"/>
      <c r="FZ473" s="128"/>
      <c r="GA473" s="128"/>
      <c r="GB473" s="128"/>
      <c r="GC473" s="128"/>
      <c r="GD473" s="128"/>
      <c r="GE473" s="128"/>
      <c r="GF473" s="128"/>
      <c r="GG473" s="128"/>
      <c r="GH473" s="128"/>
      <c r="GI473" s="128"/>
      <c r="GJ473" s="128"/>
      <c r="GK473" s="128"/>
      <c r="GL473" s="128"/>
      <c r="GM473" s="128"/>
      <c r="GN473" s="128"/>
      <c r="GO473" s="128"/>
    </row>
    <row r="474" spans="1:197" s="37" customFormat="1" hidden="1" outlineLevel="4" x14ac:dyDescent="0.25">
      <c r="A474" s="45"/>
      <c r="B474" s="46"/>
      <c r="C474" s="132"/>
      <c r="D474" s="133"/>
      <c r="E474" s="134"/>
      <c r="F474" s="165" t="s">
        <v>476</v>
      </c>
      <c r="G474" s="166"/>
      <c r="H474" s="167">
        <v>13.100000000000003</v>
      </c>
      <c r="I474" s="168"/>
      <c r="J474" s="169"/>
      <c r="K474" s="50"/>
      <c r="L474" s="50"/>
      <c r="M474" s="50"/>
      <c r="N474" s="50"/>
      <c r="O474" s="52"/>
      <c r="P474" s="52"/>
      <c r="Q474" s="52"/>
      <c r="R474" s="197"/>
      <c r="S474" s="194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28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  <c r="DA474" s="128"/>
      <c r="DB474" s="128"/>
      <c r="DC474" s="128"/>
      <c r="DD474" s="128"/>
      <c r="DE474" s="128"/>
      <c r="DF474" s="128"/>
      <c r="DG474" s="128"/>
      <c r="DH474" s="128"/>
      <c r="DI474" s="128"/>
      <c r="DJ474" s="128"/>
      <c r="DK474" s="128"/>
      <c r="DL474" s="128"/>
      <c r="DM474" s="128"/>
      <c r="DN474" s="128"/>
      <c r="DO474" s="128"/>
      <c r="DP474" s="128"/>
      <c r="DQ474" s="128"/>
      <c r="DR474" s="128"/>
      <c r="DS474" s="128"/>
      <c r="DT474" s="128"/>
      <c r="DU474" s="128"/>
      <c r="DV474" s="128"/>
      <c r="DW474" s="128"/>
      <c r="DX474" s="128"/>
      <c r="DY474" s="128"/>
      <c r="DZ474" s="128"/>
      <c r="EA474" s="128"/>
      <c r="EB474" s="128"/>
      <c r="EC474" s="128"/>
      <c r="ED474" s="128"/>
      <c r="EE474" s="128"/>
      <c r="EF474" s="128"/>
      <c r="EG474" s="128"/>
      <c r="EH474" s="128"/>
      <c r="EI474" s="128"/>
      <c r="EJ474" s="128"/>
      <c r="EK474" s="128"/>
      <c r="EL474" s="128"/>
      <c r="EM474" s="128"/>
      <c r="EN474" s="128"/>
      <c r="EO474" s="128"/>
      <c r="EP474" s="128"/>
      <c r="EQ474" s="128"/>
      <c r="ER474" s="128"/>
      <c r="ES474" s="128"/>
      <c r="ET474" s="128"/>
      <c r="EU474" s="128"/>
      <c r="EV474" s="128"/>
      <c r="EW474" s="128"/>
      <c r="EX474" s="128"/>
      <c r="EY474" s="128"/>
      <c r="EZ474" s="128"/>
      <c r="FA474" s="128"/>
      <c r="FB474" s="128"/>
      <c r="FC474" s="128"/>
      <c r="FD474" s="128"/>
      <c r="FE474" s="128"/>
      <c r="FF474" s="128"/>
      <c r="FG474" s="128"/>
      <c r="FH474" s="128"/>
      <c r="FI474" s="128"/>
      <c r="FJ474" s="128"/>
      <c r="FK474" s="128"/>
      <c r="FL474" s="128"/>
      <c r="FM474" s="128"/>
      <c r="FN474" s="128"/>
      <c r="FO474" s="128"/>
      <c r="FP474" s="128"/>
      <c r="FQ474" s="128"/>
      <c r="FR474" s="128"/>
      <c r="FS474" s="128"/>
      <c r="FT474" s="128"/>
      <c r="FU474" s="128"/>
      <c r="FV474" s="128"/>
      <c r="FW474" s="128"/>
      <c r="FX474" s="128"/>
      <c r="FY474" s="128"/>
      <c r="FZ474" s="128"/>
      <c r="GA474" s="128"/>
      <c r="GB474" s="128"/>
      <c r="GC474" s="128"/>
      <c r="GD474" s="128"/>
      <c r="GE474" s="128"/>
      <c r="GF474" s="128"/>
      <c r="GG474" s="128"/>
      <c r="GH474" s="128"/>
      <c r="GI474" s="128"/>
      <c r="GJ474" s="128"/>
      <c r="GK474" s="128"/>
      <c r="GL474" s="128"/>
      <c r="GM474" s="128"/>
      <c r="GN474" s="128"/>
      <c r="GO474" s="128"/>
    </row>
    <row r="475" spans="1:197" s="37" customFormat="1" hidden="1" outlineLevel="4" x14ac:dyDescent="0.25">
      <c r="A475" s="45"/>
      <c r="B475" s="46"/>
      <c r="C475" s="132"/>
      <c r="D475" s="133"/>
      <c r="E475" s="134"/>
      <c r="F475" s="165" t="s">
        <v>477</v>
      </c>
      <c r="G475" s="166"/>
      <c r="H475" s="167">
        <v>0</v>
      </c>
      <c r="I475" s="168"/>
      <c r="J475" s="169"/>
      <c r="K475" s="50"/>
      <c r="L475" s="50"/>
      <c r="M475" s="50"/>
      <c r="N475" s="50"/>
      <c r="O475" s="52"/>
      <c r="P475" s="52"/>
      <c r="Q475" s="52"/>
      <c r="R475" s="197"/>
      <c r="S475" s="194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  <c r="DA475" s="128"/>
      <c r="DB475" s="128"/>
      <c r="DC475" s="128"/>
      <c r="DD475" s="128"/>
      <c r="DE475" s="128"/>
      <c r="DF475" s="128"/>
      <c r="DG475" s="128"/>
      <c r="DH475" s="128"/>
      <c r="DI475" s="128"/>
      <c r="DJ475" s="128"/>
      <c r="DK475" s="128"/>
      <c r="DL475" s="128"/>
      <c r="DM475" s="128"/>
      <c r="DN475" s="128"/>
      <c r="DO475" s="128"/>
      <c r="DP475" s="128"/>
      <c r="DQ475" s="128"/>
      <c r="DR475" s="128"/>
      <c r="DS475" s="128"/>
      <c r="DT475" s="128"/>
      <c r="DU475" s="128"/>
      <c r="DV475" s="128"/>
      <c r="DW475" s="128"/>
      <c r="DX475" s="128"/>
      <c r="DY475" s="128"/>
      <c r="DZ475" s="128"/>
      <c r="EA475" s="128"/>
      <c r="EB475" s="128"/>
      <c r="EC475" s="128"/>
      <c r="ED475" s="128"/>
      <c r="EE475" s="128"/>
      <c r="EF475" s="128"/>
      <c r="EG475" s="128"/>
      <c r="EH475" s="128"/>
      <c r="EI475" s="128"/>
      <c r="EJ475" s="128"/>
      <c r="EK475" s="128"/>
      <c r="EL475" s="128"/>
      <c r="EM475" s="128"/>
      <c r="EN475" s="128"/>
      <c r="EO475" s="128"/>
      <c r="EP475" s="128"/>
      <c r="EQ475" s="128"/>
      <c r="ER475" s="128"/>
      <c r="ES475" s="128"/>
      <c r="ET475" s="128"/>
      <c r="EU475" s="128"/>
      <c r="EV475" s="128"/>
      <c r="EW475" s="128"/>
      <c r="EX475" s="128"/>
      <c r="EY475" s="128"/>
      <c r="EZ475" s="128"/>
      <c r="FA475" s="128"/>
      <c r="FB475" s="128"/>
      <c r="FC475" s="128"/>
      <c r="FD475" s="128"/>
      <c r="FE475" s="128"/>
      <c r="FF475" s="128"/>
      <c r="FG475" s="128"/>
      <c r="FH475" s="128"/>
      <c r="FI475" s="128"/>
      <c r="FJ475" s="128"/>
      <c r="FK475" s="128"/>
      <c r="FL475" s="128"/>
      <c r="FM475" s="128"/>
      <c r="FN475" s="128"/>
      <c r="FO475" s="128"/>
      <c r="FP475" s="128"/>
      <c r="FQ475" s="128"/>
      <c r="FR475" s="128"/>
      <c r="FS475" s="128"/>
      <c r="FT475" s="128"/>
      <c r="FU475" s="128"/>
      <c r="FV475" s="128"/>
      <c r="FW475" s="128"/>
      <c r="FX475" s="128"/>
      <c r="FY475" s="128"/>
      <c r="FZ475" s="128"/>
      <c r="GA475" s="128"/>
      <c r="GB475" s="128"/>
      <c r="GC475" s="128"/>
      <c r="GD475" s="128"/>
      <c r="GE475" s="128"/>
      <c r="GF475" s="128"/>
      <c r="GG475" s="128"/>
      <c r="GH475" s="128"/>
      <c r="GI475" s="128"/>
      <c r="GJ475" s="128"/>
      <c r="GK475" s="128"/>
      <c r="GL475" s="128"/>
      <c r="GM475" s="128"/>
      <c r="GN475" s="128"/>
      <c r="GO475" s="128"/>
    </row>
    <row r="476" spans="1:197" s="37" customFormat="1" hidden="1" outlineLevel="4" x14ac:dyDescent="0.25">
      <c r="A476" s="45"/>
      <c r="B476" s="46"/>
      <c r="C476" s="132"/>
      <c r="D476" s="133"/>
      <c r="E476" s="134"/>
      <c r="F476" s="165" t="s">
        <v>478</v>
      </c>
      <c r="G476" s="166"/>
      <c r="H476" s="167">
        <v>11.4</v>
      </c>
      <c r="I476" s="168"/>
      <c r="J476" s="169"/>
      <c r="K476" s="50"/>
      <c r="L476" s="50"/>
      <c r="M476" s="50"/>
      <c r="N476" s="50"/>
      <c r="O476" s="52"/>
      <c r="P476" s="52"/>
      <c r="Q476" s="52"/>
      <c r="R476" s="197"/>
      <c r="S476" s="194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  <c r="DA476" s="128"/>
      <c r="DB476" s="128"/>
      <c r="DC476" s="128"/>
      <c r="DD476" s="128"/>
      <c r="DE476" s="128"/>
      <c r="DF476" s="128"/>
      <c r="DG476" s="128"/>
      <c r="DH476" s="128"/>
      <c r="DI476" s="128"/>
      <c r="DJ476" s="128"/>
      <c r="DK476" s="128"/>
      <c r="DL476" s="128"/>
      <c r="DM476" s="128"/>
      <c r="DN476" s="128"/>
      <c r="DO476" s="128"/>
      <c r="DP476" s="128"/>
      <c r="DQ476" s="128"/>
      <c r="DR476" s="128"/>
      <c r="DS476" s="128"/>
      <c r="DT476" s="128"/>
      <c r="DU476" s="128"/>
      <c r="DV476" s="128"/>
      <c r="DW476" s="128"/>
      <c r="DX476" s="128"/>
      <c r="DY476" s="128"/>
      <c r="DZ476" s="128"/>
      <c r="EA476" s="128"/>
      <c r="EB476" s="128"/>
      <c r="EC476" s="128"/>
      <c r="ED476" s="128"/>
      <c r="EE476" s="128"/>
      <c r="EF476" s="128"/>
      <c r="EG476" s="128"/>
      <c r="EH476" s="128"/>
      <c r="EI476" s="128"/>
      <c r="EJ476" s="128"/>
      <c r="EK476" s="128"/>
      <c r="EL476" s="128"/>
      <c r="EM476" s="128"/>
      <c r="EN476" s="128"/>
      <c r="EO476" s="128"/>
      <c r="EP476" s="128"/>
      <c r="EQ476" s="128"/>
      <c r="ER476" s="128"/>
      <c r="ES476" s="128"/>
      <c r="ET476" s="128"/>
      <c r="EU476" s="128"/>
      <c r="EV476" s="128"/>
      <c r="EW476" s="128"/>
      <c r="EX476" s="128"/>
      <c r="EY476" s="128"/>
      <c r="EZ476" s="128"/>
      <c r="FA476" s="128"/>
      <c r="FB476" s="128"/>
      <c r="FC476" s="128"/>
      <c r="FD476" s="128"/>
      <c r="FE476" s="128"/>
      <c r="FF476" s="128"/>
      <c r="FG476" s="128"/>
      <c r="FH476" s="128"/>
      <c r="FI476" s="128"/>
      <c r="FJ476" s="128"/>
      <c r="FK476" s="128"/>
      <c r="FL476" s="128"/>
      <c r="FM476" s="128"/>
      <c r="FN476" s="128"/>
      <c r="FO476" s="128"/>
      <c r="FP476" s="128"/>
      <c r="FQ476" s="128"/>
      <c r="FR476" s="128"/>
      <c r="FS476" s="128"/>
      <c r="FT476" s="128"/>
      <c r="FU476" s="128"/>
      <c r="FV476" s="128"/>
      <c r="FW476" s="128"/>
      <c r="FX476" s="128"/>
      <c r="FY476" s="128"/>
      <c r="FZ476" s="128"/>
      <c r="GA476" s="128"/>
      <c r="GB476" s="128"/>
      <c r="GC476" s="128"/>
      <c r="GD476" s="128"/>
      <c r="GE476" s="128"/>
      <c r="GF476" s="128"/>
      <c r="GG476" s="128"/>
      <c r="GH476" s="128"/>
      <c r="GI476" s="128"/>
      <c r="GJ476" s="128"/>
      <c r="GK476" s="128"/>
      <c r="GL476" s="128"/>
      <c r="GM476" s="128"/>
      <c r="GN476" s="128"/>
      <c r="GO476" s="128"/>
    </row>
    <row r="477" spans="1:197" s="37" customFormat="1" hidden="1" outlineLevel="4" x14ac:dyDescent="0.25">
      <c r="A477" s="45"/>
      <c r="B477" s="46"/>
      <c r="C477" s="132"/>
      <c r="D477" s="133"/>
      <c r="E477" s="134"/>
      <c r="F477" s="165" t="s">
        <v>479</v>
      </c>
      <c r="G477" s="166"/>
      <c r="H477" s="167">
        <v>5.0999999999999996</v>
      </c>
      <c r="I477" s="168"/>
      <c r="J477" s="169"/>
      <c r="K477" s="50"/>
      <c r="L477" s="50"/>
      <c r="M477" s="50"/>
      <c r="N477" s="50"/>
      <c r="O477" s="52"/>
      <c r="P477" s="52"/>
      <c r="Q477" s="52"/>
      <c r="R477" s="197"/>
      <c r="S477" s="194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  <c r="DA477" s="128"/>
      <c r="DB477" s="128"/>
      <c r="DC477" s="128"/>
      <c r="DD477" s="128"/>
      <c r="DE477" s="128"/>
      <c r="DF477" s="128"/>
      <c r="DG477" s="128"/>
      <c r="DH477" s="128"/>
      <c r="DI477" s="128"/>
      <c r="DJ477" s="128"/>
      <c r="DK477" s="128"/>
      <c r="DL477" s="128"/>
      <c r="DM477" s="128"/>
      <c r="DN477" s="128"/>
      <c r="DO477" s="128"/>
      <c r="DP477" s="128"/>
      <c r="DQ477" s="128"/>
      <c r="DR477" s="128"/>
      <c r="DS477" s="128"/>
      <c r="DT477" s="128"/>
      <c r="DU477" s="128"/>
      <c r="DV477" s="128"/>
      <c r="DW477" s="128"/>
      <c r="DX477" s="128"/>
      <c r="DY477" s="128"/>
      <c r="DZ477" s="128"/>
      <c r="EA477" s="128"/>
      <c r="EB477" s="128"/>
      <c r="EC477" s="128"/>
      <c r="ED477" s="128"/>
      <c r="EE477" s="128"/>
      <c r="EF477" s="128"/>
      <c r="EG477" s="128"/>
      <c r="EH477" s="128"/>
      <c r="EI477" s="128"/>
      <c r="EJ477" s="128"/>
      <c r="EK477" s="128"/>
      <c r="EL477" s="128"/>
      <c r="EM477" s="128"/>
      <c r="EN477" s="128"/>
      <c r="EO477" s="128"/>
      <c r="EP477" s="128"/>
      <c r="EQ477" s="128"/>
      <c r="ER477" s="128"/>
      <c r="ES477" s="128"/>
      <c r="ET477" s="128"/>
      <c r="EU477" s="128"/>
      <c r="EV477" s="128"/>
      <c r="EW477" s="128"/>
      <c r="EX477" s="128"/>
      <c r="EY477" s="128"/>
      <c r="EZ477" s="128"/>
      <c r="FA477" s="128"/>
      <c r="FB477" s="128"/>
      <c r="FC477" s="128"/>
      <c r="FD477" s="128"/>
      <c r="FE477" s="128"/>
      <c r="FF477" s="128"/>
      <c r="FG477" s="128"/>
      <c r="FH477" s="128"/>
      <c r="FI477" s="128"/>
      <c r="FJ477" s="128"/>
      <c r="FK477" s="128"/>
      <c r="FL477" s="128"/>
      <c r="FM477" s="128"/>
      <c r="FN477" s="128"/>
      <c r="FO477" s="128"/>
      <c r="FP477" s="128"/>
      <c r="FQ477" s="128"/>
      <c r="FR477" s="128"/>
      <c r="FS477" s="128"/>
      <c r="FT477" s="128"/>
      <c r="FU477" s="128"/>
      <c r="FV477" s="128"/>
      <c r="FW477" s="128"/>
      <c r="FX477" s="128"/>
      <c r="FY477" s="128"/>
      <c r="FZ477" s="128"/>
      <c r="GA477" s="128"/>
      <c r="GB477" s="128"/>
      <c r="GC477" s="128"/>
      <c r="GD477" s="128"/>
      <c r="GE477" s="128"/>
      <c r="GF477" s="128"/>
      <c r="GG477" s="128"/>
      <c r="GH477" s="128"/>
      <c r="GI477" s="128"/>
      <c r="GJ477" s="128"/>
      <c r="GK477" s="128"/>
      <c r="GL477" s="128"/>
      <c r="GM477" s="128"/>
      <c r="GN477" s="128"/>
      <c r="GO477" s="128"/>
    </row>
    <row r="478" spans="1:197" s="37" customFormat="1" ht="7.5" hidden="1" customHeight="1" outlineLevel="4" x14ac:dyDescent="0.25">
      <c r="A478" s="36"/>
      <c r="B478" s="53"/>
      <c r="C478" s="139"/>
      <c r="D478" s="140"/>
      <c r="E478" s="141"/>
      <c r="F478" s="170"/>
      <c r="G478" s="171"/>
      <c r="H478" s="172"/>
      <c r="I478" s="173"/>
      <c r="J478" s="174"/>
      <c r="K478" s="61"/>
      <c r="L478" s="61"/>
      <c r="M478" s="61"/>
      <c r="N478" s="61"/>
      <c r="O478" s="60"/>
      <c r="P478" s="60"/>
      <c r="Q478" s="60"/>
      <c r="R478" s="197"/>
      <c r="S478" s="194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  <c r="DA478" s="128"/>
      <c r="DB478" s="128"/>
      <c r="DC478" s="128"/>
      <c r="DD478" s="128"/>
      <c r="DE478" s="128"/>
      <c r="DF478" s="128"/>
      <c r="DG478" s="128"/>
      <c r="DH478" s="128"/>
      <c r="DI478" s="128"/>
      <c r="DJ478" s="128"/>
      <c r="DK478" s="128"/>
      <c r="DL478" s="128"/>
      <c r="DM478" s="128"/>
      <c r="DN478" s="128"/>
      <c r="DO478" s="128"/>
      <c r="DP478" s="128"/>
      <c r="DQ478" s="128"/>
      <c r="DR478" s="128"/>
      <c r="DS478" s="128"/>
      <c r="DT478" s="128"/>
      <c r="DU478" s="128"/>
      <c r="DV478" s="128"/>
      <c r="DW478" s="128"/>
      <c r="DX478" s="128"/>
      <c r="DY478" s="128"/>
      <c r="DZ478" s="128"/>
      <c r="EA478" s="128"/>
      <c r="EB478" s="128"/>
      <c r="EC478" s="128"/>
      <c r="ED478" s="128"/>
      <c r="EE478" s="128"/>
      <c r="EF478" s="128"/>
      <c r="EG478" s="128"/>
      <c r="EH478" s="128"/>
      <c r="EI478" s="128"/>
      <c r="EJ478" s="128"/>
      <c r="EK478" s="128"/>
      <c r="EL478" s="128"/>
      <c r="EM478" s="128"/>
      <c r="EN478" s="128"/>
      <c r="EO478" s="128"/>
      <c r="EP478" s="128"/>
      <c r="EQ478" s="128"/>
      <c r="ER478" s="128"/>
      <c r="ES478" s="128"/>
      <c r="ET478" s="128"/>
      <c r="EU478" s="128"/>
      <c r="EV478" s="128"/>
      <c r="EW478" s="128"/>
      <c r="EX478" s="128"/>
      <c r="EY478" s="128"/>
      <c r="EZ478" s="128"/>
      <c r="FA478" s="128"/>
      <c r="FB478" s="128"/>
      <c r="FC478" s="128"/>
      <c r="FD478" s="128"/>
      <c r="FE478" s="128"/>
      <c r="FF478" s="128"/>
      <c r="FG478" s="128"/>
      <c r="FH478" s="128"/>
      <c r="FI478" s="128"/>
      <c r="FJ478" s="128"/>
      <c r="FK478" s="128"/>
      <c r="FL478" s="128"/>
      <c r="FM478" s="128"/>
      <c r="FN478" s="128"/>
      <c r="FO478" s="128"/>
      <c r="FP478" s="128"/>
      <c r="FQ478" s="128"/>
      <c r="FR478" s="128"/>
      <c r="FS478" s="128"/>
      <c r="FT478" s="128"/>
      <c r="FU478" s="128"/>
      <c r="FV478" s="128"/>
      <c r="FW478" s="128"/>
      <c r="FX478" s="128"/>
      <c r="FY478" s="128"/>
      <c r="FZ478" s="128"/>
      <c r="GA478" s="128"/>
      <c r="GB478" s="128"/>
      <c r="GC478" s="128"/>
      <c r="GD478" s="128"/>
      <c r="GE478" s="128"/>
      <c r="GF478" s="128"/>
      <c r="GG478" s="128"/>
      <c r="GH478" s="128"/>
      <c r="GI478" s="128"/>
      <c r="GJ478" s="128"/>
      <c r="GK478" s="128"/>
      <c r="GL478" s="128"/>
      <c r="GM478" s="128"/>
      <c r="GN478" s="128"/>
      <c r="GO478" s="128"/>
    </row>
    <row r="479" spans="1:197" s="37" customFormat="1" outlineLevel="3" collapsed="1" x14ac:dyDescent="0.25">
      <c r="A479" s="38"/>
      <c r="B479" s="39"/>
      <c r="C479" s="129">
        <v>10</v>
      </c>
      <c r="D479" s="130" t="s">
        <v>65</v>
      </c>
      <c r="E479" s="131" t="s">
        <v>480</v>
      </c>
      <c r="F479" s="160" t="s">
        <v>481</v>
      </c>
      <c r="G479" s="161" t="s">
        <v>102</v>
      </c>
      <c r="H479" s="162">
        <v>31.000000000000007</v>
      </c>
      <c r="I479" s="163"/>
      <c r="J479" s="164">
        <f>H479*I479</f>
        <v>0</v>
      </c>
      <c r="K479" s="42">
        <v>3.5999999999999997E-2</v>
      </c>
      <c r="L479" s="42">
        <f>H479*K479</f>
        <v>1.1160000000000001</v>
      </c>
      <c r="M479" s="42"/>
      <c r="N479" s="42">
        <f>H479*M479</f>
        <v>0</v>
      </c>
      <c r="O479" s="44">
        <v>21</v>
      </c>
      <c r="P479" s="44">
        <f>J479*(O479/100)</f>
        <v>0</v>
      </c>
      <c r="Q479" s="44">
        <f>J479+P479</f>
        <v>0</v>
      </c>
      <c r="R479" s="197"/>
      <c r="S479" s="194"/>
      <c r="T479" s="127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  <c r="DA479" s="128"/>
      <c r="DB479" s="128"/>
      <c r="DC479" s="128"/>
      <c r="DD479" s="128"/>
      <c r="DE479" s="128"/>
      <c r="DF479" s="128"/>
      <c r="DG479" s="128"/>
      <c r="DH479" s="128"/>
      <c r="DI479" s="128"/>
      <c r="DJ479" s="128"/>
      <c r="DK479" s="128"/>
      <c r="DL479" s="128"/>
      <c r="DM479" s="128"/>
      <c r="DN479" s="128"/>
      <c r="DO479" s="128"/>
      <c r="DP479" s="128"/>
      <c r="DQ479" s="128"/>
      <c r="DR479" s="128"/>
      <c r="DS479" s="128"/>
      <c r="DT479" s="128"/>
      <c r="DU479" s="128"/>
      <c r="DV479" s="128"/>
      <c r="DW479" s="128"/>
      <c r="DX479" s="128"/>
      <c r="DY479" s="128"/>
      <c r="DZ479" s="128"/>
      <c r="EA479" s="128"/>
      <c r="EB479" s="128"/>
      <c r="EC479" s="128"/>
      <c r="ED479" s="128"/>
      <c r="EE479" s="128"/>
      <c r="EF479" s="128"/>
      <c r="EG479" s="128"/>
      <c r="EH479" s="128"/>
      <c r="EI479" s="128"/>
      <c r="EJ479" s="128"/>
      <c r="EK479" s="128"/>
      <c r="EL479" s="128"/>
      <c r="EM479" s="128"/>
      <c r="EN479" s="128"/>
      <c r="EO479" s="128"/>
      <c r="EP479" s="128"/>
      <c r="EQ479" s="128"/>
      <c r="ER479" s="128"/>
      <c r="ES479" s="128"/>
      <c r="ET479" s="128"/>
      <c r="EU479" s="128"/>
      <c r="EV479" s="128"/>
      <c r="EW479" s="128"/>
      <c r="EX479" s="128"/>
      <c r="EY479" s="128"/>
      <c r="EZ479" s="128"/>
      <c r="FA479" s="128"/>
      <c r="FB479" s="128"/>
      <c r="FC479" s="128"/>
      <c r="FD479" s="128"/>
      <c r="FE479" s="128"/>
      <c r="FF479" s="128"/>
      <c r="FG479" s="128"/>
      <c r="FH479" s="128"/>
      <c r="FI479" s="128"/>
      <c r="FJ479" s="128"/>
      <c r="FK479" s="128"/>
      <c r="FL479" s="128"/>
      <c r="FM479" s="128"/>
      <c r="FN479" s="128"/>
      <c r="FO479" s="128"/>
      <c r="FP479" s="128"/>
      <c r="FQ479" s="128"/>
      <c r="FR479" s="128"/>
      <c r="FS479" s="128"/>
      <c r="FT479" s="128"/>
      <c r="FU479" s="128"/>
      <c r="FV479" s="128"/>
      <c r="FW479" s="128"/>
      <c r="FX479" s="128"/>
      <c r="FY479" s="128"/>
      <c r="FZ479" s="128"/>
      <c r="GA479" s="128"/>
      <c r="GB479" s="128"/>
      <c r="GC479" s="128"/>
      <c r="GD479" s="128"/>
      <c r="GE479" s="128"/>
      <c r="GF479" s="128"/>
      <c r="GG479" s="128"/>
      <c r="GH479" s="128"/>
      <c r="GI479" s="128"/>
      <c r="GJ479" s="128"/>
      <c r="GK479" s="128"/>
      <c r="GL479" s="128"/>
      <c r="GM479" s="128"/>
      <c r="GN479" s="128"/>
      <c r="GO479" s="128"/>
    </row>
    <row r="480" spans="1:197" s="37" customFormat="1" hidden="1" outlineLevel="4" x14ac:dyDescent="0.25">
      <c r="A480" s="45"/>
      <c r="B480" s="46"/>
      <c r="C480" s="132"/>
      <c r="D480" s="133"/>
      <c r="E480" s="134" t="s">
        <v>14</v>
      </c>
      <c r="F480" s="165" t="s">
        <v>482</v>
      </c>
      <c r="G480" s="166"/>
      <c r="H480" s="167">
        <v>29.6</v>
      </c>
      <c r="I480" s="168"/>
      <c r="J480" s="169"/>
      <c r="K480" s="50"/>
      <c r="L480" s="50"/>
      <c r="M480" s="50"/>
      <c r="N480" s="50"/>
      <c r="O480" s="52"/>
      <c r="P480" s="52"/>
      <c r="Q480" s="52"/>
      <c r="R480" s="197"/>
      <c r="S480" s="194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28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  <c r="DA480" s="128"/>
      <c r="DB480" s="128"/>
      <c r="DC480" s="128"/>
      <c r="DD480" s="128"/>
      <c r="DE480" s="128"/>
      <c r="DF480" s="128"/>
      <c r="DG480" s="128"/>
      <c r="DH480" s="128"/>
      <c r="DI480" s="128"/>
      <c r="DJ480" s="128"/>
      <c r="DK480" s="128"/>
      <c r="DL480" s="128"/>
      <c r="DM480" s="128"/>
      <c r="DN480" s="128"/>
      <c r="DO480" s="128"/>
      <c r="DP480" s="128"/>
      <c r="DQ480" s="128"/>
      <c r="DR480" s="128"/>
      <c r="DS480" s="128"/>
      <c r="DT480" s="128"/>
      <c r="DU480" s="128"/>
      <c r="DV480" s="128"/>
      <c r="DW480" s="128"/>
      <c r="DX480" s="128"/>
      <c r="DY480" s="128"/>
      <c r="DZ480" s="128"/>
      <c r="EA480" s="128"/>
      <c r="EB480" s="128"/>
      <c r="EC480" s="128"/>
      <c r="ED480" s="128"/>
      <c r="EE480" s="128"/>
      <c r="EF480" s="128"/>
      <c r="EG480" s="128"/>
      <c r="EH480" s="128"/>
      <c r="EI480" s="128"/>
      <c r="EJ480" s="128"/>
      <c r="EK480" s="128"/>
      <c r="EL480" s="128"/>
      <c r="EM480" s="128"/>
      <c r="EN480" s="128"/>
      <c r="EO480" s="128"/>
      <c r="EP480" s="128"/>
      <c r="EQ480" s="128"/>
      <c r="ER480" s="128"/>
      <c r="ES480" s="128"/>
      <c r="ET480" s="128"/>
      <c r="EU480" s="128"/>
      <c r="EV480" s="128"/>
      <c r="EW480" s="128"/>
      <c r="EX480" s="128"/>
      <c r="EY480" s="128"/>
      <c r="EZ480" s="128"/>
      <c r="FA480" s="128"/>
      <c r="FB480" s="128"/>
      <c r="FC480" s="128"/>
      <c r="FD480" s="128"/>
      <c r="FE480" s="128"/>
      <c r="FF480" s="128"/>
      <c r="FG480" s="128"/>
      <c r="FH480" s="128"/>
      <c r="FI480" s="128"/>
      <c r="FJ480" s="128"/>
      <c r="FK480" s="128"/>
      <c r="FL480" s="128"/>
      <c r="FM480" s="128"/>
      <c r="FN480" s="128"/>
      <c r="FO480" s="128"/>
      <c r="FP480" s="128"/>
      <c r="FQ480" s="128"/>
      <c r="FR480" s="128"/>
      <c r="FS480" s="128"/>
      <c r="FT480" s="128"/>
      <c r="FU480" s="128"/>
      <c r="FV480" s="128"/>
      <c r="FW480" s="128"/>
      <c r="FX480" s="128"/>
      <c r="FY480" s="128"/>
      <c r="FZ480" s="128"/>
      <c r="GA480" s="128"/>
      <c r="GB480" s="128"/>
      <c r="GC480" s="128"/>
      <c r="GD480" s="128"/>
      <c r="GE480" s="128"/>
      <c r="GF480" s="128"/>
      <c r="GG480" s="128"/>
      <c r="GH480" s="128"/>
      <c r="GI480" s="128"/>
      <c r="GJ480" s="128"/>
      <c r="GK480" s="128"/>
      <c r="GL480" s="128"/>
      <c r="GM480" s="128"/>
      <c r="GN480" s="128"/>
      <c r="GO480" s="128"/>
    </row>
    <row r="481" spans="1:197" s="37" customFormat="1" hidden="1" outlineLevel="4" x14ac:dyDescent="0.25">
      <c r="A481" s="45"/>
      <c r="B481" s="46"/>
      <c r="C481" s="132"/>
      <c r="D481" s="133"/>
      <c r="E481" s="134"/>
      <c r="F481" s="165" t="s">
        <v>483</v>
      </c>
      <c r="G481" s="166"/>
      <c r="H481" s="167">
        <v>0.88800000000000001</v>
      </c>
      <c r="I481" s="168"/>
      <c r="J481" s="169"/>
      <c r="K481" s="50"/>
      <c r="L481" s="50"/>
      <c r="M481" s="50"/>
      <c r="N481" s="50"/>
      <c r="O481" s="52"/>
      <c r="P481" s="52"/>
      <c r="Q481" s="52"/>
      <c r="R481" s="197"/>
      <c r="S481" s="194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  <c r="DA481" s="128"/>
      <c r="DB481" s="128"/>
      <c r="DC481" s="128"/>
      <c r="DD481" s="128"/>
      <c r="DE481" s="128"/>
      <c r="DF481" s="128"/>
      <c r="DG481" s="128"/>
      <c r="DH481" s="128"/>
      <c r="DI481" s="128"/>
      <c r="DJ481" s="128"/>
      <c r="DK481" s="128"/>
      <c r="DL481" s="128"/>
      <c r="DM481" s="128"/>
      <c r="DN481" s="128"/>
      <c r="DO481" s="128"/>
      <c r="DP481" s="128"/>
      <c r="DQ481" s="128"/>
      <c r="DR481" s="128"/>
      <c r="DS481" s="128"/>
      <c r="DT481" s="128"/>
      <c r="DU481" s="128"/>
      <c r="DV481" s="128"/>
      <c r="DW481" s="128"/>
      <c r="DX481" s="128"/>
      <c r="DY481" s="128"/>
      <c r="DZ481" s="128"/>
      <c r="EA481" s="128"/>
      <c r="EB481" s="128"/>
      <c r="EC481" s="128"/>
      <c r="ED481" s="128"/>
      <c r="EE481" s="128"/>
      <c r="EF481" s="128"/>
      <c r="EG481" s="128"/>
      <c r="EH481" s="128"/>
      <c r="EI481" s="128"/>
      <c r="EJ481" s="128"/>
      <c r="EK481" s="128"/>
      <c r="EL481" s="128"/>
      <c r="EM481" s="128"/>
      <c r="EN481" s="128"/>
      <c r="EO481" s="128"/>
      <c r="EP481" s="128"/>
      <c r="EQ481" s="128"/>
      <c r="ER481" s="128"/>
      <c r="ES481" s="128"/>
      <c r="ET481" s="128"/>
      <c r="EU481" s="128"/>
      <c r="EV481" s="128"/>
      <c r="EW481" s="128"/>
      <c r="EX481" s="128"/>
      <c r="EY481" s="128"/>
      <c r="EZ481" s="128"/>
      <c r="FA481" s="128"/>
      <c r="FB481" s="128"/>
      <c r="FC481" s="128"/>
      <c r="FD481" s="128"/>
      <c r="FE481" s="128"/>
      <c r="FF481" s="128"/>
      <c r="FG481" s="128"/>
      <c r="FH481" s="128"/>
      <c r="FI481" s="128"/>
      <c r="FJ481" s="128"/>
      <c r="FK481" s="128"/>
      <c r="FL481" s="128"/>
      <c r="FM481" s="128"/>
      <c r="FN481" s="128"/>
      <c r="FO481" s="128"/>
      <c r="FP481" s="128"/>
      <c r="FQ481" s="128"/>
      <c r="FR481" s="128"/>
      <c r="FS481" s="128"/>
      <c r="FT481" s="128"/>
      <c r="FU481" s="128"/>
      <c r="FV481" s="128"/>
      <c r="FW481" s="128"/>
      <c r="FX481" s="128"/>
      <c r="FY481" s="128"/>
      <c r="FZ481" s="128"/>
      <c r="GA481" s="128"/>
      <c r="GB481" s="128"/>
      <c r="GC481" s="128"/>
      <c r="GD481" s="128"/>
      <c r="GE481" s="128"/>
      <c r="GF481" s="128"/>
      <c r="GG481" s="128"/>
      <c r="GH481" s="128"/>
      <c r="GI481" s="128"/>
      <c r="GJ481" s="128"/>
      <c r="GK481" s="128"/>
      <c r="GL481" s="128"/>
      <c r="GM481" s="128"/>
      <c r="GN481" s="128"/>
      <c r="GO481" s="128"/>
    </row>
    <row r="482" spans="1:197" s="37" customFormat="1" hidden="1" outlineLevel="4" x14ac:dyDescent="0.25">
      <c r="A482" s="45"/>
      <c r="B482" s="46"/>
      <c r="C482" s="132"/>
      <c r="D482" s="133"/>
      <c r="E482" s="134"/>
      <c r="F482" s="165" t="s">
        <v>484</v>
      </c>
      <c r="G482" s="166"/>
      <c r="H482" s="167">
        <v>0.51200000000000001</v>
      </c>
      <c r="I482" s="168"/>
      <c r="J482" s="169"/>
      <c r="K482" s="50"/>
      <c r="L482" s="50"/>
      <c r="M482" s="50"/>
      <c r="N482" s="50"/>
      <c r="O482" s="52"/>
      <c r="P482" s="52"/>
      <c r="Q482" s="52"/>
      <c r="R482" s="197"/>
      <c r="S482" s="194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  <c r="DA482" s="128"/>
      <c r="DB482" s="128"/>
      <c r="DC482" s="128"/>
      <c r="DD482" s="128"/>
      <c r="DE482" s="128"/>
      <c r="DF482" s="128"/>
      <c r="DG482" s="128"/>
      <c r="DH482" s="128"/>
      <c r="DI482" s="128"/>
      <c r="DJ482" s="128"/>
      <c r="DK482" s="128"/>
      <c r="DL482" s="128"/>
      <c r="DM482" s="128"/>
      <c r="DN482" s="128"/>
      <c r="DO482" s="128"/>
      <c r="DP482" s="128"/>
      <c r="DQ482" s="128"/>
      <c r="DR482" s="128"/>
      <c r="DS482" s="128"/>
      <c r="DT482" s="128"/>
      <c r="DU482" s="128"/>
      <c r="DV482" s="128"/>
      <c r="DW482" s="128"/>
      <c r="DX482" s="128"/>
      <c r="DY482" s="128"/>
      <c r="DZ482" s="128"/>
      <c r="EA482" s="128"/>
      <c r="EB482" s="128"/>
      <c r="EC482" s="128"/>
      <c r="ED482" s="128"/>
      <c r="EE482" s="128"/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128"/>
      <c r="FA482" s="128"/>
      <c r="FB482" s="128"/>
      <c r="FC482" s="128"/>
      <c r="FD482" s="128"/>
      <c r="FE482" s="128"/>
      <c r="FF482" s="128"/>
      <c r="FG482" s="128"/>
      <c r="FH482" s="128"/>
      <c r="FI482" s="128"/>
      <c r="FJ482" s="128"/>
      <c r="FK482" s="128"/>
      <c r="FL482" s="128"/>
      <c r="FM482" s="128"/>
      <c r="FN482" s="128"/>
      <c r="FO482" s="128"/>
      <c r="FP482" s="128"/>
      <c r="FQ482" s="128"/>
      <c r="FR482" s="128"/>
      <c r="FS482" s="128"/>
      <c r="FT482" s="128"/>
      <c r="FU482" s="128"/>
      <c r="FV482" s="128"/>
      <c r="FW482" s="128"/>
      <c r="FX482" s="128"/>
      <c r="FY482" s="128"/>
      <c r="FZ482" s="128"/>
      <c r="GA482" s="128"/>
      <c r="GB482" s="128"/>
      <c r="GC482" s="128"/>
      <c r="GD482" s="128"/>
      <c r="GE482" s="128"/>
      <c r="GF482" s="128"/>
      <c r="GG482" s="128"/>
      <c r="GH482" s="128"/>
      <c r="GI482" s="128"/>
      <c r="GJ482" s="128"/>
      <c r="GK482" s="128"/>
      <c r="GL482" s="128"/>
      <c r="GM482" s="128"/>
      <c r="GN482" s="128"/>
      <c r="GO482" s="128"/>
    </row>
    <row r="483" spans="1:197" s="37" customFormat="1" ht="7.5" hidden="1" customHeight="1" outlineLevel="4" x14ac:dyDescent="0.25">
      <c r="A483" s="36"/>
      <c r="B483" s="53"/>
      <c r="C483" s="139"/>
      <c r="D483" s="140"/>
      <c r="E483" s="141"/>
      <c r="F483" s="170"/>
      <c r="G483" s="171"/>
      <c r="H483" s="172"/>
      <c r="I483" s="173"/>
      <c r="J483" s="174"/>
      <c r="K483" s="61"/>
      <c r="L483" s="61"/>
      <c r="M483" s="61"/>
      <c r="N483" s="61"/>
      <c r="O483" s="60"/>
      <c r="P483" s="60"/>
      <c r="Q483" s="60"/>
      <c r="R483" s="197"/>
      <c r="S483" s="194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  <c r="DF483" s="128"/>
      <c r="DG483" s="128"/>
      <c r="DH483" s="128"/>
      <c r="DI483" s="128"/>
      <c r="DJ483" s="128"/>
      <c r="DK483" s="128"/>
      <c r="DL483" s="128"/>
      <c r="DM483" s="128"/>
      <c r="DN483" s="128"/>
      <c r="DO483" s="128"/>
      <c r="DP483" s="128"/>
      <c r="DQ483" s="128"/>
      <c r="DR483" s="128"/>
      <c r="DS483" s="128"/>
      <c r="DT483" s="128"/>
      <c r="DU483" s="128"/>
      <c r="DV483" s="128"/>
      <c r="DW483" s="128"/>
      <c r="DX483" s="128"/>
      <c r="DY483" s="128"/>
      <c r="DZ483" s="128"/>
      <c r="EA483" s="128"/>
      <c r="EB483" s="128"/>
      <c r="EC483" s="128"/>
      <c r="ED483" s="128"/>
      <c r="EE483" s="128"/>
      <c r="EF483" s="128"/>
      <c r="EG483" s="128"/>
      <c r="EH483" s="128"/>
      <c r="EI483" s="128"/>
      <c r="EJ483" s="128"/>
      <c r="EK483" s="128"/>
      <c r="EL483" s="128"/>
      <c r="EM483" s="128"/>
      <c r="EN483" s="128"/>
      <c r="EO483" s="128"/>
      <c r="EP483" s="128"/>
      <c r="EQ483" s="128"/>
      <c r="ER483" s="128"/>
      <c r="ES483" s="128"/>
      <c r="ET483" s="128"/>
      <c r="EU483" s="128"/>
      <c r="EV483" s="128"/>
      <c r="EW483" s="128"/>
      <c r="EX483" s="128"/>
      <c r="EY483" s="128"/>
      <c r="EZ483" s="128"/>
      <c r="FA483" s="128"/>
      <c r="FB483" s="128"/>
      <c r="FC483" s="128"/>
      <c r="FD483" s="128"/>
      <c r="FE483" s="128"/>
      <c r="FF483" s="128"/>
      <c r="FG483" s="128"/>
      <c r="FH483" s="128"/>
      <c r="FI483" s="128"/>
      <c r="FJ483" s="128"/>
      <c r="FK483" s="128"/>
      <c r="FL483" s="128"/>
      <c r="FM483" s="128"/>
      <c r="FN483" s="128"/>
      <c r="FO483" s="128"/>
      <c r="FP483" s="128"/>
      <c r="FQ483" s="128"/>
      <c r="FR483" s="128"/>
      <c r="FS483" s="128"/>
      <c r="FT483" s="128"/>
      <c r="FU483" s="128"/>
      <c r="FV483" s="128"/>
      <c r="FW483" s="128"/>
      <c r="FX483" s="128"/>
      <c r="FY483" s="128"/>
      <c r="FZ483" s="128"/>
      <c r="GA483" s="128"/>
      <c r="GB483" s="128"/>
      <c r="GC483" s="128"/>
      <c r="GD483" s="128"/>
      <c r="GE483" s="128"/>
      <c r="GF483" s="128"/>
      <c r="GG483" s="128"/>
      <c r="GH483" s="128"/>
      <c r="GI483" s="128"/>
      <c r="GJ483" s="128"/>
      <c r="GK483" s="128"/>
      <c r="GL483" s="128"/>
      <c r="GM483" s="128"/>
      <c r="GN483" s="128"/>
      <c r="GO483" s="128"/>
    </row>
    <row r="484" spans="1:197" s="37" customFormat="1" outlineLevel="3" collapsed="1" x14ac:dyDescent="0.25">
      <c r="A484" s="38"/>
      <c r="B484" s="39"/>
      <c r="C484" s="129">
        <v>11</v>
      </c>
      <c r="D484" s="130" t="s">
        <v>50</v>
      </c>
      <c r="E484" s="131" t="s">
        <v>485</v>
      </c>
      <c r="F484" s="160" t="s">
        <v>486</v>
      </c>
      <c r="G484" s="161" t="s">
        <v>62</v>
      </c>
      <c r="H484" s="162">
        <v>49.508749999999992</v>
      </c>
      <c r="I484" s="163"/>
      <c r="J484" s="164">
        <f>H484*I484</f>
        <v>0</v>
      </c>
      <c r="K484" s="42">
        <v>2.2563399999999998</v>
      </c>
      <c r="L484" s="42">
        <f>H484*K484</f>
        <v>111.70857297499997</v>
      </c>
      <c r="M484" s="42"/>
      <c r="N484" s="42">
        <f>H484*M484</f>
        <v>0</v>
      </c>
      <c r="O484" s="44">
        <v>21</v>
      </c>
      <c r="P484" s="44">
        <f>J484*(O484/100)</f>
        <v>0</v>
      </c>
      <c r="Q484" s="44">
        <f>J484+P484</f>
        <v>0</v>
      </c>
      <c r="R484" s="197"/>
      <c r="S484" s="194"/>
      <c r="T484" s="127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  <c r="DA484" s="128"/>
      <c r="DB484" s="128"/>
      <c r="DC484" s="128"/>
      <c r="DD484" s="128"/>
      <c r="DE484" s="128"/>
      <c r="DF484" s="128"/>
      <c r="DG484" s="128"/>
      <c r="DH484" s="128"/>
      <c r="DI484" s="128"/>
      <c r="DJ484" s="128"/>
      <c r="DK484" s="128"/>
      <c r="DL484" s="128"/>
      <c r="DM484" s="128"/>
      <c r="DN484" s="128"/>
      <c r="DO484" s="128"/>
      <c r="DP484" s="128"/>
      <c r="DQ484" s="128"/>
      <c r="DR484" s="128"/>
      <c r="DS484" s="128"/>
      <c r="DT484" s="128"/>
      <c r="DU484" s="128"/>
      <c r="DV484" s="128"/>
      <c r="DW484" s="128"/>
      <c r="DX484" s="128"/>
      <c r="DY484" s="128"/>
      <c r="DZ484" s="128"/>
      <c r="EA484" s="128"/>
      <c r="EB484" s="128"/>
      <c r="EC484" s="128"/>
      <c r="ED484" s="128"/>
      <c r="EE484" s="128"/>
      <c r="EF484" s="128"/>
      <c r="EG484" s="128"/>
      <c r="EH484" s="128"/>
      <c r="EI484" s="128"/>
      <c r="EJ484" s="128"/>
      <c r="EK484" s="128"/>
      <c r="EL484" s="128"/>
      <c r="EM484" s="128"/>
      <c r="EN484" s="128"/>
      <c r="EO484" s="128"/>
      <c r="EP484" s="128"/>
      <c r="EQ484" s="128"/>
      <c r="ER484" s="128"/>
      <c r="ES484" s="128"/>
      <c r="ET484" s="128"/>
      <c r="EU484" s="128"/>
      <c r="EV484" s="128"/>
      <c r="EW484" s="128"/>
      <c r="EX484" s="128"/>
      <c r="EY484" s="128"/>
      <c r="EZ484" s="128"/>
      <c r="FA484" s="128"/>
      <c r="FB484" s="128"/>
      <c r="FC484" s="128"/>
      <c r="FD484" s="128"/>
      <c r="FE484" s="128"/>
      <c r="FF484" s="128"/>
      <c r="FG484" s="128"/>
      <c r="FH484" s="128"/>
      <c r="FI484" s="128"/>
      <c r="FJ484" s="128"/>
      <c r="FK484" s="128"/>
      <c r="FL484" s="128"/>
      <c r="FM484" s="128"/>
      <c r="FN484" s="128"/>
      <c r="FO484" s="128"/>
      <c r="FP484" s="128"/>
      <c r="FQ484" s="128"/>
      <c r="FR484" s="128"/>
      <c r="FS484" s="128"/>
      <c r="FT484" s="128"/>
      <c r="FU484" s="128"/>
      <c r="FV484" s="128"/>
      <c r="FW484" s="128"/>
      <c r="FX484" s="128"/>
      <c r="FY484" s="128"/>
      <c r="FZ484" s="128"/>
      <c r="GA484" s="128"/>
      <c r="GB484" s="128"/>
      <c r="GC484" s="128"/>
      <c r="GD484" s="128"/>
      <c r="GE484" s="128"/>
      <c r="GF484" s="128"/>
      <c r="GG484" s="128"/>
      <c r="GH484" s="128"/>
      <c r="GI484" s="128"/>
      <c r="GJ484" s="128"/>
      <c r="GK484" s="128"/>
      <c r="GL484" s="128"/>
      <c r="GM484" s="128"/>
      <c r="GN484" s="128"/>
      <c r="GO484" s="128"/>
    </row>
    <row r="485" spans="1:197" s="37" customFormat="1" hidden="1" outlineLevel="4" x14ac:dyDescent="0.25">
      <c r="A485" s="45"/>
      <c r="B485" s="46"/>
      <c r="C485" s="132"/>
      <c r="D485" s="133"/>
      <c r="E485" s="134" t="s">
        <v>14</v>
      </c>
      <c r="F485" s="135" t="s">
        <v>487</v>
      </c>
      <c r="G485" s="133"/>
      <c r="H485" s="136">
        <v>41.262749999999997</v>
      </c>
      <c r="I485" s="137"/>
      <c r="J485" s="138"/>
      <c r="K485" s="50"/>
      <c r="L485" s="50"/>
      <c r="M485" s="50"/>
      <c r="N485" s="50"/>
      <c r="O485" s="52"/>
      <c r="P485" s="52"/>
      <c r="Q485" s="52"/>
      <c r="R485" s="197"/>
      <c r="S485" s="194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  <c r="DA485" s="128"/>
      <c r="DB485" s="128"/>
      <c r="DC485" s="128"/>
      <c r="DD485" s="128"/>
      <c r="DE485" s="128"/>
      <c r="DF485" s="128"/>
      <c r="DG485" s="128"/>
      <c r="DH485" s="128"/>
      <c r="DI485" s="128"/>
      <c r="DJ485" s="128"/>
      <c r="DK485" s="128"/>
      <c r="DL485" s="128"/>
      <c r="DM485" s="128"/>
      <c r="DN485" s="128"/>
      <c r="DO485" s="128"/>
      <c r="DP485" s="128"/>
      <c r="DQ485" s="128"/>
      <c r="DR485" s="128"/>
      <c r="DS485" s="128"/>
      <c r="DT485" s="128"/>
      <c r="DU485" s="128"/>
      <c r="DV485" s="128"/>
      <c r="DW485" s="128"/>
      <c r="DX485" s="128"/>
      <c r="DY485" s="128"/>
      <c r="DZ485" s="128"/>
      <c r="EA485" s="128"/>
      <c r="EB485" s="128"/>
      <c r="EC485" s="128"/>
      <c r="ED485" s="128"/>
      <c r="EE485" s="128"/>
      <c r="EF485" s="128"/>
      <c r="EG485" s="128"/>
      <c r="EH485" s="128"/>
      <c r="EI485" s="128"/>
      <c r="EJ485" s="128"/>
      <c r="EK485" s="128"/>
      <c r="EL485" s="128"/>
      <c r="EM485" s="128"/>
      <c r="EN485" s="128"/>
      <c r="EO485" s="128"/>
      <c r="EP485" s="128"/>
      <c r="EQ485" s="128"/>
      <c r="ER485" s="128"/>
      <c r="ES485" s="128"/>
      <c r="ET485" s="128"/>
      <c r="EU485" s="128"/>
      <c r="EV485" s="128"/>
      <c r="EW485" s="128"/>
      <c r="EX485" s="128"/>
      <c r="EY485" s="128"/>
      <c r="EZ485" s="128"/>
      <c r="FA485" s="128"/>
      <c r="FB485" s="128"/>
      <c r="FC485" s="128"/>
      <c r="FD485" s="128"/>
      <c r="FE485" s="128"/>
      <c r="FF485" s="128"/>
      <c r="FG485" s="128"/>
      <c r="FH485" s="128"/>
      <c r="FI485" s="128"/>
      <c r="FJ485" s="128"/>
      <c r="FK485" s="128"/>
      <c r="FL485" s="128"/>
      <c r="FM485" s="128"/>
      <c r="FN485" s="128"/>
      <c r="FO485" s="128"/>
      <c r="FP485" s="128"/>
      <c r="FQ485" s="128"/>
      <c r="FR485" s="128"/>
      <c r="FS485" s="128"/>
      <c r="FT485" s="128"/>
      <c r="FU485" s="128"/>
      <c r="FV485" s="128"/>
      <c r="FW485" s="128"/>
      <c r="FX485" s="128"/>
      <c r="FY485" s="128"/>
      <c r="FZ485" s="128"/>
      <c r="GA485" s="128"/>
      <c r="GB485" s="128"/>
      <c r="GC485" s="128"/>
      <c r="GD485" s="128"/>
      <c r="GE485" s="128"/>
      <c r="GF485" s="128"/>
      <c r="GG485" s="128"/>
      <c r="GH485" s="128"/>
      <c r="GI485" s="128"/>
      <c r="GJ485" s="128"/>
      <c r="GK485" s="128"/>
      <c r="GL485" s="128"/>
      <c r="GM485" s="128"/>
      <c r="GN485" s="128"/>
      <c r="GO485" s="128"/>
    </row>
    <row r="486" spans="1:197" s="37" customFormat="1" hidden="1" outlineLevel="4" x14ac:dyDescent="0.25">
      <c r="A486" s="45"/>
      <c r="B486" s="46"/>
      <c r="C486" s="132"/>
      <c r="D486" s="133"/>
      <c r="E486" s="134"/>
      <c r="F486" s="135" t="s">
        <v>488</v>
      </c>
      <c r="G486" s="133"/>
      <c r="H486" s="136">
        <v>0.88800000000000012</v>
      </c>
      <c r="I486" s="137"/>
      <c r="J486" s="138"/>
      <c r="K486" s="50"/>
      <c r="L486" s="50"/>
      <c r="M486" s="50"/>
      <c r="N486" s="50"/>
      <c r="O486" s="52"/>
      <c r="P486" s="52"/>
      <c r="Q486" s="52"/>
      <c r="R486" s="197"/>
      <c r="S486" s="194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  <c r="DA486" s="128"/>
      <c r="DB486" s="128"/>
      <c r="DC486" s="128"/>
      <c r="DD486" s="128"/>
      <c r="DE486" s="128"/>
      <c r="DF486" s="128"/>
      <c r="DG486" s="128"/>
      <c r="DH486" s="128"/>
      <c r="DI486" s="128"/>
      <c r="DJ486" s="128"/>
      <c r="DK486" s="128"/>
      <c r="DL486" s="128"/>
      <c r="DM486" s="128"/>
      <c r="DN486" s="128"/>
      <c r="DO486" s="128"/>
      <c r="DP486" s="128"/>
      <c r="DQ486" s="128"/>
      <c r="DR486" s="128"/>
      <c r="DS486" s="128"/>
      <c r="DT486" s="128"/>
      <c r="DU486" s="128"/>
      <c r="DV486" s="128"/>
      <c r="DW486" s="128"/>
      <c r="DX486" s="128"/>
      <c r="DY486" s="128"/>
      <c r="DZ486" s="128"/>
      <c r="EA486" s="128"/>
      <c r="EB486" s="128"/>
      <c r="EC486" s="128"/>
      <c r="ED486" s="128"/>
      <c r="EE486" s="128"/>
      <c r="EF486" s="128"/>
      <c r="EG486" s="128"/>
      <c r="EH486" s="128"/>
      <c r="EI486" s="128"/>
      <c r="EJ486" s="128"/>
      <c r="EK486" s="128"/>
      <c r="EL486" s="128"/>
      <c r="EM486" s="128"/>
      <c r="EN486" s="128"/>
      <c r="EO486" s="128"/>
      <c r="EP486" s="128"/>
      <c r="EQ486" s="128"/>
      <c r="ER486" s="128"/>
      <c r="ES486" s="128"/>
      <c r="ET486" s="128"/>
      <c r="EU486" s="128"/>
      <c r="EV486" s="128"/>
      <c r="EW486" s="128"/>
      <c r="EX486" s="128"/>
      <c r="EY486" s="128"/>
      <c r="EZ486" s="128"/>
      <c r="FA486" s="128"/>
      <c r="FB486" s="128"/>
      <c r="FC486" s="128"/>
      <c r="FD486" s="128"/>
      <c r="FE486" s="128"/>
      <c r="FF486" s="128"/>
      <c r="FG486" s="128"/>
      <c r="FH486" s="128"/>
      <c r="FI486" s="128"/>
      <c r="FJ486" s="128"/>
      <c r="FK486" s="128"/>
      <c r="FL486" s="128"/>
      <c r="FM486" s="128"/>
      <c r="FN486" s="128"/>
      <c r="FO486" s="128"/>
      <c r="FP486" s="128"/>
      <c r="FQ486" s="128"/>
      <c r="FR486" s="128"/>
      <c r="FS486" s="128"/>
      <c r="FT486" s="128"/>
      <c r="FU486" s="128"/>
      <c r="FV486" s="128"/>
      <c r="FW486" s="128"/>
      <c r="FX486" s="128"/>
      <c r="FY486" s="128"/>
      <c r="FZ486" s="128"/>
      <c r="GA486" s="128"/>
      <c r="GB486" s="128"/>
      <c r="GC486" s="128"/>
      <c r="GD486" s="128"/>
      <c r="GE486" s="128"/>
      <c r="GF486" s="128"/>
      <c r="GG486" s="128"/>
      <c r="GH486" s="128"/>
      <c r="GI486" s="128"/>
      <c r="GJ486" s="128"/>
      <c r="GK486" s="128"/>
      <c r="GL486" s="128"/>
      <c r="GM486" s="128"/>
      <c r="GN486" s="128"/>
      <c r="GO486" s="128"/>
    </row>
    <row r="487" spans="1:197" s="37" customFormat="1" hidden="1" outlineLevel="4" x14ac:dyDescent="0.25">
      <c r="A487" s="45"/>
      <c r="B487" s="46"/>
      <c r="C487" s="132"/>
      <c r="D487" s="133"/>
      <c r="E487" s="134"/>
      <c r="F487" s="135" t="s">
        <v>489</v>
      </c>
      <c r="G487" s="133"/>
      <c r="H487" s="136">
        <v>7.3579999999999997</v>
      </c>
      <c r="I487" s="137"/>
      <c r="J487" s="138"/>
      <c r="K487" s="50"/>
      <c r="L487" s="50"/>
      <c r="M487" s="50"/>
      <c r="N487" s="50"/>
      <c r="O487" s="52"/>
      <c r="P487" s="52"/>
      <c r="Q487" s="52"/>
      <c r="R487" s="197"/>
      <c r="S487" s="194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  <c r="DA487" s="128"/>
      <c r="DB487" s="128"/>
      <c r="DC487" s="128"/>
      <c r="DD487" s="128"/>
      <c r="DE487" s="128"/>
      <c r="DF487" s="128"/>
      <c r="DG487" s="128"/>
      <c r="DH487" s="128"/>
      <c r="DI487" s="128"/>
      <c r="DJ487" s="128"/>
      <c r="DK487" s="128"/>
      <c r="DL487" s="128"/>
      <c r="DM487" s="128"/>
      <c r="DN487" s="128"/>
      <c r="DO487" s="128"/>
      <c r="DP487" s="128"/>
      <c r="DQ487" s="128"/>
      <c r="DR487" s="128"/>
      <c r="DS487" s="128"/>
      <c r="DT487" s="128"/>
      <c r="DU487" s="128"/>
      <c r="DV487" s="128"/>
      <c r="DW487" s="128"/>
      <c r="DX487" s="128"/>
      <c r="DY487" s="128"/>
      <c r="DZ487" s="128"/>
      <c r="EA487" s="128"/>
      <c r="EB487" s="128"/>
      <c r="EC487" s="128"/>
      <c r="ED487" s="128"/>
      <c r="EE487" s="128"/>
      <c r="EF487" s="128"/>
      <c r="EG487" s="128"/>
      <c r="EH487" s="128"/>
      <c r="EI487" s="128"/>
      <c r="EJ487" s="128"/>
      <c r="EK487" s="128"/>
      <c r="EL487" s="128"/>
      <c r="EM487" s="128"/>
      <c r="EN487" s="128"/>
      <c r="EO487" s="128"/>
      <c r="EP487" s="128"/>
      <c r="EQ487" s="128"/>
      <c r="ER487" s="128"/>
      <c r="ES487" s="128"/>
      <c r="ET487" s="128"/>
      <c r="EU487" s="128"/>
      <c r="EV487" s="128"/>
      <c r="EW487" s="128"/>
      <c r="EX487" s="128"/>
      <c r="EY487" s="128"/>
      <c r="EZ487" s="128"/>
      <c r="FA487" s="128"/>
      <c r="FB487" s="128"/>
      <c r="FC487" s="128"/>
      <c r="FD487" s="128"/>
      <c r="FE487" s="128"/>
      <c r="FF487" s="128"/>
      <c r="FG487" s="128"/>
      <c r="FH487" s="128"/>
      <c r="FI487" s="128"/>
      <c r="FJ487" s="128"/>
      <c r="FK487" s="128"/>
      <c r="FL487" s="128"/>
      <c r="FM487" s="128"/>
      <c r="FN487" s="128"/>
      <c r="FO487" s="128"/>
      <c r="FP487" s="128"/>
      <c r="FQ487" s="128"/>
      <c r="FR487" s="128"/>
      <c r="FS487" s="128"/>
      <c r="FT487" s="128"/>
      <c r="FU487" s="128"/>
      <c r="FV487" s="128"/>
      <c r="FW487" s="128"/>
      <c r="FX487" s="128"/>
      <c r="FY487" s="128"/>
      <c r="FZ487" s="128"/>
      <c r="GA487" s="128"/>
      <c r="GB487" s="128"/>
      <c r="GC487" s="128"/>
      <c r="GD487" s="128"/>
      <c r="GE487" s="128"/>
      <c r="GF487" s="128"/>
      <c r="GG487" s="128"/>
      <c r="GH487" s="128"/>
      <c r="GI487" s="128"/>
      <c r="GJ487" s="128"/>
      <c r="GK487" s="128"/>
      <c r="GL487" s="128"/>
      <c r="GM487" s="128"/>
      <c r="GN487" s="128"/>
      <c r="GO487" s="128"/>
    </row>
    <row r="488" spans="1:197" s="37" customFormat="1" ht="7.5" hidden="1" customHeight="1" outlineLevel="4" x14ac:dyDescent="0.25">
      <c r="A488" s="36"/>
      <c r="B488" s="53"/>
      <c r="C488" s="139"/>
      <c r="D488" s="140"/>
      <c r="E488" s="141"/>
      <c r="F488" s="142"/>
      <c r="G488" s="140"/>
      <c r="H488" s="143"/>
      <c r="I488" s="144"/>
      <c r="J488" s="145"/>
      <c r="K488" s="61"/>
      <c r="L488" s="61"/>
      <c r="M488" s="61"/>
      <c r="N488" s="61"/>
      <c r="O488" s="60"/>
      <c r="P488" s="60"/>
      <c r="Q488" s="60"/>
      <c r="R488" s="197"/>
      <c r="S488" s="194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  <c r="DA488" s="128"/>
      <c r="DB488" s="128"/>
      <c r="DC488" s="128"/>
      <c r="DD488" s="128"/>
      <c r="DE488" s="128"/>
      <c r="DF488" s="128"/>
      <c r="DG488" s="128"/>
      <c r="DH488" s="128"/>
      <c r="DI488" s="128"/>
      <c r="DJ488" s="128"/>
      <c r="DK488" s="128"/>
      <c r="DL488" s="128"/>
      <c r="DM488" s="128"/>
      <c r="DN488" s="128"/>
      <c r="DO488" s="128"/>
      <c r="DP488" s="128"/>
      <c r="DQ488" s="128"/>
      <c r="DR488" s="128"/>
      <c r="DS488" s="128"/>
      <c r="DT488" s="128"/>
      <c r="DU488" s="128"/>
      <c r="DV488" s="128"/>
      <c r="DW488" s="128"/>
      <c r="DX488" s="128"/>
      <c r="DY488" s="128"/>
      <c r="DZ488" s="128"/>
      <c r="EA488" s="128"/>
      <c r="EB488" s="128"/>
      <c r="EC488" s="128"/>
      <c r="ED488" s="128"/>
      <c r="EE488" s="128"/>
      <c r="EF488" s="128"/>
      <c r="EG488" s="128"/>
      <c r="EH488" s="128"/>
      <c r="EI488" s="128"/>
      <c r="EJ488" s="128"/>
      <c r="EK488" s="128"/>
      <c r="EL488" s="128"/>
      <c r="EM488" s="128"/>
      <c r="EN488" s="128"/>
      <c r="EO488" s="128"/>
      <c r="EP488" s="128"/>
      <c r="EQ488" s="128"/>
      <c r="ER488" s="128"/>
      <c r="ES488" s="128"/>
      <c r="ET488" s="128"/>
      <c r="EU488" s="128"/>
      <c r="EV488" s="128"/>
      <c r="EW488" s="128"/>
      <c r="EX488" s="128"/>
      <c r="EY488" s="128"/>
      <c r="EZ488" s="128"/>
      <c r="FA488" s="128"/>
      <c r="FB488" s="128"/>
      <c r="FC488" s="128"/>
      <c r="FD488" s="128"/>
      <c r="FE488" s="128"/>
      <c r="FF488" s="128"/>
      <c r="FG488" s="128"/>
      <c r="FH488" s="128"/>
      <c r="FI488" s="128"/>
      <c r="FJ488" s="128"/>
      <c r="FK488" s="128"/>
      <c r="FL488" s="128"/>
      <c r="FM488" s="128"/>
      <c r="FN488" s="128"/>
      <c r="FO488" s="128"/>
      <c r="FP488" s="128"/>
      <c r="FQ488" s="128"/>
      <c r="FR488" s="128"/>
      <c r="FS488" s="128"/>
      <c r="FT488" s="128"/>
      <c r="FU488" s="128"/>
      <c r="FV488" s="128"/>
      <c r="FW488" s="128"/>
      <c r="FX488" s="128"/>
      <c r="FY488" s="128"/>
      <c r="FZ488" s="128"/>
      <c r="GA488" s="128"/>
      <c r="GB488" s="128"/>
      <c r="GC488" s="128"/>
      <c r="GD488" s="128"/>
      <c r="GE488" s="128"/>
      <c r="GF488" s="128"/>
      <c r="GG488" s="128"/>
      <c r="GH488" s="128"/>
      <c r="GI488" s="128"/>
      <c r="GJ488" s="128"/>
      <c r="GK488" s="128"/>
      <c r="GL488" s="128"/>
      <c r="GM488" s="128"/>
      <c r="GN488" s="128"/>
      <c r="GO488" s="128"/>
    </row>
    <row r="489" spans="1:197" s="37" customFormat="1" ht="24" outlineLevel="3" collapsed="1" x14ac:dyDescent="0.25">
      <c r="A489" s="38"/>
      <c r="B489" s="39"/>
      <c r="C489" s="303">
        <v>12</v>
      </c>
      <c r="D489" s="304" t="s">
        <v>50</v>
      </c>
      <c r="E489" s="305" t="s">
        <v>490</v>
      </c>
      <c r="F489" s="306" t="s">
        <v>491</v>
      </c>
      <c r="G489" s="304" t="s">
        <v>429</v>
      </c>
      <c r="H489" s="307">
        <v>25</v>
      </c>
      <c r="I489" s="324"/>
      <c r="J489" s="309">
        <f>H489*I489</f>
        <v>0</v>
      </c>
      <c r="K489" s="42">
        <v>0.11241</v>
      </c>
      <c r="L489" s="42">
        <f>H489*K489</f>
        <v>2.8102499999999999</v>
      </c>
      <c r="M489" s="42"/>
      <c r="N489" s="42">
        <f>H489*M489</f>
        <v>0</v>
      </c>
      <c r="O489" s="44">
        <v>21</v>
      </c>
      <c r="P489" s="44">
        <f>J489*(O489/100)</f>
        <v>0</v>
      </c>
      <c r="Q489" s="44">
        <f>J489+P489</f>
        <v>0</v>
      </c>
      <c r="R489" s="197"/>
      <c r="S489" s="194"/>
      <c r="T489" s="127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28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  <c r="DA489" s="128"/>
      <c r="DB489" s="128"/>
      <c r="DC489" s="128"/>
      <c r="DD489" s="128"/>
      <c r="DE489" s="128"/>
      <c r="DF489" s="128"/>
      <c r="DG489" s="128"/>
      <c r="DH489" s="128"/>
      <c r="DI489" s="128"/>
      <c r="DJ489" s="128"/>
      <c r="DK489" s="128"/>
      <c r="DL489" s="128"/>
      <c r="DM489" s="128"/>
      <c r="DN489" s="128"/>
      <c r="DO489" s="128"/>
      <c r="DP489" s="128"/>
      <c r="DQ489" s="128"/>
      <c r="DR489" s="128"/>
      <c r="DS489" s="128"/>
      <c r="DT489" s="128"/>
      <c r="DU489" s="128"/>
      <c r="DV489" s="128"/>
      <c r="DW489" s="128"/>
      <c r="DX489" s="128"/>
      <c r="DY489" s="128"/>
      <c r="DZ489" s="128"/>
      <c r="EA489" s="128"/>
      <c r="EB489" s="128"/>
      <c r="EC489" s="128"/>
      <c r="ED489" s="128"/>
      <c r="EE489" s="128"/>
      <c r="EF489" s="128"/>
      <c r="EG489" s="128"/>
      <c r="EH489" s="128"/>
      <c r="EI489" s="128"/>
      <c r="EJ489" s="128"/>
      <c r="EK489" s="128"/>
      <c r="EL489" s="128"/>
      <c r="EM489" s="128"/>
      <c r="EN489" s="128"/>
      <c r="EO489" s="128"/>
      <c r="EP489" s="128"/>
      <c r="EQ489" s="128"/>
      <c r="ER489" s="128"/>
      <c r="ES489" s="128"/>
      <c r="ET489" s="128"/>
      <c r="EU489" s="128"/>
      <c r="EV489" s="128"/>
      <c r="EW489" s="128"/>
      <c r="EX489" s="128"/>
      <c r="EY489" s="128"/>
      <c r="EZ489" s="128"/>
      <c r="FA489" s="128"/>
      <c r="FB489" s="128"/>
      <c r="FC489" s="128"/>
      <c r="FD489" s="128"/>
      <c r="FE489" s="128"/>
      <c r="FF489" s="128"/>
      <c r="FG489" s="128"/>
      <c r="FH489" s="128"/>
      <c r="FI489" s="128"/>
      <c r="FJ489" s="128"/>
      <c r="FK489" s="128"/>
      <c r="FL489" s="128"/>
      <c r="FM489" s="128"/>
      <c r="FN489" s="128"/>
      <c r="FO489" s="128"/>
      <c r="FP489" s="128"/>
      <c r="FQ489" s="128"/>
      <c r="FR489" s="128"/>
      <c r="FS489" s="128"/>
      <c r="FT489" s="128"/>
      <c r="FU489" s="128"/>
      <c r="FV489" s="128"/>
      <c r="FW489" s="128"/>
      <c r="FX489" s="128"/>
      <c r="FY489" s="128"/>
      <c r="FZ489" s="128"/>
      <c r="GA489" s="128"/>
      <c r="GB489" s="128"/>
      <c r="GC489" s="128"/>
      <c r="GD489" s="128"/>
      <c r="GE489" s="128"/>
      <c r="GF489" s="128"/>
      <c r="GG489" s="128"/>
      <c r="GH489" s="128"/>
      <c r="GI489" s="128"/>
      <c r="GJ489" s="128"/>
      <c r="GK489" s="128"/>
      <c r="GL489" s="128"/>
      <c r="GM489" s="128"/>
      <c r="GN489" s="128"/>
      <c r="GO489" s="128"/>
    </row>
    <row r="490" spans="1:197" s="37" customFormat="1" hidden="1" outlineLevel="4" x14ac:dyDescent="0.25">
      <c r="A490" s="45"/>
      <c r="B490" s="46"/>
      <c r="C490" s="310"/>
      <c r="D490" s="311"/>
      <c r="E490" s="312" t="s">
        <v>14</v>
      </c>
      <c r="F490" s="313" t="s">
        <v>492</v>
      </c>
      <c r="G490" s="311"/>
      <c r="H490" s="314">
        <v>0</v>
      </c>
      <c r="I490" s="315"/>
      <c r="J490" s="316"/>
      <c r="K490" s="50"/>
      <c r="L490" s="50"/>
      <c r="M490" s="50"/>
      <c r="N490" s="50"/>
      <c r="O490" s="52"/>
      <c r="P490" s="52"/>
      <c r="Q490" s="52"/>
      <c r="R490" s="197"/>
      <c r="S490" s="194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  <c r="DA490" s="128"/>
      <c r="DB490" s="128"/>
      <c r="DC490" s="128"/>
      <c r="DD490" s="128"/>
      <c r="DE490" s="128"/>
      <c r="DF490" s="128"/>
      <c r="DG490" s="128"/>
      <c r="DH490" s="128"/>
      <c r="DI490" s="128"/>
      <c r="DJ490" s="128"/>
      <c r="DK490" s="128"/>
      <c r="DL490" s="128"/>
      <c r="DM490" s="128"/>
      <c r="DN490" s="128"/>
      <c r="DO490" s="128"/>
      <c r="DP490" s="128"/>
      <c r="DQ490" s="128"/>
      <c r="DR490" s="128"/>
      <c r="DS490" s="128"/>
      <c r="DT490" s="128"/>
      <c r="DU490" s="128"/>
      <c r="DV490" s="128"/>
      <c r="DW490" s="128"/>
      <c r="DX490" s="128"/>
      <c r="DY490" s="128"/>
      <c r="DZ490" s="128"/>
      <c r="EA490" s="128"/>
      <c r="EB490" s="128"/>
      <c r="EC490" s="128"/>
      <c r="ED490" s="128"/>
      <c r="EE490" s="128"/>
      <c r="EF490" s="128"/>
      <c r="EG490" s="128"/>
      <c r="EH490" s="128"/>
      <c r="EI490" s="128"/>
      <c r="EJ490" s="128"/>
      <c r="EK490" s="128"/>
      <c r="EL490" s="128"/>
      <c r="EM490" s="128"/>
      <c r="EN490" s="128"/>
      <c r="EO490" s="128"/>
      <c r="EP490" s="128"/>
      <c r="EQ490" s="128"/>
      <c r="ER490" s="128"/>
      <c r="ES490" s="128"/>
      <c r="ET490" s="128"/>
      <c r="EU490" s="128"/>
      <c r="EV490" s="128"/>
      <c r="EW490" s="128"/>
      <c r="EX490" s="128"/>
      <c r="EY490" s="128"/>
      <c r="EZ490" s="128"/>
      <c r="FA490" s="128"/>
      <c r="FB490" s="128"/>
      <c r="FC490" s="128"/>
      <c r="FD490" s="128"/>
      <c r="FE490" s="128"/>
      <c r="FF490" s="128"/>
      <c r="FG490" s="128"/>
      <c r="FH490" s="128"/>
      <c r="FI490" s="128"/>
      <c r="FJ490" s="128"/>
      <c r="FK490" s="128"/>
      <c r="FL490" s="128"/>
      <c r="FM490" s="128"/>
      <c r="FN490" s="128"/>
      <c r="FO490" s="128"/>
      <c r="FP490" s="128"/>
      <c r="FQ490" s="128"/>
      <c r="FR490" s="128"/>
      <c r="FS490" s="128"/>
      <c r="FT490" s="128"/>
      <c r="FU490" s="128"/>
      <c r="FV490" s="128"/>
      <c r="FW490" s="128"/>
      <c r="FX490" s="128"/>
      <c r="FY490" s="128"/>
      <c r="FZ490" s="128"/>
      <c r="GA490" s="128"/>
      <c r="GB490" s="128"/>
      <c r="GC490" s="128"/>
      <c r="GD490" s="128"/>
      <c r="GE490" s="128"/>
      <c r="GF490" s="128"/>
      <c r="GG490" s="128"/>
      <c r="GH490" s="128"/>
      <c r="GI490" s="128"/>
      <c r="GJ490" s="128"/>
      <c r="GK490" s="128"/>
      <c r="GL490" s="128"/>
      <c r="GM490" s="128"/>
      <c r="GN490" s="128"/>
      <c r="GO490" s="128"/>
    </row>
    <row r="491" spans="1:197" s="37" customFormat="1" hidden="1" outlineLevel="4" x14ac:dyDescent="0.25">
      <c r="A491" s="45"/>
      <c r="B491" s="46"/>
      <c r="C491" s="310"/>
      <c r="D491" s="311"/>
      <c r="E491" s="312"/>
      <c r="F491" s="313" t="s">
        <v>493</v>
      </c>
      <c r="G491" s="311"/>
      <c r="H491" s="314">
        <v>15</v>
      </c>
      <c r="I491" s="315"/>
      <c r="J491" s="316"/>
      <c r="K491" s="50"/>
      <c r="L491" s="50"/>
      <c r="M491" s="50"/>
      <c r="N491" s="50"/>
      <c r="O491" s="52"/>
      <c r="P491" s="52"/>
      <c r="Q491" s="52"/>
      <c r="R491" s="197"/>
      <c r="S491" s="194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  <c r="DA491" s="128"/>
      <c r="DB491" s="128"/>
      <c r="DC491" s="128"/>
      <c r="DD491" s="128"/>
      <c r="DE491" s="128"/>
      <c r="DF491" s="128"/>
      <c r="DG491" s="128"/>
      <c r="DH491" s="128"/>
      <c r="DI491" s="128"/>
      <c r="DJ491" s="128"/>
      <c r="DK491" s="128"/>
      <c r="DL491" s="128"/>
      <c r="DM491" s="128"/>
      <c r="DN491" s="128"/>
      <c r="DO491" s="128"/>
      <c r="DP491" s="128"/>
      <c r="DQ491" s="128"/>
      <c r="DR491" s="128"/>
      <c r="DS491" s="128"/>
      <c r="DT491" s="128"/>
      <c r="DU491" s="128"/>
      <c r="DV491" s="128"/>
      <c r="DW491" s="128"/>
      <c r="DX491" s="128"/>
      <c r="DY491" s="128"/>
      <c r="DZ491" s="128"/>
      <c r="EA491" s="128"/>
      <c r="EB491" s="128"/>
      <c r="EC491" s="128"/>
      <c r="ED491" s="128"/>
      <c r="EE491" s="128"/>
      <c r="EF491" s="128"/>
      <c r="EG491" s="128"/>
      <c r="EH491" s="128"/>
      <c r="EI491" s="128"/>
      <c r="EJ491" s="128"/>
      <c r="EK491" s="128"/>
      <c r="EL491" s="128"/>
      <c r="EM491" s="128"/>
      <c r="EN491" s="128"/>
      <c r="EO491" s="128"/>
      <c r="EP491" s="128"/>
      <c r="EQ491" s="128"/>
      <c r="ER491" s="128"/>
      <c r="ES491" s="128"/>
      <c r="ET491" s="128"/>
      <c r="EU491" s="128"/>
      <c r="EV491" s="128"/>
      <c r="EW491" s="128"/>
      <c r="EX491" s="128"/>
      <c r="EY491" s="128"/>
      <c r="EZ491" s="128"/>
      <c r="FA491" s="128"/>
      <c r="FB491" s="128"/>
      <c r="FC491" s="128"/>
      <c r="FD491" s="128"/>
      <c r="FE491" s="128"/>
      <c r="FF491" s="128"/>
      <c r="FG491" s="128"/>
      <c r="FH491" s="128"/>
      <c r="FI491" s="128"/>
      <c r="FJ491" s="128"/>
      <c r="FK491" s="128"/>
      <c r="FL491" s="128"/>
      <c r="FM491" s="128"/>
      <c r="FN491" s="128"/>
      <c r="FO491" s="128"/>
      <c r="FP491" s="128"/>
      <c r="FQ491" s="128"/>
      <c r="FR491" s="128"/>
      <c r="FS491" s="128"/>
      <c r="FT491" s="128"/>
      <c r="FU491" s="128"/>
      <c r="FV491" s="128"/>
      <c r="FW491" s="128"/>
      <c r="FX491" s="128"/>
      <c r="FY491" s="128"/>
      <c r="FZ491" s="128"/>
      <c r="GA491" s="128"/>
      <c r="GB491" s="128"/>
      <c r="GC491" s="128"/>
      <c r="GD491" s="128"/>
      <c r="GE491" s="128"/>
      <c r="GF491" s="128"/>
      <c r="GG491" s="128"/>
      <c r="GH491" s="128"/>
      <c r="GI491" s="128"/>
      <c r="GJ491" s="128"/>
      <c r="GK491" s="128"/>
      <c r="GL491" s="128"/>
      <c r="GM491" s="128"/>
      <c r="GN491" s="128"/>
      <c r="GO491" s="128"/>
    </row>
    <row r="492" spans="1:197" s="37" customFormat="1" hidden="1" outlineLevel="4" x14ac:dyDescent="0.25">
      <c r="A492" s="45"/>
      <c r="B492" s="46"/>
      <c r="C492" s="310"/>
      <c r="D492" s="311"/>
      <c r="E492" s="312"/>
      <c r="F492" s="313" t="s">
        <v>494</v>
      </c>
      <c r="G492" s="311"/>
      <c r="H492" s="314">
        <v>0</v>
      </c>
      <c r="I492" s="315"/>
      <c r="J492" s="316"/>
      <c r="K492" s="50"/>
      <c r="L492" s="50"/>
      <c r="M492" s="50"/>
      <c r="N492" s="50"/>
      <c r="O492" s="52"/>
      <c r="P492" s="52"/>
      <c r="Q492" s="52"/>
      <c r="R492" s="197"/>
      <c r="S492" s="194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  <c r="DA492" s="128"/>
      <c r="DB492" s="128"/>
      <c r="DC492" s="128"/>
      <c r="DD492" s="128"/>
      <c r="DE492" s="128"/>
      <c r="DF492" s="128"/>
      <c r="DG492" s="128"/>
      <c r="DH492" s="128"/>
      <c r="DI492" s="128"/>
      <c r="DJ492" s="128"/>
      <c r="DK492" s="128"/>
      <c r="DL492" s="128"/>
      <c r="DM492" s="128"/>
      <c r="DN492" s="128"/>
      <c r="DO492" s="128"/>
      <c r="DP492" s="128"/>
      <c r="DQ492" s="128"/>
      <c r="DR492" s="128"/>
      <c r="DS492" s="128"/>
      <c r="DT492" s="128"/>
      <c r="DU492" s="128"/>
      <c r="DV492" s="128"/>
      <c r="DW492" s="128"/>
      <c r="DX492" s="128"/>
      <c r="DY492" s="128"/>
      <c r="DZ492" s="128"/>
      <c r="EA492" s="128"/>
      <c r="EB492" s="128"/>
      <c r="EC492" s="128"/>
      <c r="ED492" s="128"/>
      <c r="EE492" s="128"/>
      <c r="EF492" s="128"/>
      <c r="EG492" s="128"/>
      <c r="EH492" s="128"/>
      <c r="EI492" s="128"/>
      <c r="EJ492" s="128"/>
      <c r="EK492" s="128"/>
      <c r="EL492" s="128"/>
      <c r="EM492" s="128"/>
      <c r="EN492" s="128"/>
      <c r="EO492" s="128"/>
      <c r="EP492" s="128"/>
      <c r="EQ492" s="128"/>
      <c r="ER492" s="128"/>
      <c r="ES492" s="128"/>
      <c r="ET492" s="128"/>
      <c r="EU492" s="128"/>
      <c r="EV492" s="128"/>
      <c r="EW492" s="128"/>
      <c r="EX492" s="128"/>
      <c r="EY492" s="128"/>
      <c r="EZ492" s="128"/>
      <c r="FA492" s="128"/>
      <c r="FB492" s="128"/>
      <c r="FC492" s="128"/>
      <c r="FD492" s="128"/>
      <c r="FE492" s="128"/>
      <c r="FF492" s="128"/>
      <c r="FG492" s="128"/>
      <c r="FH492" s="128"/>
      <c r="FI492" s="128"/>
      <c r="FJ492" s="128"/>
      <c r="FK492" s="128"/>
      <c r="FL492" s="128"/>
      <c r="FM492" s="128"/>
      <c r="FN492" s="128"/>
      <c r="FO492" s="128"/>
      <c r="FP492" s="128"/>
      <c r="FQ492" s="128"/>
      <c r="FR492" s="128"/>
      <c r="FS492" s="128"/>
      <c r="FT492" s="128"/>
      <c r="FU492" s="128"/>
      <c r="FV492" s="128"/>
      <c r="FW492" s="128"/>
      <c r="FX492" s="128"/>
      <c r="FY492" s="128"/>
      <c r="FZ492" s="128"/>
      <c r="GA492" s="128"/>
      <c r="GB492" s="128"/>
      <c r="GC492" s="128"/>
      <c r="GD492" s="128"/>
      <c r="GE492" s="128"/>
      <c r="GF492" s="128"/>
      <c r="GG492" s="128"/>
      <c r="GH492" s="128"/>
      <c r="GI492" s="128"/>
      <c r="GJ492" s="128"/>
      <c r="GK492" s="128"/>
      <c r="GL492" s="128"/>
      <c r="GM492" s="128"/>
      <c r="GN492" s="128"/>
      <c r="GO492" s="128"/>
    </row>
    <row r="493" spans="1:197" s="37" customFormat="1" hidden="1" outlineLevel="4" x14ac:dyDescent="0.25">
      <c r="A493" s="45"/>
      <c r="B493" s="46"/>
      <c r="C493" s="310"/>
      <c r="D493" s="311"/>
      <c r="E493" s="312"/>
      <c r="F493" s="313" t="s">
        <v>495</v>
      </c>
      <c r="G493" s="311"/>
      <c r="H493" s="314">
        <v>1</v>
      </c>
      <c r="I493" s="315"/>
      <c r="J493" s="316"/>
      <c r="K493" s="50"/>
      <c r="L493" s="50"/>
      <c r="M493" s="50"/>
      <c r="N493" s="50"/>
      <c r="O493" s="52"/>
      <c r="P493" s="52"/>
      <c r="Q493" s="52"/>
      <c r="R493" s="197"/>
      <c r="S493" s="194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  <c r="DA493" s="128"/>
      <c r="DB493" s="128"/>
      <c r="DC493" s="128"/>
      <c r="DD493" s="128"/>
      <c r="DE493" s="128"/>
      <c r="DF493" s="128"/>
      <c r="DG493" s="128"/>
      <c r="DH493" s="128"/>
      <c r="DI493" s="128"/>
      <c r="DJ493" s="128"/>
      <c r="DK493" s="128"/>
      <c r="DL493" s="128"/>
      <c r="DM493" s="128"/>
      <c r="DN493" s="128"/>
      <c r="DO493" s="128"/>
      <c r="DP493" s="128"/>
      <c r="DQ493" s="128"/>
      <c r="DR493" s="128"/>
      <c r="DS493" s="128"/>
      <c r="DT493" s="128"/>
      <c r="DU493" s="128"/>
      <c r="DV493" s="128"/>
      <c r="DW493" s="128"/>
      <c r="DX493" s="128"/>
      <c r="DY493" s="128"/>
      <c r="DZ493" s="128"/>
      <c r="EA493" s="128"/>
      <c r="EB493" s="128"/>
      <c r="EC493" s="128"/>
      <c r="ED493" s="128"/>
      <c r="EE493" s="128"/>
      <c r="EF493" s="128"/>
      <c r="EG493" s="128"/>
      <c r="EH493" s="128"/>
      <c r="EI493" s="128"/>
      <c r="EJ493" s="128"/>
      <c r="EK493" s="128"/>
      <c r="EL493" s="128"/>
      <c r="EM493" s="128"/>
      <c r="EN493" s="128"/>
      <c r="EO493" s="128"/>
      <c r="EP493" s="128"/>
      <c r="EQ493" s="128"/>
      <c r="ER493" s="128"/>
      <c r="ES493" s="128"/>
      <c r="ET493" s="128"/>
      <c r="EU493" s="128"/>
      <c r="EV493" s="128"/>
      <c r="EW493" s="128"/>
      <c r="EX493" s="128"/>
      <c r="EY493" s="128"/>
      <c r="EZ493" s="128"/>
      <c r="FA493" s="128"/>
      <c r="FB493" s="128"/>
      <c r="FC493" s="128"/>
      <c r="FD493" s="128"/>
      <c r="FE493" s="128"/>
      <c r="FF493" s="128"/>
      <c r="FG493" s="128"/>
      <c r="FH493" s="128"/>
      <c r="FI493" s="128"/>
      <c r="FJ493" s="128"/>
      <c r="FK493" s="128"/>
      <c r="FL493" s="128"/>
      <c r="FM493" s="128"/>
      <c r="FN493" s="128"/>
      <c r="FO493" s="128"/>
      <c r="FP493" s="128"/>
      <c r="FQ493" s="128"/>
      <c r="FR493" s="128"/>
      <c r="FS493" s="128"/>
      <c r="FT493" s="128"/>
      <c r="FU493" s="128"/>
      <c r="FV493" s="128"/>
      <c r="FW493" s="128"/>
      <c r="FX493" s="128"/>
      <c r="FY493" s="128"/>
      <c r="FZ493" s="128"/>
      <c r="GA493" s="128"/>
      <c r="GB493" s="128"/>
      <c r="GC493" s="128"/>
      <c r="GD493" s="128"/>
      <c r="GE493" s="128"/>
      <c r="GF493" s="128"/>
      <c r="GG493" s="128"/>
      <c r="GH493" s="128"/>
      <c r="GI493" s="128"/>
      <c r="GJ493" s="128"/>
      <c r="GK493" s="128"/>
      <c r="GL493" s="128"/>
      <c r="GM493" s="128"/>
      <c r="GN493" s="128"/>
      <c r="GO493" s="128"/>
    </row>
    <row r="494" spans="1:197" s="37" customFormat="1" hidden="1" outlineLevel="4" x14ac:dyDescent="0.25">
      <c r="A494" s="45"/>
      <c r="B494" s="46"/>
      <c r="C494" s="310"/>
      <c r="D494" s="311"/>
      <c r="E494" s="312"/>
      <c r="F494" s="313" t="s">
        <v>496</v>
      </c>
      <c r="G494" s="311"/>
      <c r="H494" s="314">
        <v>0</v>
      </c>
      <c r="I494" s="315"/>
      <c r="J494" s="316"/>
      <c r="K494" s="50"/>
      <c r="L494" s="50"/>
      <c r="M494" s="50"/>
      <c r="N494" s="50"/>
      <c r="O494" s="52"/>
      <c r="P494" s="52"/>
      <c r="Q494" s="52"/>
      <c r="R494" s="197"/>
      <c r="S494" s="194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  <c r="DA494" s="128"/>
      <c r="DB494" s="128"/>
      <c r="DC494" s="128"/>
      <c r="DD494" s="128"/>
      <c r="DE494" s="128"/>
      <c r="DF494" s="128"/>
      <c r="DG494" s="128"/>
      <c r="DH494" s="128"/>
      <c r="DI494" s="128"/>
      <c r="DJ494" s="128"/>
      <c r="DK494" s="128"/>
      <c r="DL494" s="128"/>
      <c r="DM494" s="128"/>
      <c r="DN494" s="128"/>
      <c r="DO494" s="128"/>
      <c r="DP494" s="128"/>
      <c r="DQ494" s="128"/>
      <c r="DR494" s="128"/>
      <c r="DS494" s="128"/>
      <c r="DT494" s="128"/>
      <c r="DU494" s="128"/>
      <c r="DV494" s="128"/>
      <c r="DW494" s="128"/>
      <c r="DX494" s="128"/>
      <c r="DY494" s="128"/>
      <c r="DZ494" s="128"/>
      <c r="EA494" s="128"/>
      <c r="EB494" s="128"/>
      <c r="EC494" s="128"/>
      <c r="ED494" s="128"/>
      <c r="EE494" s="128"/>
      <c r="EF494" s="128"/>
      <c r="EG494" s="128"/>
      <c r="EH494" s="128"/>
      <c r="EI494" s="128"/>
      <c r="EJ494" s="128"/>
      <c r="EK494" s="128"/>
      <c r="EL494" s="128"/>
      <c r="EM494" s="128"/>
      <c r="EN494" s="128"/>
      <c r="EO494" s="128"/>
      <c r="EP494" s="128"/>
      <c r="EQ494" s="128"/>
      <c r="ER494" s="128"/>
      <c r="ES494" s="128"/>
      <c r="ET494" s="128"/>
      <c r="EU494" s="128"/>
      <c r="EV494" s="128"/>
      <c r="EW494" s="128"/>
      <c r="EX494" s="128"/>
      <c r="EY494" s="128"/>
      <c r="EZ494" s="128"/>
      <c r="FA494" s="128"/>
      <c r="FB494" s="128"/>
      <c r="FC494" s="128"/>
      <c r="FD494" s="128"/>
      <c r="FE494" s="128"/>
      <c r="FF494" s="128"/>
      <c r="FG494" s="128"/>
      <c r="FH494" s="128"/>
      <c r="FI494" s="128"/>
      <c r="FJ494" s="128"/>
      <c r="FK494" s="128"/>
      <c r="FL494" s="128"/>
      <c r="FM494" s="128"/>
      <c r="FN494" s="128"/>
      <c r="FO494" s="128"/>
      <c r="FP494" s="128"/>
      <c r="FQ494" s="128"/>
      <c r="FR494" s="128"/>
      <c r="FS494" s="128"/>
      <c r="FT494" s="128"/>
      <c r="FU494" s="128"/>
      <c r="FV494" s="128"/>
      <c r="FW494" s="128"/>
      <c r="FX494" s="128"/>
      <c r="FY494" s="128"/>
      <c r="FZ494" s="128"/>
      <c r="GA494" s="128"/>
      <c r="GB494" s="128"/>
      <c r="GC494" s="128"/>
      <c r="GD494" s="128"/>
      <c r="GE494" s="128"/>
      <c r="GF494" s="128"/>
      <c r="GG494" s="128"/>
      <c r="GH494" s="128"/>
      <c r="GI494" s="128"/>
      <c r="GJ494" s="128"/>
      <c r="GK494" s="128"/>
      <c r="GL494" s="128"/>
      <c r="GM494" s="128"/>
      <c r="GN494" s="128"/>
      <c r="GO494" s="128"/>
    </row>
    <row r="495" spans="1:197" s="37" customFormat="1" hidden="1" outlineLevel="4" x14ac:dyDescent="0.25">
      <c r="A495" s="45"/>
      <c r="B495" s="46"/>
      <c r="C495" s="310"/>
      <c r="D495" s="311"/>
      <c r="E495" s="312"/>
      <c r="F495" s="313" t="s">
        <v>497</v>
      </c>
      <c r="G495" s="311"/>
      <c r="H495" s="314">
        <v>4</v>
      </c>
      <c r="I495" s="315"/>
      <c r="J495" s="316"/>
      <c r="K495" s="50"/>
      <c r="L495" s="50"/>
      <c r="M495" s="50"/>
      <c r="N495" s="50"/>
      <c r="O495" s="52"/>
      <c r="P495" s="52"/>
      <c r="Q495" s="52"/>
      <c r="R495" s="197"/>
      <c r="S495" s="194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  <c r="DA495" s="128"/>
      <c r="DB495" s="128"/>
      <c r="DC495" s="128"/>
      <c r="DD495" s="128"/>
      <c r="DE495" s="128"/>
      <c r="DF495" s="128"/>
      <c r="DG495" s="128"/>
      <c r="DH495" s="128"/>
      <c r="DI495" s="128"/>
      <c r="DJ495" s="128"/>
      <c r="DK495" s="128"/>
      <c r="DL495" s="128"/>
      <c r="DM495" s="128"/>
      <c r="DN495" s="128"/>
      <c r="DO495" s="128"/>
      <c r="DP495" s="128"/>
      <c r="DQ495" s="128"/>
      <c r="DR495" s="128"/>
      <c r="DS495" s="128"/>
      <c r="DT495" s="128"/>
      <c r="DU495" s="128"/>
      <c r="DV495" s="128"/>
      <c r="DW495" s="128"/>
      <c r="DX495" s="128"/>
      <c r="DY495" s="128"/>
      <c r="DZ495" s="128"/>
      <c r="EA495" s="128"/>
      <c r="EB495" s="128"/>
      <c r="EC495" s="128"/>
      <c r="ED495" s="128"/>
      <c r="EE495" s="128"/>
      <c r="EF495" s="128"/>
      <c r="EG495" s="128"/>
      <c r="EH495" s="128"/>
      <c r="EI495" s="128"/>
      <c r="EJ495" s="128"/>
      <c r="EK495" s="128"/>
      <c r="EL495" s="128"/>
      <c r="EM495" s="128"/>
      <c r="EN495" s="128"/>
      <c r="EO495" s="128"/>
      <c r="EP495" s="128"/>
      <c r="EQ495" s="128"/>
      <c r="ER495" s="128"/>
      <c r="ES495" s="128"/>
      <c r="ET495" s="128"/>
      <c r="EU495" s="128"/>
      <c r="EV495" s="128"/>
      <c r="EW495" s="128"/>
      <c r="EX495" s="128"/>
      <c r="EY495" s="128"/>
      <c r="EZ495" s="128"/>
      <c r="FA495" s="128"/>
      <c r="FB495" s="128"/>
      <c r="FC495" s="128"/>
      <c r="FD495" s="128"/>
      <c r="FE495" s="128"/>
      <c r="FF495" s="128"/>
      <c r="FG495" s="128"/>
      <c r="FH495" s="128"/>
      <c r="FI495" s="128"/>
      <c r="FJ495" s="128"/>
      <c r="FK495" s="128"/>
      <c r="FL495" s="128"/>
      <c r="FM495" s="128"/>
      <c r="FN495" s="128"/>
      <c r="FO495" s="128"/>
      <c r="FP495" s="128"/>
      <c r="FQ495" s="128"/>
      <c r="FR495" s="128"/>
      <c r="FS495" s="128"/>
      <c r="FT495" s="128"/>
      <c r="FU495" s="128"/>
      <c r="FV495" s="128"/>
      <c r="FW495" s="128"/>
      <c r="FX495" s="128"/>
      <c r="FY495" s="128"/>
      <c r="FZ495" s="128"/>
      <c r="GA495" s="128"/>
      <c r="GB495" s="128"/>
      <c r="GC495" s="128"/>
      <c r="GD495" s="128"/>
      <c r="GE495" s="128"/>
      <c r="GF495" s="128"/>
      <c r="GG495" s="128"/>
      <c r="GH495" s="128"/>
      <c r="GI495" s="128"/>
      <c r="GJ495" s="128"/>
      <c r="GK495" s="128"/>
      <c r="GL495" s="128"/>
      <c r="GM495" s="128"/>
      <c r="GN495" s="128"/>
      <c r="GO495" s="128"/>
    </row>
    <row r="496" spans="1:197" s="37" customFormat="1" hidden="1" outlineLevel="4" x14ac:dyDescent="0.25">
      <c r="A496" s="45"/>
      <c r="B496" s="46"/>
      <c r="C496" s="310"/>
      <c r="D496" s="311"/>
      <c r="E496" s="312"/>
      <c r="F496" s="313" t="s">
        <v>498</v>
      </c>
      <c r="G496" s="311"/>
      <c r="H496" s="314">
        <v>0</v>
      </c>
      <c r="I496" s="315"/>
      <c r="J496" s="316"/>
      <c r="K496" s="50"/>
      <c r="L496" s="50"/>
      <c r="M496" s="50"/>
      <c r="N496" s="50"/>
      <c r="O496" s="52"/>
      <c r="P496" s="52"/>
      <c r="Q496" s="52"/>
      <c r="R496" s="197"/>
      <c r="S496" s="194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  <c r="DA496" s="128"/>
      <c r="DB496" s="128"/>
      <c r="DC496" s="128"/>
      <c r="DD496" s="128"/>
      <c r="DE496" s="128"/>
      <c r="DF496" s="128"/>
      <c r="DG496" s="128"/>
      <c r="DH496" s="128"/>
      <c r="DI496" s="128"/>
      <c r="DJ496" s="128"/>
      <c r="DK496" s="128"/>
      <c r="DL496" s="128"/>
      <c r="DM496" s="128"/>
      <c r="DN496" s="128"/>
      <c r="DO496" s="128"/>
      <c r="DP496" s="128"/>
      <c r="DQ496" s="128"/>
      <c r="DR496" s="128"/>
      <c r="DS496" s="128"/>
      <c r="DT496" s="128"/>
      <c r="DU496" s="128"/>
      <c r="DV496" s="128"/>
      <c r="DW496" s="128"/>
      <c r="DX496" s="128"/>
      <c r="DY496" s="128"/>
      <c r="DZ496" s="128"/>
      <c r="EA496" s="128"/>
      <c r="EB496" s="128"/>
      <c r="EC496" s="128"/>
      <c r="ED496" s="128"/>
      <c r="EE496" s="128"/>
      <c r="EF496" s="128"/>
      <c r="EG496" s="128"/>
      <c r="EH496" s="128"/>
      <c r="EI496" s="128"/>
      <c r="EJ496" s="128"/>
      <c r="EK496" s="128"/>
      <c r="EL496" s="128"/>
      <c r="EM496" s="128"/>
      <c r="EN496" s="128"/>
      <c r="EO496" s="128"/>
      <c r="EP496" s="128"/>
      <c r="EQ496" s="128"/>
      <c r="ER496" s="128"/>
      <c r="ES496" s="128"/>
      <c r="ET496" s="128"/>
      <c r="EU496" s="128"/>
      <c r="EV496" s="128"/>
      <c r="EW496" s="128"/>
      <c r="EX496" s="128"/>
      <c r="EY496" s="128"/>
      <c r="EZ496" s="128"/>
      <c r="FA496" s="128"/>
      <c r="FB496" s="128"/>
      <c r="FC496" s="128"/>
      <c r="FD496" s="128"/>
      <c r="FE496" s="128"/>
      <c r="FF496" s="128"/>
      <c r="FG496" s="128"/>
      <c r="FH496" s="128"/>
      <c r="FI496" s="128"/>
      <c r="FJ496" s="128"/>
      <c r="FK496" s="128"/>
      <c r="FL496" s="128"/>
      <c r="FM496" s="128"/>
      <c r="FN496" s="128"/>
      <c r="FO496" s="128"/>
      <c r="FP496" s="128"/>
      <c r="FQ496" s="128"/>
      <c r="FR496" s="128"/>
      <c r="FS496" s="128"/>
      <c r="FT496" s="128"/>
      <c r="FU496" s="128"/>
      <c r="FV496" s="128"/>
      <c r="FW496" s="128"/>
      <c r="FX496" s="128"/>
      <c r="FY496" s="128"/>
      <c r="FZ496" s="128"/>
      <c r="GA496" s="128"/>
      <c r="GB496" s="128"/>
      <c r="GC496" s="128"/>
      <c r="GD496" s="128"/>
      <c r="GE496" s="128"/>
      <c r="GF496" s="128"/>
      <c r="GG496" s="128"/>
      <c r="GH496" s="128"/>
      <c r="GI496" s="128"/>
      <c r="GJ496" s="128"/>
      <c r="GK496" s="128"/>
      <c r="GL496" s="128"/>
      <c r="GM496" s="128"/>
      <c r="GN496" s="128"/>
      <c r="GO496" s="128"/>
    </row>
    <row r="497" spans="1:197" s="37" customFormat="1" hidden="1" outlineLevel="4" x14ac:dyDescent="0.25">
      <c r="A497" s="45"/>
      <c r="B497" s="46"/>
      <c r="C497" s="310"/>
      <c r="D497" s="311"/>
      <c r="E497" s="312"/>
      <c r="F497" s="313" t="s">
        <v>499</v>
      </c>
      <c r="G497" s="311"/>
      <c r="H497" s="314">
        <v>5</v>
      </c>
      <c r="I497" s="315"/>
      <c r="J497" s="316"/>
      <c r="K497" s="50"/>
      <c r="L497" s="50"/>
      <c r="M497" s="50"/>
      <c r="N497" s="50"/>
      <c r="O497" s="52"/>
      <c r="P497" s="52"/>
      <c r="Q497" s="52"/>
      <c r="R497" s="197"/>
      <c r="S497" s="194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  <c r="DA497" s="128"/>
      <c r="DB497" s="128"/>
      <c r="DC497" s="128"/>
      <c r="DD497" s="128"/>
      <c r="DE497" s="128"/>
      <c r="DF497" s="128"/>
      <c r="DG497" s="128"/>
      <c r="DH497" s="128"/>
      <c r="DI497" s="128"/>
      <c r="DJ497" s="128"/>
      <c r="DK497" s="128"/>
      <c r="DL497" s="128"/>
      <c r="DM497" s="128"/>
      <c r="DN497" s="128"/>
      <c r="DO497" s="128"/>
      <c r="DP497" s="128"/>
      <c r="DQ497" s="128"/>
      <c r="DR497" s="128"/>
      <c r="DS497" s="128"/>
      <c r="DT497" s="128"/>
      <c r="DU497" s="128"/>
      <c r="DV497" s="128"/>
      <c r="DW497" s="128"/>
      <c r="DX497" s="128"/>
      <c r="DY497" s="128"/>
      <c r="DZ497" s="128"/>
      <c r="EA497" s="128"/>
      <c r="EB497" s="128"/>
      <c r="EC497" s="128"/>
      <c r="ED497" s="128"/>
      <c r="EE497" s="128"/>
      <c r="EF497" s="128"/>
      <c r="EG497" s="128"/>
      <c r="EH497" s="128"/>
      <c r="EI497" s="128"/>
      <c r="EJ497" s="128"/>
      <c r="EK497" s="128"/>
      <c r="EL497" s="128"/>
      <c r="EM497" s="128"/>
      <c r="EN497" s="128"/>
      <c r="EO497" s="128"/>
      <c r="EP497" s="128"/>
      <c r="EQ497" s="128"/>
      <c r="ER497" s="128"/>
      <c r="ES497" s="128"/>
      <c r="ET497" s="128"/>
      <c r="EU497" s="128"/>
      <c r="EV497" s="128"/>
      <c r="EW497" s="128"/>
      <c r="EX497" s="128"/>
      <c r="EY497" s="128"/>
      <c r="EZ497" s="128"/>
      <c r="FA497" s="128"/>
      <c r="FB497" s="128"/>
      <c r="FC497" s="128"/>
      <c r="FD497" s="128"/>
      <c r="FE497" s="128"/>
      <c r="FF497" s="128"/>
      <c r="FG497" s="128"/>
      <c r="FH497" s="128"/>
      <c r="FI497" s="128"/>
      <c r="FJ497" s="128"/>
      <c r="FK497" s="128"/>
      <c r="FL497" s="128"/>
      <c r="FM497" s="128"/>
      <c r="FN497" s="128"/>
      <c r="FO497" s="128"/>
      <c r="FP497" s="128"/>
      <c r="FQ497" s="128"/>
      <c r="FR497" s="128"/>
      <c r="FS497" s="128"/>
      <c r="FT497" s="128"/>
      <c r="FU497" s="128"/>
      <c r="FV497" s="128"/>
      <c r="FW497" s="128"/>
      <c r="FX497" s="128"/>
      <c r="FY497" s="128"/>
      <c r="FZ497" s="128"/>
      <c r="GA497" s="128"/>
      <c r="GB497" s="128"/>
      <c r="GC497" s="128"/>
      <c r="GD497" s="128"/>
      <c r="GE497" s="128"/>
      <c r="GF497" s="128"/>
      <c r="GG497" s="128"/>
      <c r="GH497" s="128"/>
      <c r="GI497" s="128"/>
      <c r="GJ497" s="128"/>
      <c r="GK497" s="128"/>
      <c r="GL497" s="128"/>
      <c r="GM497" s="128"/>
      <c r="GN497" s="128"/>
      <c r="GO497" s="128"/>
    </row>
    <row r="498" spans="1:197" s="37" customFormat="1" ht="7.5" hidden="1" customHeight="1" outlineLevel="4" x14ac:dyDescent="0.25">
      <c r="A498" s="36"/>
      <c r="B498" s="53"/>
      <c r="C498" s="317"/>
      <c r="D498" s="318"/>
      <c r="E498" s="319"/>
      <c r="F498" s="320"/>
      <c r="G498" s="318"/>
      <c r="H498" s="321"/>
      <c r="I498" s="322"/>
      <c r="J498" s="323"/>
      <c r="K498" s="61"/>
      <c r="L498" s="61"/>
      <c r="M498" s="61"/>
      <c r="N498" s="61"/>
      <c r="O498" s="60"/>
      <c r="P498" s="60"/>
      <c r="Q498" s="60"/>
      <c r="R498" s="197"/>
      <c r="S498" s="194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  <c r="DA498" s="128"/>
      <c r="DB498" s="128"/>
      <c r="DC498" s="128"/>
      <c r="DD498" s="128"/>
      <c r="DE498" s="128"/>
      <c r="DF498" s="128"/>
      <c r="DG498" s="128"/>
      <c r="DH498" s="128"/>
      <c r="DI498" s="128"/>
      <c r="DJ498" s="128"/>
      <c r="DK498" s="128"/>
      <c r="DL498" s="128"/>
      <c r="DM498" s="128"/>
      <c r="DN498" s="128"/>
      <c r="DO498" s="128"/>
      <c r="DP498" s="128"/>
      <c r="DQ498" s="128"/>
      <c r="DR498" s="128"/>
      <c r="DS498" s="128"/>
      <c r="DT498" s="128"/>
      <c r="DU498" s="128"/>
      <c r="DV498" s="128"/>
      <c r="DW498" s="128"/>
      <c r="DX498" s="128"/>
      <c r="DY498" s="128"/>
      <c r="DZ498" s="128"/>
      <c r="EA498" s="128"/>
      <c r="EB498" s="128"/>
      <c r="EC498" s="128"/>
      <c r="ED498" s="128"/>
      <c r="EE498" s="128"/>
      <c r="EF498" s="128"/>
      <c r="EG498" s="128"/>
      <c r="EH498" s="128"/>
      <c r="EI498" s="128"/>
      <c r="EJ498" s="128"/>
      <c r="EK498" s="128"/>
      <c r="EL498" s="128"/>
      <c r="EM498" s="128"/>
      <c r="EN498" s="128"/>
      <c r="EO498" s="128"/>
      <c r="EP498" s="128"/>
      <c r="EQ498" s="128"/>
      <c r="ER498" s="128"/>
      <c r="ES498" s="128"/>
      <c r="ET498" s="128"/>
      <c r="EU498" s="128"/>
      <c r="EV498" s="128"/>
      <c r="EW498" s="128"/>
      <c r="EX498" s="128"/>
      <c r="EY498" s="128"/>
      <c r="EZ498" s="128"/>
      <c r="FA498" s="128"/>
      <c r="FB498" s="128"/>
      <c r="FC498" s="128"/>
      <c r="FD498" s="128"/>
      <c r="FE498" s="128"/>
      <c r="FF498" s="128"/>
      <c r="FG498" s="128"/>
      <c r="FH498" s="128"/>
      <c r="FI498" s="128"/>
      <c r="FJ498" s="128"/>
      <c r="FK498" s="128"/>
      <c r="FL498" s="128"/>
      <c r="FM498" s="128"/>
      <c r="FN498" s="128"/>
      <c r="FO498" s="128"/>
      <c r="FP498" s="128"/>
      <c r="FQ498" s="128"/>
      <c r="FR498" s="128"/>
      <c r="FS498" s="128"/>
      <c r="FT498" s="128"/>
      <c r="FU498" s="128"/>
      <c r="FV498" s="128"/>
      <c r="FW498" s="128"/>
      <c r="FX498" s="128"/>
      <c r="FY498" s="128"/>
      <c r="FZ498" s="128"/>
      <c r="GA498" s="128"/>
      <c r="GB498" s="128"/>
      <c r="GC498" s="128"/>
      <c r="GD498" s="128"/>
      <c r="GE498" s="128"/>
      <c r="GF498" s="128"/>
      <c r="GG498" s="128"/>
      <c r="GH498" s="128"/>
      <c r="GI498" s="128"/>
      <c r="GJ498" s="128"/>
      <c r="GK498" s="128"/>
      <c r="GL498" s="128"/>
      <c r="GM498" s="128"/>
      <c r="GN498" s="128"/>
      <c r="GO498" s="128"/>
    </row>
    <row r="499" spans="1:197" s="37" customFormat="1" outlineLevel="3" collapsed="1" x14ac:dyDescent="0.25">
      <c r="A499" s="38"/>
      <c r="B499" s="39"/>
      <c r="C499" s="303">
        <v>13</v>
      </c>
      <c r="D499" s="304" t="s">
        <v>65</v>
      </c>
      <c r="E499" s="305" t="s">
        <v>500</v>
      </c>
      <c r="F499" s="306" t="s">
        <v>501</v>
      </c>
      <c r="G499" s="304" t="s">
        <v>429</v>
      </c>
      <c r="H499" s="307">
        <v>122</v>
      </c>
      <c r="I499" s="324"/>
      <c r="J499" s="309">
        <f>H499*I499</f>
        <v>0</v>
      </c>
      <c r="K499" s="42">
        <v>3.5E-4</v>
      </c>
      <c r="L499" s="42">
        <f>H499*K499</f>
        <v>4.2700000000000002E-2</v>
      </c>
      <c r="M499" s="42"/>
      <c r="N499" s="42">
        <f>H499*M499</f>
        <v>0</v>
      </c>
      <c r="O499" s="44">
        <v>21</v>
      </c>
      <c r="P499" s="44">
        <f>J499*(O499/100)</f>
        <v>0</v>
      </c>
      <c r="Q499" s="44">
        <f>J499+P499</f>
        <v>0</v>
      </c>
      <c r="R499" s="197"/>
      <c r="S499" s="194"/>
      <c r="T499" s="127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  <c r="DA499" s="128"/>
      <c r="DB499" s="128"/>
      <c r="DC499" s="128"/>
      <c r="DD499" s="128"/>
      <c r="DE499" s="128"/>
      <c r="DF499" s="128"/>
      <c r="DG499" s="128"/>
      <c r="DH499" s="128"/>
      <c r="DI499" s="128"/>
      <c r="DJ499" s="128"/>
      <c r="DK499" s="128"/>
      <c r="DL499" s="128"/>
      <c r="DM499" s="128"/>
      <c r="DN499" s="128"/>
      <c r="DO499" s="128"/>
      <c r="DP499" s="128"/>
      <c r="DQ499" s="128"/>
      <c r="DR499" s="128"/>
      <c r="DS499" s="128"/>
      <c r="DT499" s="128"/>
      <c r="DU499" s="128"/>
      <c r="DV499" s="128"/>
      <c r="DW499" s="128"/>
      <c r="DX499" s="128"/>
      <c r="DY499" s="128"/>
      <c r="DZ499" s="128"/>
      <c r="EA499" s="128"/>
      <c r="EB499" s="128"/>
      <c r="EC499" s="128"/>
      <c r="ED499" s="128"/>
      <c r="EE499" s="128"/>
      <c r="EF499" s="128"/>
      <c r="EG499" s="128"/>
      <c r="EH499" s="128"/>
      <c r="EI499" s="128"/>
      <c r="EJ499" s="128"/>
      <c r="EK499" s="128"/>
      <c r="EL499" s="128"/>
      <c r="EM499" s="128"/>
      <c r="EN499" s="128"/>
      <c r="EO499" s="128"/>
      <c r="EP499" s="128"/>
      <c r="EQ499" s="128"/>
      <c r="ER499" s="128"/>
      <c r="ES499" s="128"/>
      <c r="ET499" s="128"/>
      <c r="EU499" s="128"/>
      <c r="EV499" s="128"/>
      <c r="EW499" s="128"/>
      <c r="EX499" s="128"/>
      <c r="EY499" s="128"/>
      <c r="EZ499" s="128"/>
      <c r="FA499" s="128"/>
      <c r="FB499" s="128"/>
      <c r="FC499" s="128"/>
      <c r="FD499" s="128"/>
      <c r="FE499" s="128"/>
      <c r="FF499" s="128"/>
      <c r="FG499" s="128"/>
      <c r="FH499" s="128"/>
      <c r="FI499" s="128"/>
      <c r="FJ499" s="128"/>
      <c r="FK499" s="128"/>
      <c r="FL499" s="128"/>
      <c r="FM499" s="128"/>
      <c r="FN499" s="128"/>
      <c r="FO499" s="128"/>
      <c r="FP499" s="128"/>
      <c r="FQ499" s="128"/>
      <c r="FR499" s="128"/>
      <c r="FS499" s="128"/>
      <c r="FT499" s="128"/>
      <c r="FU499" s="128"/>
      <c r="FV499" s="128"/>
      <c r="FW499" s="128"/>
      <c r="FX499" s="128"/>
      <c r="FY499" s="128"/>
      <c r="FZ499" s="128"/>
      <c r="GA499" s="128"/>
      <c r="GB499" s="128"/>
      <c r="GC499" s="128"/>
      <c r="GD499" s="128"/>
      <c r="GE499" s="128"/>
      <c r="GF499" s="128"/>
      <c r="GG499" s="128"/>
      <c r="GH499" s="128"/>
      <c r="GI499" s="128"/>
      <c r="GJ499" s="128"/>
      <c r="GK499" s="128"/>
      <c r="GL499" s="128"/>
      <c r="GM499" s="128"/>
      <c r="GN499" s="128"/>
      <c r="GO499" s="128"/>
    </row>
    <row r="500" spans="1:197" s="37" customFormat="1" hidden="1" outlineLevel="4" x14ac:dyDescent="0.25">
      <c r="A500" s="45"/>
      <c r="B500" s="46"/>
      <c r="C500" s="310"/>
      <c r="D500" s="311"/>
      <c r="E500" s="312" t="s">
        <v>14</v>
      </c>
      <c r="F500" s="313" t="s">
        <v>502</v>
      </c>
      <c r="G500" s="311"/>
      <c r="H500" s="314">
        <v>0</v>
      </c>
      <c r="I500" s="315"/>
      <c r="J500" s="316"/>
      <c r="K500" s="50"/>
      <c r="L500" s="50"/>
      <c r="M500" s="50"/>
      <c r="N500" s="50"/>
      <c r="O500" s="52"/>
      <c r="P500" s="52"/>
      <c r="Q500" s="52"/>
      <c r="R500" s="197"/>
      <c r="S500" s="194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  <c r="DA500" s="128"/>
      <c r="DB500" s="128"/>
      <c r="DC500" s="128"/>
      <c r="DD500" s="128"/>
      <c r="DE500" s="128"/>
      <c r="DF500" s="128"/>
      <c r="DG500" s="128"/>
      <c r="DH500" s="128"/>
      <c r="DI500" s="128"/>
      <c r="DJ500" s="128"/>
      <c r="DK500" s="128"/>
      <c r="DL500" s="128"/>
      <c r="DM500" s="128"/>
      <c r="DN500" s="128"/>
      <c r="DO500" s="128"/>
      <c r="DP500" s="128"/>
      <c r="DQ500" s="128"/>
      <c r="DR500" s="128"/>
      <c r="DS500" s="128"/>
      <c r="DT500" s="128"/>
      <c r="DU500" s="128"/>
      <c r="DV500" s="128"/>
      <c r="DW500" s="128"/>
      <c r="DX500" s="128"/>
      <c r="DY500" s="128"/>
      <c r="DZ500" s="128"/>
      <c r="EA500" s="128"/>
      <c r="EB500" s="128"/>
      <c r="EC500" s="128"/>
      <c r="ED500" s="128"/>
      <c r="EE500" s="128"/>
      <c r="EF500" s="128"/>
      <c r="EG500" s="128"/>
      <c r="EH500" s="128"/>
      <c r="EI500" s="128"/>
      <c r="EJ500" s="128"/>
      <c r="EK500" s="128"/>
      <c r="EL500" s="128"/>
      <c r="EM500" s="128"/>
      <c r="EN500" s="128"/>
      <c r="EO500" s="128"/>
      <c r="EP500" s="128"/>
      <c r="EQ500" s="128"/>
      <c r="ER500" s="128"/>
      <c r="ES500" s="128"/>
      <c r="ET500" s="128"/>
      <c r="EU500" s="128"/>
      <c r="EV500" s="128"/>
      <c r="EW500" s="128"/>
      <c r="EX500" s="128"/>
      <c r="EY500" s="128"/>
      <c r="EZ500" s="128"/>
      <c r="FA500" s="128"/>
      <c r="FB500" s="128"/>
      <c r="FC500" s="128"/>
      <c r="FD500" s="128"/>
      <c r="FE500" s="128"/>
      <c r="FF500" s="128"/>
      <c r="FG500" s="128"/>
      <c r="FH500" s="128"/>
      <c r="FI500" s="128"/>
      <c r="FJ500" s="128"/>
      <c r="FK500" s="128"/>
      <c r="FL500" s="128"/>
      <c r="FM500" s="128"/>
      <c r="FN500" s="128"/>
      <c r="FO500" s="128"/>
      <c r="FP500" s="128"/>
      <c r="FQ500" s="128"/>
      <c r="FR500" s="128"/>
      <c r="FS500" s="128"/>
      <c r="FT500" s="128"/>
      <c r="FU500" s="128"/>
      <c r="FV500" s="128"/>
      <c r="FW500" s="128"/>
      <c r="FX500" s="128"/>
      <c r="FY500" s="128"/>
      <c r="FZ500" s="128"/>
      <c r="GA500" s="128"/>
      <c r="GB500" s="128"/>
      <c r="GC500" s="128"/>
      <c r="GD500" s="128"/>
      <c r="GE500" s="128"/>
      <c r="GF500" s="128"/>
      <c r="GG500" s="128"/>
      <c r="GH500" s="128"/>
      <c r="GI500" s="128"/>
      <c r="GJ500" s="128"/>
      <c r="GK500" s="128"/>
      <c r="GL500" s="128"/>
      <c r="GM500" s="128"/>
      <c r="GN500" s="128"/>
      <c r="GO500" s="128"/>
    </row>
    <row r="501" spans="1:197" s="37" customFormat="1" hidden="1" outlineLevel="4" x14ac:dyDescent="0.25">
      <c r="A501" s="45"/>
      <c r="B501" s="46"/>
      <c r="C501" s="310"/>
      <c r="D501" s="311"/>
      <c r="E501" s="312"/>
      <c r="F501" s="313" t="s">
        <v>503</v>
      </c>
      <c r="G501" s="311"/>
      <c r="H501" s="314">
        <v>122</v>
      </c>
      <c r="I501" s="315"/>
      <c r="J501" s="316"/>
      <c r="K501" s="50"/>
      <c r="L501" s="50"/>
      <c r="M501" s="50"/>
      <c r="N501" s="50"/>
      <c r="O501" s="52"/>
      <c r="P501" s="52"/>
      <c r="Q501" s="52"/>
      <c r="R501" s="197"/>
      <c r="S501" s="194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  <c r="DA501" s="128"/>
      <c r="DB501" s="128"/>
      <c r="DC501" s="128"/>
      <c r="DD501" s="128"/>
      <c r="DE501" s="128"/>
      <c r="DF501" s="128"/>
      <c r="DG501" s="128"/>
      <c r="DH501" s="128"/>
      <c r="DI501" s="128"/>
      <c r="DJ501" s="128"/>
      <c r="DK501" s="128"/>
      <c r="DL501" s="128"/>
      <c r="DM501" s="128"/>
      <c r="DN501" s="128"/>
      <c r="DO501" s="128"/>
      <c r="DP501" s="128"/>
      <c r="DQ501" s="128"/>
      <c r="DR501" s="128"/>
      <c r="DS501" s="128"/>
      <c r="DT501" s="128"/>
      <c r="DU501" s="128"/>
      <c r="DV501" s="128"/>
      <c r="DW501" s="128"/>
      <c r="DX501" s="128"/>
      <c r="DY501" s="128"/>
      <c r="DZ501" s="128"/>
      <c r="EA501" s="128"/>
      <c r="EB501" s="128"/>
      <c r="EC501" s="128"/>
      <c r="ED501" s="128"/>
      <c r="EE501" s="128"/>
      <c r="EF501" s="128"/>
      <c r="EG501" s="128"/>
      <c r="EH501" s="128"/>
      <c r="EI501" s="128"/>
      <c r="EJ501" s="128"/>
      <c r="EK501" s="128"/>
      <c r="EL501" s="128"/>
      <c r="EM501" s="128"/>
      <c r="EN501" s="128"/>
      <c r="EO501" s="128"/>
      <c r="EP501" s="128"/>
      <c r="EQ501" s="128"/>
      <c r="ER501" s="128"/>
      <c r="ES501" s="128"/>
      <c r="ET501" s="128"/>
      <c r="EU501" s="128"/>
      <c r="EV501" s="128"/>
      <c r="EW501" s="128"/>
      <c r="EX501" s="128"/>
      <c r="EY501" s="128"/>
      <c r="EZ501" s="128"/>
      <c r="FA501" s="128"/>
      <c r="FB501" s="128"/>
      <c r="FC501" s="128"/>
      <c r="FD501" s="128"/>
      <c r="FE501" s="128"/>
      <c r="FF501" s="128"/>
      <c r="FG501" s="128"/>
      <c r="FH501" s="128"/>
      <c r="FI501" s="128"/>
      <c r="FJ501" s="128"/>
      <c r="FK501" s="128"/>
      <c r="FL501" s="128"/>
      <c r="FM501" s="128"/>
      <c r="FN501" s="128"/>
      <c r="FO501" s="128"/>
      <c r="FP501" s="128"/>
      <c r="FQ501" s="128"/>
      <c r="FR501" s="128"/>
      <c r="FS501" s="128"/>
      <c r="FT501" s="128"/>
      <c r="FU501" s="128"/>
      <c r="FV501" s="128"/>
      <c r="FW501" s="128"/>
      <c r="FX501" s="128"/>
      <c r="FY501" s="128"/>
      <c r="FZ501" s="128"/>
      <c r="GA501" s="128"/>
      <c r="GB501" s="128"/>
      <c r="GC501" s="128"/>
      <c r="GD501" s="128"/>
      <c r="GE501" s="128"/>
      <c r="GF501" s="128"/>
      <c r="GG501" s="128"/>
      <c r="GH501" s="128"/>
      <c r="GI501" s="128"/>
      <c r="GJ501" s="128"/>
      <c r="GK501" s="128"/>
      <c r="GL501" s="128"/>
      <c r="GM501" s="128"/>
      <c r="GN501" s="128"/>
      <c r="GO501" s="128"/>
    </row>
    <row r="502" spans="1:197" s="37" customFormat="1" ht="7.5" hidden="1" customHeight="1" outlineLevel="4" x14ac:dyDescent="0.25">
      <c r="A502" s="36"/>
      <c r="B502" s="53"/>
      <c r="C502" s="317"/>
      <c r="D502" s="318"/>
      <c r="E502" s="319"/>
      <c r="F502" s="320"/>
      <c r="G502" s="318"/>
      <c r="H502" s="321"/>
      <c r="I502" s="322"/>
      <c r="J502" s="323"/>
      <c r="K502" s="61"/>
      <c r="L502" s="61"/>
      <c r="M502" s="61"/>
      <c r="N502" s="61"/>
      <c r="O502" s="60"/>
      <c r="P502" s="60"/>
      <c r="Q502" s="60"/>
      <c r="R502" s="197"/>
      <c r="S502" s="194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  <c r="DA502" s="128"/>
      <c r="DB502" s="128"/>
      <c r="DC502" s="128"/>
      <c r="DD502" s="128"/>
      <c r="DE502" s="128"/>
      <c r="DF502" s="128"/>
      <c r="DG502" s="128"/>
      <c r="DH502" s="128"/>
      <c r="DI502" s="128"/>
      <c r="DJ502" s="128"/>
      <c r="DK502" s="128"/>
      <c r="DL502" s="128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  <c r="EC502" s="128"/>
      <c r="ED502" s="128"/>
      <c r="EE502" s="128"/>
      <c r="EF502" s="128"/>
      <c r="EG502" s="128"/>
      <c r="EH502" s="128"/>
      <c r="EI502" s="128"/>
      <c r="EJ502" s="128"/>
      <c r="EK502" s="128"/>
      <c r="EL502" s="128"/>
      <c r="EM502" s="128"/>
      <c r="EN502" s="128"/>
      <c r="EO502" s="128"/>
      <c r="EP502" s="128"/>
      <c r="EQ502" s="128"/>
      <c r="ER502" s="128"/>
      <c r="ES502" s="128"/>
      <c r="ET502" s="128"/>
      <c r="EU502" s="128"/>
      <c r="EV502" s="128"/>
      <c r="EW502" s="128"/>
      <c r="EX502" s="128"/>
      <c r="EY502" s="128"/>
      <c r="EZ502" s="128"/>
      <c r="FA502" s="128"/>
      <c r="FB502" s="128"/>
      <c r="FC502" s="128"/>
      <c r="FD502" s="128"/>
      <c r="FE502" s="128"/>
      <c r="FF502" s="128"/>
      <c r="FG502" s="128"/>
      <c r="FH502" s="128"/>
      <c r="FI502" s="128"/>
      <c r="FJ502" s="128"/>
      <c r="FK502" s="128"/>
      <c r="FL502" s="128"/>
      <c r="FM502" s="128"/>
      <c r="FN502" s="128"/>
      <c r="FO502" s="128"/>
      <c r="FP502" s="128"/>
      <c r="FQ502" s="128"/>
      <c r="FR502" s="128"/>
      <c r="FS502" s="128"/>
      <c r="FT502" s="128"/>
      <c r="FU502" s="128"/>
      <c r="FV502" s="128"/>
      <c r="FW502" s="128"/>
      <c r="FX502" s="128"/>
      <c r="FY502" s="128"/>
      <c r="FZ502" s="128"/>
      <c r="GA502" s="128"/>
      <c r="GB502" s="128"/>
      <c r="GC502" s="128"/>
      <c r="GD502" s="128"/>
      <c r="GE502" s="128"/>
      <c r="GF502" s="128"/>
      <c r="GG502" s="128"/>
      <c r="GH502" s="128"/>
      <c r="GI502" s="128"/>
      <c r="GJ502" s="128"/>
      <c r="GK502" s="128"/>
      <c r="GL502" s="128"/>
      <c r="GM502" s="128"/>
      <c r="GN502" s="128"/>
      <c r="GO502" s="128"/>
    </row>
    <row r="503" spans="1:197" s="37" customFormat="1" outlineLevel="3" x14ac:dyDescent="0.25">
      <c r="A503" s="38"/>
      <c r="B503" s="39"/>
      <c r="C503" s="303">
        <v>14</v>
      </c>
      <c r="D503" s="304" t="s">
        <v>65</v>
      </c>
      <c r="E503" s="305" t="s">
        <v>504</v>
      </c>
      <c r="F503" s="306" t="s">
        <v>505</v>
      </c>
      <c r="G503" s="304" t="s">
        <v>429</v>
      </c>
      <c r="H503" s="307">
        <v>25</v>
      </c>
      <c r="I503" s="324"/>
      <c r="J503" s="309">
        <f>H503*I503</f>
        <v>0</v>
      </c>
      <c r="K503" s="42">
        <v>2.5000000000000001E-3</v>
      </c>
      <c r="L503" s="42">
        <f>H503*K503</f>
        <v>6.25E-2</v>
      </c>
      <c r="M503" s="42"/>
      <c r="N503" s="42">
        <f>H503*M503</f>
        <v>0</v>
      </c>
      <c r="O503" s="44">
        <v>21</v>
      </c>
      <c r="P503" s="44">
        <f>J503*(O503/100)</f>
        <v>0</v>
      </c>
      <c r="Q503" s="44">
        <f>J503+P503</f>
        <v>0</v>
      </c>
      <c r="R503" s="197"/>
      <c r="S503" s="194"/>
      <c r="T503" s="127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  <c r="DA503" s="128"/>
      <c r="DB503" s="128"/>
      <c r="DC503" s="128"/>
      <c r="DD503" s="128"/>
      <c r="DE503" s="128"/>
      <c r="DF503" s="128"/>
      <c r="DG503" s="128"/>
      <c r="DH503" s="128"/>
      <c r="DI503" s="128"/>
      <c r="DJ503" s="128"/>
      <c r="DK503" s="128"/>
      <c r="DL503" s="128"/>
      <c r="DM503" s="128"/>
      <c r="DN503" s="128"/>
      <c r="DO503" s="128"/>
      <c r="DP503" s="128"/>
      <c r="DQ503" s="128"/>
      <c r="DR503" s="128"/>
      <c r="DS503" s="128"/>
      <c r="DT503" s="128"/>
      <c r="DU503" s="128"/>
      <c r="DV503" s="128"/>
      <c r="DW503" s="128"/>
      <c r="DX503" s="128"/>
      <c r="DY503" s="128"/>
      <c r="DZ503" s="128"/>
      <c r="EA503" s="128"/>
      <c r="EB503" s="128"/>
      <c r="EC503" s="128"/>
      <c r="ED503" s="128"/>
      <c r="EE503" s="128"/>
      <c r="EF503" s="128"/>
      <c r="EG503" s="128"/>
      <c r="EH503" s="128"/>
      <c r="EI503" s="128"/>
      <c r="EJ503" s="128"/>
      <c r="EK503" s="128"/>
      <c r="EL503" s="128"/>
      <c r="EM503" s="128"/>
      <c r="EN503" s="128"/>
      <c r="EO503" s="128"/>
      <c r="EP503" s="128"/>
      <c r="EQ503" s="128"/>
      <c r="ER503" s="128"/>
      <c r="ES503" s="128"/>
      <c r="ET503" s="128"/>
      <c r="EU503" s="128"/>
      <c r="EV503" s="128"/>
      <c r="EW503" s="128"/>
      <c r="EX503" s="128"/>
      <c r="EY503" s="128"/>
      <c r="EZ503" s="128"/>
      <c r="FA503" s="128"/>
      <c r="FB503" s="128"/>
      <c r="FC503" s="128"/>
      <c r="FD503" s="128"/>
      <c r="FE503" s="128"/>
      <c r="FF503" s="128"/>
      <c r="FG503" s="128"/>
      <c r="FH503" s="128"/>
      <c r="FI503" s="128"/>
      <c r="FJ503" s="128"/>
      <c r="FK503" s="128"/>
      <c r="FL503" s="128"/>
      <c r="FM503" s="128"/>
      <c r="FN503" s="128"/>
      <c r="FO503" s="128"/>
      <c r="FP503" s="128"/>
      <c r="FQ503" s="128"/>
      <c r="FR503" s="128"/>
      <c r="FS503" s="128"/>
      <c r="FT503" s="128"/>
      <c r="FU503" s="128"/>
      <c r="FV503" s="128"/>
      <c r="FW503" s="128"/>
      <c r="FX503" s="128"/>
      <c r="FY503" s="128"/>
      <c r="FZ503" s="128"/>
      <c r="GA503" s="128"/>
      <c r="GB503" s="128"/>
      <c r="GC503" s="128"/>
      <c r="GD503" s="128"/>
      <c r="GE503" s="128"/>
      <c r="GF503" s="128"/>
      <c r="GG503" s="128"/>
      <c r="GH503" s="128"/>
      <c r="GI503" s="128"/>
      <c r="GJ503" s="128"/>
      <c r="GK503" s="128"/>
      <c r="GL503" s="128"/>
      <c r="GM503" s="128"/>
      <c r="GN503" s="128"/>
      <c r="GO503" s="128"/>
    </row>
    <row r="504" spans="1:197" s="37" customFormat="1" outlineLevel="3" x14ac:dyDescent="0.25">
      <c r="A504" s="38"/>
      <c r="B504" s="39"/>
      <c r="C504" s="303">
        <v>15</v>
      </c>
      <c r="D504" s="304" t="s">
        <v>65</v>
      </c>
      <c r="E504" s="305" t="s">
        <v>506</v>
      </c>
      <c r="F504" s="306" t="s">
        <v>507</v>
      </c>
      <c r="G504" s="304" t="s">
        <v>429</v>
      </c>
      <c r="H504" s="307">
        <v>25</v>
      </c>
      <c r="I504" s="324"/>
      <c r="J504" s="309">
        <f>H504*I504</f>
        <v>0</v>
      </c>
      <c r="K504" s="42">
        <v>3.0000000000000001E-3</v>
      </c>
      <c r="L504" s="42">
        <f>H504*K504</f>
        <v>7.4999999999999997E-2</v>
      </c>
      <c r="M504" s="42"/>
      <c r="N504" s="42">
        <f>H504*M504</f>
        <v>0</v>
      </c>
      <c r="O504" s="44">
        <v>21</v>
      </c>
      <c r="P504" s="44">
        <f>J504*(O504/100)</f>
        <v>0</v>
      </c>
      <c r="Q504" s="44">
        <f>J504+P504</f>
        <v>0</v>
      </c>
      <c r="R504" s="197"/>
      <c r="S504" s="194"/>
      <c r="T504" s="127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  <c r="DA504" s="128"/>
      <c r="DB504" s="128"/>
      <c r="DC504" s="128"/>
      <c r="DD504" s="128"/>
      <c r="DE504" s="128"/>
      <c r="DF504" s="128"/>
      <c r="DG504" s="128"/>
      <c r="DH504" s="128"/>
      <c r="DI504" s="128"/>
      <c r="DJ504" s="128"/>
      <c r="DK504" s="128"/>
      <c r="DL504" s="128"/>
      <c r="DM504" s="128"/>
      <c r="DN504" s="128"/>
      <c r="DO504" s="128"/>
      <c r="DP504" s="128"/>
      <c r="DQ504" s="128"/>
      <c r="DR504" s="128"/>
      <c r="DS504" s="128"/>
      <c r="DT504" s="128"/>
      <c r="DU504" s="128"/>
      <c r="DV504" s="128"/>
      <c r="DW504" s="128"/>
      <c r="DX504" s="128"/>
      <c r="DY504" s="128"/>
      <c r="DZ504" s="128"/>
      <c r="EA504" s="128"/>
      <c r="EB504" s="128"/>
      <c r="EC504" s="128"/>
      <c r="ED504" s="128"/>
      <c r="EE504" s="128"/>
      <c r="EF504" s="128"/>
      <c r="EG504" s="128"/>
      <c r="EH504" s="128"/>
      <c r="EI504" s="128"/>
      <c r="EJ504" s="128"/>
      <c r="EK504" s="128"/>
      <c r="EL504" s="128"/>
      <c r="EM504" s="128"/>
      <c r="EN504" s="128"/>
      <c r="EO504" s="128"/>
      <c r="EP504" s="128"/>
      <c r="EQ504" s="128"/>
      <c r="ER504" s="128"/>
      <c r="ES504" s="128"/>
      <c r="ET504" s="128"/>
      <c r="EU504" s="128"/>
      <c r="EV504" s="128"/>
      <c r="EW504" s="128"/>
      <c r="EX504" s="128"/>
      <c r="EY504" s="128"/>
      <c r="EZ504" s="128"/>
      <c r="FA504" s="128"/>
      <c r="FB504" s="128"/>
      <c r="FC504" s="128"/>
      <c r="FD504" s="128"/>
      <c r="FE504" s="128"/>
      <c r="FF504" s="128"/>
      <c r="FG504" s="128"/>
      <c r="FH504" s="128"/>
      <c r="FI504" s="128"/>
      <c r="FJ504" s="128"/>
      <c r="FK504" s="128"/>
      <c r="FL504" s="128"/>
      <c r="FM504" s="128"/>
      <c r="FN504" s="128"/>
      <c r="FO504" s="128"/>
      <c r="FP504" s="128"/>
      <c r="FQ504" s="128"/>
      <c r="FR504" s="128"/>
      <c r="FS504" s="128"/>
      <c r="FT504" s="128"/>
      <c r="FU504" s="128"/>
      <c r="FV504" s="128"/>
      <c r="FW504" s="128"/>
      <c r="FX504" s="128"/>
      <c r="FY504" s="128"/>
      <c r="FZ504" s="128"/>
      <c r="GA504" s="128"/>
      <c r="GB504" s="128"/>
      <c r="GC504" s="128"/>
      <c r="GD504" s="128"/>
      <c r="GE504" s="128"/>
      <c r="GF504" s="128"/>
      <c r="GG504" s="128"/>
      <c r="GH504" s="128"/>
      <c r="GI504" s="128"/>
      <c r="GJ504" s="128"/>
      <c r="GK504" s="128"/>
      <c r="GL504" s="128"/>
      <c r="GM504" s="128"/>
      <c r="GN504" s="128"/>
      <c r="GO504" s="128"/>
    </row>
    <row r="505" spans="1:197" s="37" customFormat="1" outlineLevel="3" x14ac:dyDescent="0.25">
      <c r="A505" s="38"/>
      <c r="B505" s="39"/>
      <c r="C505" s="303">
        <v>16</v>
      </c>
      <c r="D505" s="304" t="s">
        <v>65</v>
      </c>
      <c r="E505" s="305" t="s">
        <v>508</v>
      </c>
      <c r="F505" s="306" t="s">
        <v>509</v>
      </c>
      <c r="G505" s="304" t="s">
        <v>429</v>
      </c>
      <c r="H505" s="307">
        <v>25</v>
      </c>
      <c r="I505" s="324"/>
      <c r="J505" s="309">
        <f>H505*I505</f>
        <v>0</v>
      </c>
      <c r="K505" s="42">
        <v>1E-4</v>
      </c>
      <c r="L505" s="42">
        <f>H505*K505</f>
        <v>2.5000000000000001E-3</v>
      </c>
      <c r="M505" s="42"/>
      <c r="N505" s="42">
        <f>H505*M505</f>
        <v>0</v>
      </c>
      <c r="O505" s="44">
        <v>21</v>
      </c>
      <c r="P505" s="44">
        <f>J505*(O505/100)</f>
        <v>0</v>
      </c>
      <c r="Q505" s="44">
        <f>J505+P505</f>
        <v>0</v>
      </c>
      <c r="R505" s="197"/>
      <c r="S505" s="194"/>
      <c r="T505" s="127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  <c r="DA505" s="128"/>
      <c r="DB505" s="128"/>
      <c r="DC505" s="128"/>
      <c r="DD505" s="128"/>
      <c r="DE505" s="128"/>
      <c r="DF505" s="128"/>
      <c r="DG505" s="128"/>
      <c r="DH505" s="128"/>
      <c r="DI505" s="128"/>
      <c r="DJ505" s="128"/>
      <c r="DK505" s="128"/>
      <c r="DL505" s="128"/>
      <c r="DM505" s="128"/>
      <c r="DN505" s="128"/>
      <c r="DO505" s="128"/>
      <c r="DP505" s="128"/>
      <c r="DQ505" s="128"/>
      <c r="DR505" s="128"/>
      <c r="DS505" s="128"/>
      <c r="DT505" s="128"/>
      <c r="DU505" s="128"/>
      <c r="DV505" s="128"/>
      <c r="DW505" s="128"/>
      <c r="DX505" s="128"/>
      <c r="DY505" s="128"/>
      <c r="DZ505" s="128"/>
      <c r="EA505" s="128"/>
      <c r="EB505" s="128"/>
      <c r="EC505" s="128"/>
      <c r="ED505" s="128"/>
      <c r="EE505" s="128"/>
      <c r="EF505" s="128"/>
      <c r="EG505" s="128"/>
      <c r="EH505" s="128"/>
      <c r="EI505" s="128"/>
      <c r="EJ505" s="128"/>
      <c r="EK505" s="128"/>
      <c r="EL505" s="128"/>
      <c r="EM505" s="128"/>
      <c r="EN505" s="128"/>
      <c r="EO505" s="128"/>
      <c r="EP505" s="128"/>
      <c r="EQ505" s="128"/>
      <c r="ER505" s="128"/>
      <c r="ES505" s="128"/>
      <c r="ET505" s="128"/>
      <c r="EU505" s="128"/>
      <c r="EV505" s="128"/>
      <c r="EW505" s="128"/>
      <c r="EX505" s="128"/>
      <c r="EY505" s="128"/>
      <c r="EZ505" s="128"/>
      <c r="FA505" s="128"/>
      <c r="FB505" s="128"/>
      <c r="FC505" s="128"/>
      <c r="FD505" s="128"/>
      <c r="FE505" s="128"/>
      <c r="FF505" s="128"/>
      <c r="FG505" s="128"/>
      <c r="FH505" s="128"/>
      <c r="FI505" s="128"/>
      <c r="FJ505" s="128"/>
      <c r="FK505" s="128"/>
      <c r="FL505" s="128"/>
      <c r="FM505" s="128"/>
      <c r="FN505" s="128"/>
      <c r="FO505" s="128"/>
      <c r="FP505" s="128"/>
      <c r="FQ505" s="128"/>
      <c r="FR505" s="128"/>
      <c r="FS505" s="128"/>
      <c r="FT505" s="128"/>
      <c r="FU505" s="128"/>
      <c r="FV505" s="128"/>
      <c r="FW505" s="128"/>
      <c r="FX505" s="128"/>
      <c r="FY505" s="128"/>
      <c r="FZ505" s="128"/>
      <c r="GA505" s="128"/>
      <c r="GB505" s="128"/>
      <c r="GC505" s="128"/>
      <c r="GD505" s="128"/>
      <c r="GE505" s="128"/>
      <c r="GF505" s="128"/>
      <c r="GG505" s="128"/>
      <c r="GH505" s="128"/>
      <c r="GI505" s="128"/>
      <c r="GJ505" s="128"/>
      <c r="GK505" s="128"/>
      <c r="GL505" s="128"/>
      <c r="GM505" s="128"/>
      <c r="GN505" s="128"/>
      <c r="GO505" s="128"/>
    </row>
    <row r="506" spans="1:197" s="37" customFormat="1" ht="24" outlineLevel="3" collapsed="1" x14ac:dyDescent="0.25">
      <c r="A506" s="38"/>
      <c r="B506" s="39"/>
      <c r="C506" s="303">
        <v>17</v>
      </c>
      <c r="D506" s="304" t="s">
        <v>50</v>
      </c>
      <c r="E506" s="305" t="s">
        <v>510</v>
      </c>
      <c r="F506" s="306" t="s">
        <v>511</v>
      </c>
      <c r="G506" s="304" t="s">
        <v>429</v>
      </c>
      <c r="H506" s="307">
        <v>2</v>
      </c>
      <c r="I506" s="324"/>
      <c r="J506" s="309">
        <f>H506*I506</f>
        <v>0</v>
      </c>
      <c r="K506" s="42">
        <v>2.5018799999999999</v>
      </c>
      <c r="L506" s="42">
        <f>H506*K506</f>
        <v>5.0037599999999998</v>
      </c>
      <c r="M506" s="42"/>
      <c r="N506" s="42">
        <f>H506*M506</f>
        <v>0</v>
      </c>
      <c r="O506" s="44">
        <v>21</v>
      </c>
      <c r="P506" s="44">
        <f>J506*(O506/100)</f>
        <v>0</v>
      </c>
      <c r="Q506" s="44">
        <f>J506+P506</f>
        <v>0</v>
      </c>
      <c r="R506" s="197"/>
      <c r="S506" s="194"/>
      <c r="T506" s="127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  <c r="DA506" s="128"/>
      <c r="DB506" s="128"/>
      <c r="DC506" s="128"/>
      <c r="DD506" s="128"/>
      <c r="DE506" s="128"/>
      <c r="DF506" s="128"/>
      <c r="DG506" s="128"/>
      <c r="DH506" s="128"/>
      <c r="DI506" s="128"/>
      <c r="DJ506" s="128"/>
      <c r="DK506" s="128"/>
      <c r="DL506" s="128"/>
      <c r="DM506" s="128"/>
      <c r="DN506" s="128"/>
      <c r="DO506" s="128"/>
      <c r="DP506" s="128"/>
      <c r="DQ506" s="128"/>
      <c r="DR506" s="128"/>
      <c r="DS506" s="128"/>
      <c r="DT506" s="128"/>
      <c r="DU506" s="128"/>
      <c r="DV506" s="128"/>
      <c r="DW506" s="128"/>
      <c r="DX506" s="128"/>
      <c r="DY506" s="128"/>
      <c r="DZ506" s="128"/>
      <c r="EA506" s="128"/>
      <c r="EB506" s="128"/>
      <c r="EC506" s="128"/>
      <c r="ED506" s="128"/>
      <c r="EE506" s="128"/>
      <c r="EF506" s="128"/>
      <c r="EG506" s="128"/>
      <c r="EH506" s="128"/>
      <c r="EI506" s="128"/>
      <c r="EJ506" s="128"/>
      <c r="EK506" s="128"/>
      <c r="EL506" s="128"/>
      <c r="EM506" s="128"/>
      <c r="EN506" s="128"/>
      <c r="EO506" s="128"/>
      <c r="EP506" s="128"/>
      <c r="EQ506" s="128"/>
      <c r="ER506" s="128"/>
      <c r="ES506" s="128"/>
      <c r="ET506" s="128"/>
      <c r="EU506" s="128"/>
      <c r="EV506" s="128"/>
      <c r="EW506" s="128"/>
      <c r="EX506" s="128"/>
      <c r="EY506" s="128"/>
      <c r="EZ506" s="128"/>
      <c r="FA506" s="128"/>
      <c r="FB506" s="128"/>
      <c r="FC506" s="128"/>
      <c r="FD506" s="128"/>
      <c r="FE506" s="128"/>
      <c r="FF506" s="128"/>
      <c r="FG506" s="128"/>
      <c r="FH506" s="128"/>
      <c r="FI506" s="128"/>
      <c r="FJ506" s="128"/>
      <c r="FK506" s="128"/>
      <c r="FL506" s="128"/>
      <c r="FM506" s="128"/>
      <c r="FN506" s="128"/>
      <c r="FO506" s="128"/>
      <c r="FP506" s="128"/>
      <c r="FQ506" s="128"/>
      <c r="FR506" s="128"/>
      <c r="FS506" s="128"/>
      <c r="FT506" s="128"/>
      <c r="FU506" s="128"/>
      <c r="FV506" s="128"/>
      <c r="FW506" s="128"/>
      <c r="FX506" s="128"/>
      <c r="FY506" s="128"/>
      <c r="FZ506" s="128"/>
      <c r="GA506" s="128"/>
      <c r="GB506" s="128"/>
      <c r="GC506" s="128"/>
      <c r="GD506" s="128"/>
      <c r="GE506" s="128"/>
      <c r="GF506" s="128"/>
      <c r="GG506" s="128"/>
      <c r="GH506" s="128"/>
      <c r="GI506" s="128"/>
      <c r="GJ506" s="128"/>
      <c r="GK506" s="128"/>
      <c r="GL506" s="128"/>
      <c r="GM506" s="128"/>
      <c r="GN506" s="128"/>
      <c r="GO506" s="128"/>
    </row>
    <row r="507" spans="1:197" s="37" customFormat="1" hidden="1" outlineLevel="4" x14ac:dyDescent="0.25">
      <c r="A507" s="45"/>
      <c r="B507" s="46"/>
      <c r="C507" s="310"/>
      <c r="D507" s="311"/>
      <c r="E507" s="312" t="s">
        <v>14</v>
      </c>
      <c r="F507" s="313" t="s">
        <v>512</v>
      </c>
      <c r="G507" s="311"/>
      <c r="H507" s="314">
        <v>2</v>
      </c>
      <c r="I507" s="315"/>
      <c r="J507" s="316"/>
      <c r="K507" s="50"/>
      <c r="L507" s="50"/>
      <c r="M507" s="50"/>
      <c r="N507" s="50"/>
      <c r="O507" s="52"/>
      <c r="P507" s="52"/>
      <c r="Q507" s="52"/>
      <c r="R507" s="197"/>
      <c r="S507" s="194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  <c r="DA507" s="128"/>
      <c r="DB507" s="128"/>
      <c r="DC507" s="128"/>
      <c r="DD507" s="128"/>
      <c r="DE507" s="128"/>
      <c r="DF507" s="128"/>
      <c r="DG507" s="128"/>
      <c r="DH507" s="128"/>
      <c r="DI507" s="128"/>
      <c r="DJ507" s="128"/>
      <c r="DK507" s="128"/>
      <c r="DL507" s="128"/>
      <c r="DM507" s="128"/>
      <c r="DN507" s="128"/>
      <c r="DO507" s="128"/>
      <c r="DP507" s="128"/>
      <c r="DQ507" s="128"/>
      <c r="DR507" s="128"/>
      <c r="DS507" s="128"/>
      <c r="DT507" s="128"/>
      <c r="DU507" s="128"/>
      <c r="DV507" s="128"/>
      <c r="DW507" s="128"/>
      <c r="DX507" s="128"/>
      <c r="DY507" s="128"/>
      <c r="DZ507" s="128"/>
      <c r="EA507" s="128"/>
      <c r="EB507" s="128"/>
      <c r="EC507" s="128"/>
      <c r="ED507" s="128"/>
      <c r="EE507" s="128"/>
      <c r="EF507" s="128"/>
      <c r="EG507" s="128"/>
      <c r="EH507" s="128"/>
      <c r="EI507" s="128"/>
      <c r="EJ507" s="128"/>
      <c r="EK507" s="128"/>
      <c r="EL507" s="128"/>
      <c r="EM507" s="128"/>
      <c r="EN507" s="128"/>
      <c r="EO507" s="128"/>
      <c r="EP507" s="128"/>
      <c r="EQ507" s="128"/>
      <c r="ER507" s="128"/>
      <c r="ES507" s="128"/>
      <c r="ET507" s="128"/>
      <c r="EU507" s="128"/>
      <c r="EV507" s="128"/>
      <c r="EW507" s="128"/>
      <c r="EX507" s="128"/>
      <c r="EY507" s="128"/>
      <c r="EZ507" s="128"/>
      <c r="FA507" s="128"/>
      <c r="FB507" s="128"/>
      <c r="FC507" s="128"/>
      <c r="FD507" s="128"/>
      <c r="FE507" s="128"/>
      <c r="FF507" s="128"/>
      <c r="FG507" s="128"/>
      <c r="FH507" s="128"/>
      <c r="FI507" s="128"/>
      <c r="FJ507" s="128"/>
      <c r="FK507" s="128"/>
      <c r="FL507" s="128"/>
      <c r="FM507" s="128"/>
      <c r="FN507" s="128"/>
      <c r="FO507" s="128"/>
      <c r="FP507" s="128"/>
      <c r="FQ507" s="128"/>
      <c r="FR507" s="128"/>
      <c r="FS507" s="128"/>
      <c r="FT507" s="128"/>
      <c r="FU507" s="128"/>
      <c r="FV507" s="128"/>
      <c r="FW507" s="128"/>
      <c r="FX507" s="128"/>
      <c r="FY507" s="128"/>
      <c r="FZ507" s="128"/>
      <c r="GA507" s="128"/>
      <c r="GB507" s="128"/>
      <c r="GC507" s="128"/>
      <c r="GD507" s="128"/>
      <c r="GE507" s="128"/>
      <c r="GF507" s="128"/>
      <c r="GG507" s="128"/>
      <c r="GH507" s="128"/>
      <c r="GI507" s="128"/>
      <c r="GJ507" s="128"/>
      <c r="GK507" s="128"/>
      <c r="GL507" s="128"/>
      <c r="GM507" s="128"/>
      <c r="GN507" s="128"/>
      <c r="GO507" s="128"/>
    </row>
    <row r="508" spans="1:197" s="37" customFormat="1" ht="7.5" hidden="1" customHeight="1" outlineLevel="4" x14ac:dyDescent="0.25">
      <c r="A508" s="36"/>
      <c r="B508" s="53"/>
      <c r="C508" s="317"/>
      <c r="D508" s="318"/>
      <c r="E508" s="319"/>
      <c r="F508" s="320"/>
      <c r="G508" s="318"/>
      <c r="H508" s="321"/>
      <c r="I508" s="322"/>
      <c r="J508" s="323"/>
      <c r="K508" s="61"/>
      <c r="L508" s="61"/>
      <c r="M508" s="61"/>
      <c r="N508" s="61"/>
      <c r="O508" s="60"/>
      <c r="P508" s="60"/>
      <c r="Q508" s="60"/>
      <c r="R508" s="197"/>
      <c r="S508" s="194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  <c r="DA508" s="128"/>
      <c r="DB508" s="128"/>
      <c r="DC508" s="128"/>
      <c r="DD508" s="128"/>
      <c r="DE508" s="128"/>
      <c r="DF508" s="128"/>
      <c r="DG508" s="128"/>
      <c r="DH508" s="128"/>
      <c r="DI508" s="128"/>
      <c r="DJ508" s="128"/>
      <c r="DK508" s="128"/>
      <c r="DL508" s="128"/>
      <c r="DM508" s="128"/>
      <c r="DN508" s="128"/>
      <c r="DO508" s="128"/>
      <c r="DP508" s="128"/>
      <c r="DQ508" s="128"/>
      <c r="DR508" s="128"/>
      <c r="DS508" s="128"/>
      <c r="DT508" s="128"/>
      <c r="DU508" s="128"/>
      <c r="DV508" s="128"/>
      <c r="DW508" s="128"/>
      <c r="DX508" s="128"/>
      <c r="DY508" s="128"/>
      <c r="DZ508" s="128"/>
      <c r="EA508" s="128"/>
      <c r="EB508" s="128"/>
      <c r="EC508" s="128"/>
      <c r="ED508" s="128"/>
      <c r="EE508" s="128"/>
      <c r="EF508" s="128"/>
      <c r="EG508" s="128"/>
      <c r="EH508" s="128"/>
      <c r="EI508" s="128"/>
      <c r="EJ508" s="128"/>
      <c r="EK508" s="128"/>
      <c r="EL508" s="128"/>
      <c r="EM508" s="128"/>
      <c r="EN508" s="128"/>
      <c r="EO508" s="128"/>
      <c r="EP508" s="128"/>
      <c r="EQ508" s="128"/>
      <c r="ER508" s="128"/>
      <c r="ES508" s="128"/>
      <c r="ET508" s="128"/>
      <c r="EU508" s="128"/>
      <c r="EV508" s="128"/>
      <c r="EW508" s="128"/>
      <c r="EX508" s="128"/>
      <c r="EY508" s="128"/>
      <c r="EZ508" s="128"/>
      <c r="FA508" s="128"/>
      <c r="FB508" s="128"/>
      <c r="FC508" s="128"/>
      <c r="FD508" s="128"/>
      <c r="FE508" s="128"/>
      <c r="FF508" s="128"/>
      <c r="FG508" s="128"/>
      <c r="FH508" s="128"/>
      <c r="FI508" s="128"/>
      <c r="FJ508" s="128"/>
      <c r="FK508" s="128"/>
      <c r="FL508" s="128"/>
      <c r="FM508" s="128"/>
      <c r="FN508" s="128"/>
      <c r="FO508" s="128"/>
      <c r="FP508" s="128"/>
      <c r="FQ508" s="128"/>
      <c r="FR508" s="128"/>
      <c r="FS508" s="128"/>
      <c r="FT508" s="128"/>
      <c r="FU508" s="128"/>
      <c r="FV508" s="128"/>
      <c r="FW508" s="128"/>
      <c r="FX508" s="128"/>
      <c r="FY508" s="128"/>
      <c r="FZ508" s="128"/>
      <c r="GA508" s="128"/>
      <c r="GB508" s="128"/>
      <c r="GC508" s="128"/>
      <c r="GD508" s="128"/>
      <c r="GE508" s="128"/>
      <c r="GF508" s="128"/>
      <c r="GG508" s="128"/>
      <c r="GH508" s="128"/>
      <c r="GI508" s="128"/>
      <c r="GJ508" s="128"/>
      <c r="GK508" s="128"/>
      <c r="GL508" s="128"/>
      <c r="GM508" s="128"/>
      <c r="GN508" s="128"/>
      <c r="GO508" s="128"/>
    </row>
    <row r="509" spans="1:197" s="37" customFormat="1" ht="24" outlineLevel="3" x14ac:dyDescent="0.25">
      <c r="A509" s="38"/>
      <c r="B509" s="39"/>
      <c r="C509" s="303">
        <v>18</v>
      </c>
      <c r="D509" s="304" t="s">
        <v>65</v>
      </c>
      <c r="E509" s="305" t="s">
        <v>513</v>
      </c>
      <c r="F509" s="306" t="s">
        <v>514</v>
      </c>
      <c r="G509" s="304" t="s">
        <v>429</v>
      </c>
      <c r="H509" s="307">
        <v>2</v>
      </c>
      <c r="I509" s="324"/>
      <c r="J509" s="309">
        <f>H509*I509</f>
        <v>0</v>
      </c>
      <c r="K509" s="42">
        <v>1.5599999999999999E-2</v>
      </c>
      <c r="L509" s="42">
        <f>H509*K509</f>
        <v>3.1199999999999999E-2</v>
      </c>
      <c r="M509" s="42"/>
      <c r="N509" s="42">
        <f>H509*M509</f>
        <v>0</v>
      </c>
      <c r="O509" s="44">
        <v>21</v>
      </c>
      <c r="P509" s="44">
        <f>J509*(O509/100)</f>
        <v>0</v>
      </c>
      <c r="Q509" s="44">
        <f>J509+P509</f>
        <v>0</v>
      </c>
      <c r="R509" s="197"/>
      <c r="S509" s="194"/>
      <c r="T509" s="127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  <c r="EC509" s="128"/>
      <c r="ED509" s="128"/>
      <c r="EE509" s="128"/>
      <c r="EF509" s="128"/>
      <c r="EG509" s="128"/>
      <c r="EH509" s="128"/>
      <c r="EI509" s="128"/>
      <c r="EJ509" s="128"/>
      <c r="EK509" s="128"/>
      <c r="EL509" s="128"/>
      <c r="EM509" s="128"/>
      <c r="EN509" s="128"/>
      <c r="EO509" s="128"/>
      <c r="EP509" s="128"/>
      <c r="EQ509" s="128"/>
      <c r="ER509" s="128"/>
      <c r="ES509" s="128"/>
      <c r="ET509" s="128"/>
      <c r="EU509" s="128"/>
      <c r="EV509" s="128"/>
      <c r="EW509" s="128"/>
      <c r="EX509" s="128"/>
      <c r="EY509" s="128"/>
      <c r="EZ509" s="128"/>
      <c r="FA509" s="128"/>
      <c r="FB509" s="128"/>
      <c r="FC509" s="128"/>
      <c r="FD509" s="128"/>
      <c r="FE509" s="128"/>
      <c r="FF509" s="128"/>
      <c r="FG509" s="128"/>
      <c r="FH509" s="128"/>
      <c r="FI509" s="128"/>
      <c r="FJ509" s="128"/>
      <c r="FK509" s="128"/>
      <c r="FL509" s="128"/>
      <c r="FM509" s="128"/>
      <c r="FN509" s="128"/>
      <c r="FO509" s="128"/>
      <c r="FP509" s="128"/>
      <c r="FQ509" s="128"/>
      <c r="FR509" s="128"/>
      <c r="FS509" s="128"/>
      <c r="FT509" s="128"/>
      <c r="FU509" s="128"/>
      <c r="FV509" s="128"/>
      <c r="FW509" s="128"/>
      <c r="FX509" s="128"/>
      <c r="FY509" s="128"/>
      <c r="FZ509" s="128"/>
      <c r="GA509" s="128"/>
      <c r="GB509" s="128"/>
      <c r="GC509" s="128"/>
      <c r="GD509" s="128"/>
      <c r="GE509" s="128"/>
      <c r="GF509" s="128"/>
      <c r="GG509" s="128"/>
      <c r="GH509" s="128"/>
      <c r="GI509" s="128"/>
      <c r="GJ509" s="128"/>
      <c r="GK509" s="128"/>
      <c r="GL509" s="128"/>
      <c r="GM509" s="128"/>
      <c r="GN509" s="128"/>
      <c r="GO509" s="128"/>
    </row>
    <row r="510" spans="1:197" s="37" customFormat="1" outlineLevel="3" collapsed="1" x14ac:dyDescent="0.25">
      <c r="A510" s="38"/>
      <c r="B510" s="39"/>
      <c r="C510" s="303">
        <v>19</v>
      </c>
      <c r="D510" s="304" t="s">
        <v>50</v>
      </c>
      <c r="E510" s="305" t="s">
        <v>515</v>
      </c>
      <c r="F510" s="306" t="s">
        <v>516</v>
      </c>
      <c r="G510" s="304" t="s">
        <v>429</v>
      </c>
      <c r="H510" s="307">
        <v>61</v>
      </c>
      <c r="I510" s="324"/>
      <c r="J510" s="309">
        <f>H510*I510</f>
        <v>0</v>
      </c>
      <c r="K510" s="42">
        <v>6.9999999999999999E-4</v>
      </c>
      <c r="L510" s="42">
        <f>H510*K510</f>
        <v>4.2700000000000002E-2</v>
      </c>
      <c r="M510" s="42"/>
      <c r="N510" s="42">
        <f>H510*M510</f>
        <v>0</v>
      </c>
      <c r="O510" s="44">
        <v>21</v>
      </c>
      <c r="P510" s="44">
        <f>J510*(O510/100)</f>
        <v>0</v>
      </c>
      <c r="Q510" s="44">
        <f>J510+P510</f>
        <v>0</v>
      </c>
      <c r="R510" s="197"/>
      <c r="S510" s="194"/>
      <c r="T510" s="127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</row>
    <row r="511" spans="1:197" s="37" customFormat="1" hidden="1" outlineLevel="4" x14ac:dyDescent="0.25">
      <c r="A511" s="45"/>
      <c r="B511" s="46"/>
      <c r="C511" s="310"/>
      <c r="D511" s="311"/>
      <c r="E511" s="312" t="s">
        <v>14</v>
      </c>
      <c r="F511" s="313" t="s">
        <v>517</v>
      </c>
      <c r="G511" s="311"/>
      <c r="H511" s="314">
        <v>5</v>
      </c>
      <c r="I511" s="315"/>
      <c r="J511" s="316"/>
      <c r="K511" s="50"/>
      <c r="L511" s="50"/>
      <c r="M511" s="50"/>
      <c r="N511" s="50"/>
      <c r="O511" s="52"/>
      <c r="P511" s="52"/>
      <c r="Q511" s="52"/>
      <c r="R511" s="197"/>
      <c r="S511" s="194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  <c r="EC511" s="128"/>
      <c r="ED511" s="128"/>
      <c r="EE511" s="128"/>
      <c r="EF511" s="128"/>
      <c r="EG511" s="128"/>
      <c r="EH511" s="128"/>
      <c r="EI511" s="128"/>
      <c r="EJ511" s="128"/>
      <c r="EK511" s="128"/>
      <c r="EL511" s="128"/>
      <c r="EM511" s="128"/>
      <c r="EN511" s="128"/>
      <c r="EO511" s="128"/>
      <c r="EP511" s="128"/>
      <c r="EQ511" s="128"/>
      <c r="ER511" s="128"/>
      <c r="ES511" s="128"/>
      <c r="ET511" s="128"/>
      <c r="EU511" s="128"/>
      <c r="EV511" s="128"/>
      <c r="EW511" s="128"/>
      <c r="EX511" s="128"/>
      <c r="EY511" s="128"/>
      <c r="EZ511" s="128"/>
      <c r="FA511" s="128"/>
      <c r="FB511" s="128"/>
      <c r="FC511" s="128"/>
      <c r="FD511" s="128"/>
      <c r="FE511" s="128"/>
      <c r="FF511" s="128"/>
      <c r="FG511" s="128"/>
      <c r="FH511" s="128"/>
      <c r="FI511" s="128"/>
      <c r="FJ511" s="128"/>
      <c r="FK511" s="128"/>
      <c r="FL511" s="128"/>
      <c r="FM511" s="128"/>
      <c r="FN511" s="128"/>
      <c r="FO511" s="128"/>
      <c r="FP511" s="128"/>
      <c r="FQ511" s="128"/>
      <c r="FR511" s="128"/>
      <c r="FS511" s="128"/>
      <c r="FT511" s="128"/>
      <c r="FU511" s="128"/>
      <c r="FV511" s="128"/>
      <c r="FW511" s="128"/>
      <c r="FX511" s="128"/>
      <c r="FY511" s="128"/>
      <c r="FZ511" s="128"/>
      <c r="GA511" s="128"/>
      <c r="GB511" s="128"/>
      <c r="GC511" s="128"/>
      <c r="GD511" s="128"/>
      <c r="GE511" s="128"/>
      <c r="GF511" s="128"/>
      <c r="GG511" s="128"/>
      <c r="GH511" s="128"/>
      <c r="GI511" s="128"/>
      <c r="GJ511" s="128"/>
      <c r="GK511" s="128"/>
      <c r="GL511" s="128"/>
      <c r="GM511" s="128"/>
      <c r="GN511" s="128"/>
      <c r="GO511" s="128"/>
    </row>
    <row r="512" spans="1:197" s="37" customFormat="1" hidden="1" outlineLevel="4" x14ac:dyDescent="0.25">
      <c r="A512" s="45"/>
      <c r="B512" s="46"/>
      <c r="C512" s="310"/>
      <c r="D512" s="311"/>
      <c r="E512" s="312"/>
      <c r="F512" s="313" t="s">
        <v>518</v>
      </c>
      <c r="G512" s="311"/>
      <c r="H512" s="314">
        <v>1</v>
      </c>
      <c r="I512" s="315"/>
      <c r="J512" s="316"/>
      <c r="K512" s="50"/>
      <c r="L512" s="50"/>
      <c r="M512" s="50"/>
      <c r="N512" s="50"/>
      <c r="O512" s="52"/>
      <c r="P512" s="52"/>
      <c r="Q512" s="52"/>
      <c r="R512" s="197"/>
      <c r="S512" s="194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  <c r="DA512" s="128"/>
      <c r="DB512" s="128"/>
      <c r="DC512" s="128"/>
      <c r="DD512" s="128"/>
      <c r="DE512" s="128"/>
      <c r="DF512" s="128"/>
      <c r="DG512" s="128"/>
      <c r="DH512" s="128"/>
      <c r="DI512" s="128"/>
      <c r="DJ512" s="128"/>
      <c r="DK512" s="128"/>
      <c r="DL512" s="128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  <c r="EC512" s="128"/>
      <c r="ED512" s="128"/>
      <c r="EE512" s="128"/>
      <c r="EF512" s="128"/>
      <c r="EG512" s="128"/>
      <c r="EH512" s="128"/>
      <c r="EI512" s="128"/>
      <c r="EJ512" s="128"/>
      <c r="EK512" s="128"/>
      <c r="EL512" s="128"/>
      <c r="EM512" s="128"/>
      <c r="EN512" s="128"/>
      <c r="EO512" s="128"/>
      <c r="EP512" s="128"/>
      <c r="EQ512" s="128"/>
      <c r="ER512" s="128"/>
      <c r="ES512" s="128"/>
      <c r="ET512" s="128"/>
      <c r="EU512" s="128"/>
      <c r="EV512" s="128"/>
      <c r="EW512" s="128"/>
      <c r="EX512" s="128"/>
      <c r="EY512" s="128"/>
      <c r="EZ512" s="128"/>
      <c r="FA512" s="128"/>
      <c r="FB512" s="128"/>
      <c r="FC512" s="128"/>
      <c r="FD512" s="128"/>
      <c r="FE512" s="128"/>
      <c r="FF512" s="128"/>
      <c r="FG512" s="128"/>
      <c r="FH512" s="128"/>
      <c r="FI512" s="128"/>
      <c r="FJ512" s="128"/>
      <c r="FK512" s="128"/>
      <c r="FL512" s="128"/>
      <c r="FM512" s="128"/>
      <c r="FN512" s="128"/>
      <c r="FO512" s="128"/>
      <c r="FP512" s="128"/>
      <c r="FQ512" s="128"/>
      <c r="FR512" s="128"/>
      <c r="FS512" s="128"/>
      <c r="FT512" s="128"/>
      <c r="FU512" s="128"/>
      <c r="FV512" s="128"/>
      <c r="FW512" s="128"/>
      <c r="FX512" s="128"/>
      <c r="FY512" s="128"/>
      <c r="FZ512" s="128"/>
      <c r="GA512" s="128"/>
      <c r="GB512" s="128"/>
      <c r="GC512" s="128"/>
      <c r="GD512" s="128"/>
      <c r="GE512" s="128"/>
      <c r="GF512" s="128"/>
      <c r="GG512" s="128"/>
      <c r="GH512" s="128"/>
      <c r="GI512" s="128"/>
      <c r="GJ512" s="128"/>
      <c r="GK512" s="128"/>
      <c r="GL512" s="128"/>
      <c r="GM512" s="128"/>
      <c r="GN512" s="128"/>
      <c r="GO512" s="128"/>
    </row>
    <row r="513" spans="1:197" s="37" customFormat="1" hidden="1" outlineLevel="4" x14ac:dyDescent="0.25">
      <c r="A513" s="45"/>
      <c r="B513" s="46"/>
      <c r="C513" s="310"/>
      <c r="D513" s="311"/>
      <c r="E513" s="312"/>
      <c r="F513" s="313" t="s">
        <v>519</v>
      </c>
      <c r="G513" s="311"/>
      <c r="H513" s="314">
        <v>6</v>
      </c>
      <c r="I513" s="315"/>
      <c r="J513" s="316"/>
      <c r="K513" s="50"/>
      <c r="L513" s="50"/>
      <c r="M513" s="50"/>
      <c r="N513" s="50"/>
      <c r="O513" s="52"/>
      <c r="P513" s="52"/>
      <c r="Q513" s="52"/>
      <c r="R513" s="197"/>
      <c r="S513" s="194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  <c r="DA513" s="128"/>
      <c r="DB513" s="128"/>
      <c r="DC513" s="128"/>
      <c r="DD513" s="128"/>
      <c r="DE513" s="128"/>
      <c r="DF513" s="128"/>
      <c r="DG513" s="128"/>
      <c r="DH513" s="128"/>
      <c r="DI513" s="128"/>
      <c r="DJ513" s="128"/>
      <c r="DK513" s="128"/>
      <c r="DL513" s="128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  <c r="EC513" s="128"/>
      <c r="ED513" s="128"/>
      <c r="EE513" s="128"/>
      <c r="EF513" s="128"/>
      <c r="EG513" s="128"/>
      <c r="EH513" s="128"/>
      <c r="EI513" s="128"/>
      <c r="EJ513" s="128"/>
      <c r="EK513" s="128"/>
      <c r="EL513" s="128"/>
      <c r="EM513" s="128"/>
      <c r="EN513" s="128"/>
      <c r="EO513" s="128"/>
      <c r="EP513" s="128"/>
      <c r="EQ513" s="128"/>
      <c r="ER513" s="128"/>
      <c r="ES513" s="128"/>
      <c r="ET513" s="128"/>
      <c r="EU513" s="128"/>
      <c r="EV513" s="128"/>
      <c r="EW513" s="128"/>
      <c r="EX513" s="128"/>
      <c r="EY513" s="128"/>
      <c r="EZ513" s="128"/>
      <c r="FA513" s="128"/>
      <c r="FB513" s="128"/>
      <c r="FC513" s="128"/>
      <c r="FD513" s="128"/>
      <c r="FE513" s="128"/>
      <c r="FF513" s="128"/>
      <c r="FG513" s="128"/>
      <c r="FH513" s="128"/>
      <c r="FI513" s="128"/>
      <c r="FJ513" s="128"/>
      <c r="FK513" s="128"/>
      <c r="FL513" s="128"/>
      <c r="FM513" s="128"/>
      <c r="FN513" s="128"/>
      <c r="FO513" s="128"/>
      <c r="FP513" s="128"/>
      <c r="FQ513" s="128"/>
      <c r="FR513" s="128"/>
      <c r="FS513" s="128"/>
      <c r="FT513" s="128"/>
      <c r="FU513" s="128"/>
      <c r="FV513" s="128"/>
      <c r="FW513" s="128"/>
      <c r="FX513" s="128"/>
      <c r="FY513" s="128"/>
      <c r="FZ513" s="128"/>
      <c r="GA513" s="128"/>
      <c r="GB513" s="128"/>
      <c r="GC513" s="128"/>
      <c r="GD513" s="128"/>
      <c r="GE513" s="128"/>
      <c r="GF513" s="128"/>
      <c r="GG513" s="128"/>
      <c r="GH513" s="128"/>
      <c r="GI513" s="128"/>
      <c r="GJ513" s="128"/>
      <c r="GK513" s="128"/>
      <c r="GL513" s="128"/>
      <c r="GM513" s="128"/>
      <c r="GN513" s="128"/>
      <c r="GO513" s="128"/>
    </row>
    <row r="514" spans="1:197" s="37" customFormat="1" hidden="1" outlineLevel="4" x14ac:dyDescent="0.25">
      <c r="A514" s="45"/>
      <c r="B514" s="46"/>
      <c r="C514" s="310"/>
      <c r="D514" s="311"/>
      <c r="E514" s="312"/>
      <c r="F514" s="313" t="s">
        <v>520</v>
      </c>
      <c r="G514" s="311"/>
      <c r="H514" s="314">
        <v>5</v>
      </c>
      <c r="I514" s="315"/>
      <c r="J514" s="316"/>
      <c r="K514" s="50"/>
      <c r="L514" s="50"/>
      <c r="M514" s="50"/>
      <c r="N514" s="50"/>
      <c r="O514" s="52"/>
      <c r="P514" s="52"/>
      <c r="Q514" s="52"/>
      <c r="R514" s="197"/>
      <c r="S514" s="194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28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  <c r="DA514" s="128"/>
      <c r="DB514" s="128"/>
      <c r="DC514" s="128"/>
      <c r="DD514" s="128"/>
      <c r="DE514" s="128"/>
      <c r="DF514" s="128"/>
      <c r="DG514" s="128"/>
      <c r="DH514" s="128"/>
      <c r="DI514" s="128"/>
      <c r="DJ514" s="128"/>
      <c r="DK514" s="128"/>
      <c r="DL514" s="128"/>
      <c r="DM514" s="128"/>
      <c r="DN514" s="128"/>
      <c r="DO514" s="128"/>
      <c r="DP514" s="128"/>
      <c r="DQ514" s="128"/>
      <c r="DR514" s="128"/>
      <c r="DS514" s="128"/>
      <c r="DT514" s="128"/>
      <c r="DU514" s="128"/>
      <c r="DV514" s="128"/>
      <c r="DW514" s="128"/>
      <c r="DX514" s="128"/>
      <c r="DY514" s="128"/>
      <c r="DZ514" s="128"/>
      <c r="EA514" s="128"/>
      <c r="EB514" s="128"/>
      <c r="EC514" s="128"/>
      <c r="ED514" s="128"/>
      <c r="EE514" s="128"/>
      <c r="EF514" s="128"/>
      <c r="EG514" s="128"/>
      <c r="EH514" s="128"/>
      <c r="EI514" s="128"/>
      <c r="EJ514" s="128"/>
      <c r="EK514" s="128"/>
      <c r="EL514" s="128"/>
      <c r="EM514" s="128"/>
      <c r="EN514" s="128"/>
      <c r="EO514" s="128"/>
      <c r="EP514" s="128"/>
      <c r="EQ514" s="128"/>
      <c r="ER514" s="128"/>
      <c r="ES514" s="128"/>
      <c r="ET514" s="128"/>
      <c r="EU514" s="128"/>
      <c r="EV514" s="128"/>
      <c r="EW514" s="128"/>
      <c r="EX514" s="128"/>
      <c r="EY514" s="128"/>
      <c r="EZ514" s="128"/>
      <c r="FA514" s="128"/>
      <c r="FB514" s="128"/>
      <c r="FC514" s="128"/>
      <c r="FD514" s="128"/>
      <c r="FE514" s="128"/>
      <c r="FF514" s="128"/>
      <c r="FG514" s="128"/>
      <c r="FH514" s="128"/>
      <c r="FI514" s="128"/>
      <c r="FJ514" s="128"/>
      <c r="FK514" s="128"/>
      <c r="FL514" s="128"/>
      <c r="FM514" s="128"/>
      <c r="FN514" s="128"/>
      <c r="FO514" s="128"/>
      <c r="FP514" s="128"/>
      <c r="FQ514" s="128"/>
      <c r="FR514" s="128"/>
      <c r="FS514" s="128"/>
      <c r="FT514" s="128"/>
      <c r="FU514" s="128"/>
      <c r="FV514" s="128"/>
      <c r="FW514" s="128"/>
      <c r="FX514" s="128"/>
      <c r="FY514" s="128"/>
      <c r="FZ514" s="128"/>
      <c r="GA514" s="128"/>
      <c r="GB514" s="128"/>
      <c r="GC514" s="128"/>
      <c r="GD514" s="128"/>
      <c r="GE514" s="128"/>
      <c r="GF514" s="128"/>
      <c r="GG514" s="128"/>
      <c r="GH514" s="128"/>
      <c r="GI514" s="128"/>
      <c r="GJ514" s="128"/>
      <c r="GK514" s="128"/>
      <c r="GL514" s="128"/>
      <c r="GM514" s="128"/>
      <c r="GN514" s="128"/>
      <c r="GO514" s="128"/>
    </row>
    <row r="515" spans="1:197" s="37" customFormat="1" hidden="1" outlineLevel="4" x14ac:dyDescent="0.25">
      <c r="A515" s="45"/>
      <c r="B515" s="46"/>
      <c r="C515" s="310"/>
      <c r="D515" s="311"/>
      <c r="E515" s="312"/>
      <c r="F515" s="313" t="s">
        <v>521</v>
      </c>
      <c r="G515" s="311"/>
      <c r="H515" s="314">
        <v>5</v>
      </c>
      <c r="I515" s="315"/>
      <c r="J515" s="316"/>
      <c r="K515" s="50"/>
      <c r="L515" s="50"/>
      <c r="M515" s="50"/>
      <c r="N515" s="50"/>
      <c r="O515" s="52"/>
      <c r="P515" s="52"/>
      <c r="Q515" s="52"/>
      <c r="R515" s="197"/>
      <c r="S515" s="194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  <c r="DA515" s="128"/>
      <c r="DB515" s="128"/>
      <c r="DC515" s="128"/>
      <c r="DD515" s="128"/>
      <c r="DE515" s="128"/>
      <c r="DF515" s="128"/>
      <c r="DG515" s="128"/>
      <c r="DH515" s="128"/>
      <c r="DI515" s="128"/>
      <c r="DJ515" s="128"/>
      <c r="DK515" s="128"/>
      <c r="DL515" s="128"/>
      <c r="DM515" s="128"/>
      <c r="DN515" s="128"/>
      <c r="DO515" s="128"/>
      <c r="DP515" s="128"/>
      <c r="DQ515" s="128"/>
      <c r="DR515" s="128"/>
      <c r="DS515" s="128"/>
      <c r="DT515" s="128"/>
      <c r="DU515" s="128"/>
      <c r="DV515" s="128"/>
      <c r="DW515" s="128"/>
      <c r="DX515" s="128"/>
      <c r="DY515" s="128"/>
      <c r="DZ515" s="128"/>
      <c r="EA515" s="128"/>
      <c r="EB515" s="128"/>
      <c r="EC515" s="128"/>
      <c r="ED515" s="128"/>
      <c r="EE515" s="128"/>
      <c r="EF515" s="128"/>
      <c r="EG515" s="128"/>
      <c r="EH515" s="128"/>
      <c r="EI515" s="128"/>
      <c r="EJ515" s="128"/>
      <c r="EK515" s="128"/>
      <c r="EL515" s="128"/>
      <c r="EM515" s="128"/>
      <c r="EN515" s="128"/>
      <c r="EO515" s="128"/>
      <c r="EP515" s="128"/>
      <c r="EQ515" s="128"/>
      <c r="ER515" s="128"/>
      <c r="ES515" s="128"/>
      <c r="ET515" s="128"/>
      <c r="EU515" s="128"/>
      <c r="EV515" s="128"/>
      <c r="EW515" s="128"/>
      <c r="EX515" s="128"/>
      <c r="EY515" s="128"/>
      <c r="EZ515" s="128"/>
      <c r="FA515" s="128"/>
      <c r="FB515" s="128"/>
      <c r="FC515" s="128"/>
      <c r="FD515" s="128"/>
      <c r="FE515" s="128"/>
      <c r="FF515" s="128"/>
      <c r="FG515" s="128"/>
      <c r="FH515" s="128"/>
      <c r="FI515" s="128"/>
      <c r="FJ515" s="128"/>
      <c r="FK515" s="128"/>
      <c r="FL515" s="128"/>
      <c r="FM515" s="128"/>
      <c r="FN515" s="128"/>
      <c r="FO515" s="128"/>
      <c r="FP515" s="128"/>
      <c r="FQ515" s="128"/>
      <c r="FR515" s="128"/>
      <c r="FS515" s="128"/>
      <c r="FT515" s="128"/>
      <c r="FU515" s="128"/>
      <c r="FV515" s="128"/>
      <c r="FW515" s="128"/>
      <c r="FX515" s="128"/>
      <c r="FY515" s="128"/>
      <c r="FZ515" s="128"/>
      <c r="GA515" s="128"/>
      <c r="GB515" s="128"/>
      <c r="GC515" s="128"/>
      <c r="GD515" s="128"/>
      <c r="GE515" s="128"/>
      <c r="GF515" s="128"/>
      <c r="GG515" s="128"/>
      <c r="GH515" s="128"/>
      <c r="GI515" s="128"/>
      <c r="GJ515" s="128"/>
      <c r="GK515" s="128"/>
      <c r="GL515" s="128"/>
      <c r="GM515" s="128"/>
      <c r="GN515" s="128"/>
      <c r="GO515" s="128"/>
    </row>
    <row r="516" spans="1:197" s="37" customFormat="1" hidden="1" outlineLevel="4" x14ac:dyDescent="0.25">
      <c r="A516" s="45"/>
      <c r="B516" s="46"/>
      <c r="C516" s="310"/>
      <c r="D516" s="311"/>
      <c r="E516" s="312"/>
      <c r="F516" s="313" t="s">
        <v>522</v>
      </c>
      <c r="G516" s="311"/>
      <c r="H516" s="314">
        <v>8</v>
      </c>
      <c r="I516" s="315"/>
      <c r="J516" s="316"/>
      <c r="K516" s="50"/>
      <c r="L516" s="50"/>
      <c r="M516" s="50"/>
      <c r="N516" s="50"/>
      <c r="O516" s="52"/>
      <c r="P516" s="52"/>
      <c r="Q516" s="52"/>
      <c r="R516" s="197"/>
      <c r="S516" s="194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  <c r="DA516" s="128"/>
      <c r="DB516" s="128"/>
      <c r="DC516" s="128"/>
      <c r="DD516" s="128"/>
      <c r="DE516" s="128"/>
      <c r="DF516" s="128"/>
      <c r="DG516" s="128"/>
      <c r="DH516" s="128"/>
      <c r="DI516" s="128"/>
      <c r="DJ516" s="128"/>
      <c r="DK516" s="128"/>
      <c r="DL516" s="128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  <c r="EC516" s="128"/>
      <c r="ED516" s="128"/>
      <c r="EE516" s="128"/>
      <c r="EF516" s="128"/>
      <c r="EG516" s="128"/>
      <c r="EH516" s="128"/>
      <c r="EI516" s="128"/>
      <c r="EJ516" s="128"/>
      <c r="EK516" s="128"/>
      <c r="EL516" s="128"/>
      <c r="EM516" s="128"/>
      <c r="EN516" s="128"/>
      <c r="EO516" s="128"/>
      <c r="EP516" s="128"/>
      <c r="EQ516" s="128"/>
      <c r="ER516" s="128"/>
      <c r="ES516" s="128"/>
      <c r="ET516" s="128"/>
      <c r="EU516" s="128"/>
      <c r="EV516" s="128"/>
      <c r="EW516" s="128"/>
      <c r="EX516" s="128"/>
      <c r="EY516" s="128"/>
      <c r="EZ516" s="128"/>
      <c r="FA516" s="128"/>
      <c r="FB516" s="128"/>
      <c r="FC516" s="128"/>
      <c r="FD516" s="128"/>
      <c r="FE516" s="128"/>
      <c r="FF516" s="128"/>
      <c r="FG516" s="128"/>
      <c r="FH516" s="128"/>
      <c r="FI516" s="128"/>
      <c r="FJ516" s="128"/>
      <c r="FK516" s="128"/>
      <c r="FL516" s="128"/>
      <c r="FM516" s="128"/>
      <c r="FN516" s="128"/>
      <c r="FO516" s="128"/>
      <c r="FP516" s="128"/>
      <c r="FQ516" s="128"/>
      <c r="FR516" s="128"/>
      <c r="FS516" s="128"/>
      <c r="FT516" s="128"/>
      <c r="FU516" s="128"/>
      <c r="FV516" s="128"/>
      <c r="FW516" s="128"/>
      <c r="FX516" s="128"/>
      <c r="FY516" s="128"/>
      <c r="FZ516" s="128"/>
      <c r="GA516" s="128"/>
      <c r="GB516" s="128"/>
      <c r="GC516" s="128"/>
      <c r="GD516" s="128"/>
      <c r="GE516" s="128"/>
      <c r="GF516" s="128"/>
      <c r="GG516" s="128"/>
      <c r="GH516" s="128"/>
      <c r="GI516" s="128"/>
      <c r="GJ516" s="128"/>
      <c r="GK516" s="128"/>
      <c r="GL516" s="128"/>
      <c r="GM516" s="128"/>
      <c r="GN516" s="128"/>
      <c r="GO516" s="128"/>
    </row>
    <row r="517" spans="1:197" s="37" customFormat="1" hidden="1" outlineLevel="4" x14ac:dyDescent="0.25">
      <c r="A517" s="45"/>
      <c r="B517" s="46"/>
      <c r="C517" s="310"/>
      <c r="D517" s="311"/>
      <c r="E517" s="312"/>
      <c r="F517" s="313" t="s">
        <v>523</v>
      </c>
      <c r="G517" s="311"/>
      <c r="H517" s="314">
        <v>3</v>
      </c>
      <c r="I517" s="315"/>
      <c r="J517" s="316"/>
      <c r="K517" s="50"/>
      <c r="L517" s="50"/>
      <c r="M517" s="50"/>
      <c r="N517" s="50"/>
      <c r="O517" s="52"/>
      <c r="P517" s="52"/>
      <c r="Q517" s="52"/>
      <c r="R517" s="197"/>
      <c r="S517" s="194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  <c r="DA517" s="128"/>
      <c r="DB517" s="128"/>
      <c r="DC517" s="128"/>
      <c r="DD517" s="128"/>
      <c r="DE517" s="128"/>
      <c r="DF517" s="128"/>
      <c r="DG517" s="128"/>
      <c r="DH517" s="128"/>
      <c r="DI517" s="128"/>
      <c r="DJ517" s="128"/>
      <c r="DK517" s="128"/>
      <c r="DL517" s="128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  <c r="EC517" s="128"/>
      <c r="ED517" s="128"/>
      <c r="EE517" s="128"/>
      <c r="EF517" s="128"/>
      <c r="EG517" s="128"/>
      <c r="EH517" s="128"/>
      <c r="EI517" s="128"/>
      <c r="EJ517" s="128"/>
      <c r="EK517" s="128"/>
      <c r="EL517" s="128"/>
      <c r="EM517" s="128"/>
      <c r="EN517" s="128"/>
      <c r="EO517" s="128"/>
      <c r="EP517" s="128"/>
      <c r="EQ517" s="128"/>
      <c r="ER517" s="128"/>
      <c r="ES517" s="128"/>
      <c r="ET517" s="128"/>
      <c r="EU517" s="128"/>
      <c r="EV517" s="128"/>
      <c r="EW517" s="128"/>
      <c r="EX517" s="128"/>
      <c r="EY517" s="128"/>
      <c r="EZ517" s="128"/>
      <c r="FA517" s="128"/>
      <c r="FB517" s="128"/>
      <c r="FC517" s="128"/>
      <c r="FD517" s="128"/>
      <c r="FE517" s="128"/>
      <c r="FF517" s="128"/>
      <c r="FG517" s="128"/>
      <c r="FH517" s="128"/>
      <c r="FI517" s="128"/>
      <c r="FJ517" s="128"/>
      <c r="FK517" s="128"/>
      <c r="FL517" s="128"/>
      <c r="FM517" s="128"/>
      <c r="FN517" s="128"/>
      <c r="FO517" s="128"/>
      <c r="FP517" s="128"/>
      <c r="FQ517" s="128"/>
      <c r="FR517" s="128"/>
      <c r="FS517" s="128"/>
      <c r="FT517" s="128"/>
      <c r="FU517" s="128"/>
      <c r="FV517" s="128"/>
      <c r="FW517" s="128"/>
      <c r="FX517" s="128"/>
      <c r="FY517" s="128"/>
      <c r="FZ517" s="128"/>
      <c r="GA517" s="128"/>
      <c r="GB517" s="128"/>
      <c r="GC517" s="128"/>
      <c r="GD517" s="128"/>
      <c r="GE517" s="128"/>
      <c r="GF517" s="128"/>
      <c r="GG517" s="128"/>
      <c r="GH517" s="128"/>
      <c r="GI517" s="128"/>
      <c r="GJ517" s="128"/>
      <c r="GK517" s="128"/>
      <c r="GL517" s="128"/>
      <c r="GM517" s="128"/>
      <c r="GN517" s="128"/>
      <c r="GO517" s="128"/>
    </row>
    <row r="518" spans="1:197" s="37" customFormat="1" hidden="1" outlineLevel="4" x14ac:dyDescent="0.25">
      <c r="A518" s="45"/>
      <c r="B518" s="46"/>
      <c r="C518" s="310"/>
      <c r="D518" s="311"/>
      <c r="E518" s="312"/>
      <c r="F518" s="313" t="s">
        <v>524</v>
      </c>
      <c r="G518" s="311"/>
      <c r="H518" s="314">
        <v>10</v>
      </c>
      <c r="I518" s="315"/>
      <c r="J518" s="316"/>
      <c r="K518" s="50"/>
      <c r="L518" s="50"/>
      <c r="M518" s="50"/>
      <c r="N518" s="50"/>
      <c r="O518" s="52"/>
      <c r="P518" s="52"/>
      <c r="Q518" s="52"/>
      <c r="R518" s="197"/>
      <c r="S518" s="194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  <c r="DA518" s="128"/>
      <c r="DB518" s="128"/>
      <c r="DC518" s="128"/>
      <c r="DD518" s="128"/>
      <c r="DE518" s="128"/>
      <c r="DF518" s="128"/>
      <c r="DG518" s="128"/>
      <c r="DH518" s="128"/>
      <c r="DI518" s="128"/>
      <c r="DJ518" s="128"/>
      <c r="DK518" s="128"/>
      <c r="DL518" s="128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  <c r="EC518" s="128"/>
      <c r="ED518" s="128"/>
      <c r="EE518" s="128"/>
      <c r="EF518" s="128"/>
      <c r="EG518" s="128"/>
      <c r="EH518" s="128"/>
      <c r="EI518" s="128"/>
      <c r="EJ518" s="128"/>
      <c r="EK518" s="128"/>
      <c r="EL518" s="128"/>
      <c r="EM518" s="128"/>
      <c r="EN518" s="128"/>
      <c r="EO518" s="128"/>
      <c r="EP518" s="128"/>
      <c r="EQ518" s="128"/>
      <c r="ER518" s="128"/>
      <c r="ES518" s="128"/>
      <c r="ET518" s="128"/>
      <c r="EU518" s="128"/>
      <c r="EV518" s="128"/>
      <c r="EW518" s="128"/>
      <c r="EX518" s="128"/>
      <c r="EY518" s="128"/>
      <c r="EZ518" s="128"/>
      <c r="FA518" s="128"/>
      <c r="FB518" s="128"/>
      <c r="FC518" s="128"/>
      <c r="FD518" s="128"/>
      <c r="FE518" s="128"/>
      <c r="FF518" s="128"/>
      <c r="FG518" s="128"/>
      <c r="FH518" s="128"/>
      <c r="FI518" s="128"/>
      <c r="FJ518" s="128"/>
      <c r="FK518" s="128"/>
      <c r="FL518" s="128"/>
      <c r="FM518" s="128"/>
      <c r="FN518" s="128"/>
      <c r="FO518" s="128"/>
      <c r="FP518" s="128"/>
      <c r="FQ518" s="128"/>
      <c r="FR518" s="128"/>
      <c r="FS518" s="128"/>
      <c r="FT518" s="128"/>
      <c r="FU518" s="128"/>
      <c r="FV518" s="128"/>
      <c r="FW518" s="128"/>
      <c r="FX518" s="128"/>
      <c r="FY518" s="128"/>
      <c r="FZ518" s="128"/>
      <c r="GA518" s="128"/>
      <c r="GB518" s="128"/>
      <c r="GC518" s="128"/>
      <c r="GD518" s="128"/>
      <c r="GE518" s="128"/>
      <c r="GF518" s="128"/>
      <c r="GG518" s="128"/>
      <c r="GH518" s="128"/>
      <c r="GI518" s="128"/>
      <c r="GJ518" s="128"/>
      <c r="GK518" s="128"/>
      <c r="GL518" s="128"/>
      <c r="GM518" s="128"/>
      <c r="GN518" s="128"/>
      <c r="GO518" s="128"/>
    </row>
    <row r="519" spans="1:197" s="37" customFormat="1" hidden="1" outlineLevel="4" x14ac:dyDescent="0.25">
      <c r="A519" s="45"/>
      <c r="B519" s="46"/>
      <c r="C519" s="310"/>
      <c r="D519" s="311"/>
      <c r="E519" s="312"/>
      <c r="F519" s="313" t="s">
        <v>525</v>
      </c>
      <c r="G519" s="311"/>
      <c r="H519" s="314">
        <v>1</v>
      </c>
      <c r="I519" s="315"/>
      <c r="J519" s="316"/>
      <c r="K519" s="50"/>
      <c r="L519" s="50"/>
      <c r="M519" s="50"/>
      <c r="N519" s="50"/>
      <c r="O519" s="52"/>
      <c r="P519" s="52"/>
      <c r="Q519" s="52"/>
      <c r="R519" s="197"/>
      <c r="S519" s="194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  <c r="DA519" s="128"/>
      <c r="DB519" s="128"/>
      <c r="DC519" s="128"/>
      <c r="DD519" s="128"/>
      <c r="DE519" s="128"/>
      <c r="DF519" s="128"/>
      <c r="DG519" s="128"/>
      <c r="DH519" s="128"/>
      <c r="DI519" s="128"/>
      <c r="DJ519" s="128"/>
      <c r="DK519" s="128"/>
      <c r="DL519" s="128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  <c r="EC519" s="128"/>
      <c r="ED519" s="128"/>
      <c r="EE519" s="128"/>
      <c r="EF519" s="128"/>
      <c r="EG519" s="128"/>
      <c r="EH519" s="128"/>
      <c r="EI519" s="128"/>
      <c r="EJ519" s="128"/>
      <c r="EK519" s="128"/>
      <c r="EL519" s="128"/>
      <c r="EM519" s="128"/>
      <c r="EN519" s="128"/>
      <c r="EO519" s="128"/>
      <c r="EP519" s="128"/>
      <c r="EQ519" s="128"/>
      <c r="ER519" s="128"/>
      <c r="ES519" s="128"/>
      <c r="ET519" s="128"/>
      <c r="EU519" s="128"/>
      <c r="EV519" s="128"/>
      <c r="EW519" s="128"/>
      <c r="EX519" s="128"/>
      <c r="EY519" s="128"/>
      <c r="EZ519" s="128"/>
      <c r="FA519" s="128"/>
      <c r="FB519" s="128"/>
      <c r="FC519" s="128"/>
      <c r="FD519" s="128"/>
      <c r="FE519" s="128"/>
      <c r="FF519" s="128"/>
      <c r="FG519" s="128"/>
      <c r="FH519" s="128"/>
      <c r="FI519" s="128"/>
      <c r="FJ519" s="128"/>
      <c r="FK519" s="128"/>
      <c r="FL519" s="128"/>
      <c r="FM519" s="128"/>
      <c r="FN519" s="128"/>
      <c r="FO519" s="128"/>
      <c r="FP519" s="128"/>
      <c r="FQ519" s="128"/>
      <c r="FR519" s="128"/>
      <c r="FS519" s="128"/>
      <c r="FT519" s="128"/>
      <c r="FU519" s="128"/>
      <c r="FV519" s="128"/>
      <c r="FW519" s="128"/>
      <c r="FX519" s="128"/>
      <c r="FY519" s="128"/>
      <c r="FZ519" s="128"/>
      <c r="GA519" s="128"/>
      <c r="GB519" s="128"/>
      <c r="GC519" s="128"/>
      <c r="GD519" s="128"/>
      <c r="GE519" s="128"/>
      <c r="GF519" s="128"/>
      <c r="GG519" s="128"/>
      <c r="GH519" s="128"/>
      <c r="GI519" s="128"/>
      <c r="GJ519" s="128"/>
      <c r="GK519" s="128"/>
      <c r="GL519" s="128"/>
      <c r="GM519" s="128"/>
      <c r="GN519" s="128"/>
      <c r="GO519" s="128"/>
    </row>
    <row r="520" spans="1:197" s="37" customFormat="1" hidden="1" outlineLevel="4" x14ac:dyDescent="0.25">
      <c r="A520" s="45"/>
      <c r="B520" s="46"/>
      <c r="C520" s="310"/>
      <c r="D520" s="311"/>
      <c r="E520" s="312"/>
      <c r="F520" s="313" t="s">
        <v>526</v>
      </c>
      <c r="G520" s="311"/>
      <c r="H520" s="314">
        <v>3</v>
      </c>
      <c r="I520" s="315"/>
      <c r="J520" s="316"/>
      <c r="K520" s="50"/>
      <c r="L520" s="50"/>
      <c r="M520" s="50"/>
      <c r="N520" s="50"/>
      <c r="O520" s="52"/>
      <c r="P520" s="52"/>
      <c r="Q520" s="52"/>
      <c r="R520" s="197"/>
      <c r="S520" s="194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28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  <c r="DA520" s="128"/>
      <c r="DB520" s="128"/>
      <c r="DC520" s="128"/>
      <c r="DD520" s="128"/>
      <c r="DE520" s="128"/>
      <c r="DF520" s="128"/>
      <c r="DG520" s="128"/>
      <c r="DH520" s="128"/>
      <c r="DI520" s="128"/>
      <c r="DJ520" s="128"/>
      <c r="DK520" s="128"/>
      <c r="DL520" s="128"/>
      <c r="DM520" s="128"/>
      <c r="DN520" s="128"/>
      <c r="DO520" s="128"/>
      <c r="DP520" s="128"/>
      <c r="DQ520" s="128"/>
      <c r="DR520" s="128"/>
      <c r="DS520" s="128"/>
      <c r="DT520" s="128"/>
      <c r="DU520" s="128"/>
      <c r="DV520" s="128"/>
      <c r="DW520" s="128"/>
      <c r="DX520" s="128"/>
      <c r="DY520" s="128"/>
      <c r="DZ520" s="128"/>
      <c r="EA520" s="128"/>
      <c r="EB520" s="128"/>
      <c r="EC520" s="128"/>
      <c r="ED520" s="128"/>
      <c r="EE520" s="128"/>
      <c r="EF520" s="128"/>
      <c r="EG520" s="128"/>
      <c r="EH520" s="128"/>
      <c r="EI520" s="128"/>
      <c r="EJ520" s="128"/>
      <c r="EK520" s="128"/>
      <c r="EL520" s="128"/>
      <c r="EM520" s="128"/>
      <c r="EN520" s="128"/>
      <c r="EO520" s="128"/>
      <c r="EP520" s="128"/>
      <c r="EQ520" s="128"/>
      <c r="ER520" s="128"/>
      <c r="ES520" s="128"/>
      <c r="ET520" s="128"/>
      <c r="EU520" s="128"/>
      <c r="EV520" s="128"/>
      <c r="EW520" s="128"/>
      <c r="EX520" s="128"/>
      <c r="EY520" s="128"/>
      <c r="EZ520" s="128"/>
      <c r="FA520" s="128"/>
      <c r="FB520" s="128"/>
      <c r="FC520" s="128"/>
      <c r="FD520" s="128"/>
      <c r="FE520" s="128"/>
      <c r="FF520" s="128"/>
      <c r="FG520" s="128"/>
      <c r="FH520" s="128"/>
      <c r="FI520" s="128"/>
      <c r="FJ520" s="128"/>
      <c r="FK520" s="128"/>
      <c r="FL520" s="128"/>
      <c r="FM520" s="128"/>
      <c r="FN520" s="128"/>
      <c r="FO520" s="128"/>
      <c r="FP520" s="128"/>
      <c r="FQ520" s="128"/>
      <c r="FR520" s="128"/>
      <c r="FS520" s="128"/>
      <c r="FT520" s="128"/>
      <c r="FU520" s="128"/>
      <c r="FV520" s="128"/>
      <c r="FW520" s="128"/>
      <c r="FX520" s="128"/>
      <c r="FY520" s="128"/>
      <c r="FZ520" s="128"/>
      <c r="GA520" s="128"/>
      <c r="GB520" s="128"/>
      <c r="GC520" s="128"/>
      <c r="GD520" s="128"/>
      <c r="GE520" s="128"/>
      <c r="GF520" s="128"/>
      <c r="GG520" s="128"/>
      <c r="GH520" s="128"/>
      <c r="GI520" s="128"/>
      <c r="GJ520" s="128"/>
      <c r="GK520" s="128"/>
      <c r="GL520" s="128"/>
      <c r="GM520" s="128"/>
      <c r="GN520" s="128"/>
      <c r="GO520" s="128"/>
    </row>
    <row r="521" spans="1:197" s="37" customFormat="1" hidden="1" outlineLevel="4" x14ac:dyDescent="0.25">
      <c r="A521" s="45"/>
      <c r="B521" s="46"/>
      <c r="C521" s="310"/>
      <c r="D521" s="311"/>
      <c r="E521" s="312"/>
      <c r="F521" s="313" t="s">
        <v>527</v>
      </c>
      <c r="G521" s="311"/>
      <c r="H521" s="314">
        <v>2</v>
      </c>
      <c r="I521" s="315"/>
      <c r="J521" s="316"/>
      <c r="K521" s="50"/>
      <c r="L521" s="50"/>
      <c r="M521" s="50"/>
      <c r="N521" s="50"/>
      <c r="O521" s="52"/>
      <c r="P521" s="52"/>
      <c r="Q521" s="52"/>
      <c r="R521" s="197"/>
      <c r="S521" s="194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28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  <c r="DA521" s="128"/>
      <c r="DB521" s="128"/>
      <c r="DC521" s="128"/>
      <c r="DD521" s="128"/>
      <c r="DE521" s="128"/>
      <c r="DF521" s="128"/>
      <c r="DG521" s="128"/>
      <c r="DH521" s="128"/>
      <c r="DI521" s="128"/>
      <c r="DJ521" s="128"/>
      <c r="DK521" s="128"/>
      <c r="DL521" s="128"/>
      <c r="DM521" s="128"/>
      <c r="DN521" s="128"/>
      <c r="DO521" s="128"/>
      <c r="DP521" s="128"/>
      <c r="DQ521" s="128"/>
      <c r="DR521" s="128"/>
      <c r="DS521" s="128"/>
      <c r="DT521" s="128"/>
      <c r="DU521" s="128"/>
      <c r="DV521" s="128"/>
      <c r="DW521" s="128"/>
      <c r="DX521" s="128"/>
      <c r="DY521" s="128"/>
      <c r="DZ521" s="128"/>
      <c r="EA521" s="128"/>
      <c r="EB521" s="128"/>
      <c r="EC521" s="128"/>
      <c r="ED521" s="128"/>
      <c r="EE521" s="128"/>
      <c r="EF521" s="128"/>
      <c r="EG521" s="128"/>
      <c r="EH521" s="128"/>
      <c r="EI521" s="128"/>
      <c r="EJ521" s="128"/>
      <c r="EK521" s="128"/>
      <c r="EL521" s="128"/>
      <c r="EM521" s="128"/>
      <c r="EN521" s="128"/>
      <c r="EO521" s="128"/>
      <c r="EP521" s="128"/>
      <c r="EQ521" s="128"/>
      <c r="ER521" s="128"/>
      <c r="ES521" s="128"/>
      <c r="ET521" s="128"/>
      <c r="EU521" s="128"/>
      <c r="EV521" s="128"/>
      <c r="EW521" s="128"/>
      <c r="EX521" s="128"/>
      <c r="EY521" s="128"/>
      <c r="EZ521" s="128"/>
      <c r="FA521" s="128"/>
      <c r="FB521" s="128"/>
      <c r="FC521" s="128"/>
      <c r="FD521" s="128"/>
      <c r="FE521" s="128"/>
      <c r="FF521" s="128"/>
      <c r="FG521" s="128"/>
      <c r="FH521" s="128"/>
      <c r="FI521" s="128"/>
      <c r="FJ521" s="128"/>
      <c r="FK521" s="128"/>
      <c r="FL521" s="128"/>
      <c r="FM521" s="128"/>
      <c r="FN521" s="128"/>
      <c r="FO521" s="128"/>
      <c r="FP521" s="128"/>
      <c r="FQ521" s="128"/>
      <c r="FR521" s="128"/>
      <c r="FS521" s="128"/>
      <c r="FT521" s="128"/>
      <c r="FU521" s="128"/>
      <c r="FV521" s="128"/>
      <c r="FW521" s="128"/>
      <c r="FX521" s="128"/>
      <c r="FY521" s="128"/>
      <c r="FZ521" s="128"/>
      <c r="GA521" s="128"/>
      <c r="GB521" s="128"/>
      <c r="GC521" s="128"/>
      <c r="GD521" s="128"/>
      <c r="GE521" s="128"/>
      <c r="GF521" s="128"/>
      <c r="GG521" s="128"/>
      <c r="GH521" s="128"/>
      <c r="GI521" s="128"/>
      <c r="GJ521" s="128"/>
      <c r="GK521" s="128"/>
      <c r="GL521" s="128"/>
      <c r="GM521" s="128"/>
      <c r="GN521" s="128"/>
      <c r="GO521" s="128"/>
    </row>
    <row r="522" spans="1:197" s="37" customFormat="1" hidden="1" outlineLevel="4" x14ac:dyDescent="0.25">
      <c r="A522" s="45"/>
      <c r="B522" s="46"/>
      <c r="C522" s="310"/>
      <c r="D522" s="311"/>
      <c r="E522" s="312"/>
      <c r="F522" s="313" t="s">
        <v>528</v>
      </c>
      <c r="G522" s="311"/>
      <c r="H522" s="314">
        <v>8</v>
      </c>
      <c r="I522" s="315"/>
      <c r="J522" s="316"/>
      <c r="K522" s="50"/>
      <c r="L522" s="50"/>
      <c r="M522" s="50"/>
      <c r="N522" s="50"/>
      <c r="O522" s="52"/>
      <c r="P522" s="52"/>
      <c r="Q522" s="52"/>
      <c r="R522" s="197"/>
      <c r="S522" s="194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28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  <c r="DA522" s="128"/>
      <c r="DB522" s="128"/>
      <c r="DC522" s="128"/>
      <c r="DD522" s="128"/>
      <c r="DE522" s="128"/>
      <c r="DF522" s="128"/>
      <c r="DG522" s="128"/>
      <c r="DH522" s="128"/>
      <c r="DI522" s="128"/>
      <c r="DJ522" s="128"/>
      <c r="DK522" s="128"/>
      <c r="DL522" s="128"/>
      <c r="DM522" s="128"/>
      <c r="DN522" s="128"/>
      <c r="DO522" s="128"/>
      <c r="DP522" s="128"/>
      <c r="DQ522" s="128"/>
      <c r="DR522" s="128"/>
      <c r="DS522" s="128"/>
      <c r="DT522" s="128"/>
      <c r="DU522" s="128"/>
      <c r="DV522" s="128"/>
      <c r="DW522" s="128"/>
      <c r="DX522" s="128"/>
      <c r="DY522" s="128"/>
      <c r="DZ522" s="128"/>
      <c r="EA522" s="128"/>
      <c r="EB522" s="128"/>
      <c r="EC522" s="128"/>
      <c r="ED522" s="128"/>
      <c r="EE522" s="128"/>
      <c r="EF522" s="128"/>
      <c r="EG522" s="128"/>
      <c r="EH522" s="128"/>
      <c r="EI522" s="128"/>
      <c r="EJ522" s="128"/>
      <c r="EK522" s="128"/>
      <c r="EL522" s="128"/>
      <c r="EM522" s="128"/>
      <c r="EN522" s="128"/>
      <c r="EO522" s="128"/>
      <c r="EP522" s="128"/>
      <c r="EQ522" s="128"/>
      <c r="ER522" s="128"/>
      <c r="ES522" s="128"/>
      <c r="ET522" s="128"/>
      <c r="EU522" s="128"/>
      <c r="EV522" s="128"/>
      <c r="EW522" s="128"/>
      <c r="EX522" s="128"/>
      <c r="EY522" s="128"/>
      <c r="EZ522" s="128"/>
      <c r="FA522" s="128"/>
      <c r="FB522" s="128"/>
      <c r="FC522" s="128"/>
      <c r="FD522" s="128"/>
      <c r="FE522" s="128"/>
      <c r="FF522" s="128"/>
      <c r="FG522" s="128"/>
      <c r="FH522" s="128"/>
      <c r="FI522" s="128"/>
      <c r="FJ522" s="128"/>
      <c r="FK522" s="128"/>
      <c r="FL522" s="128"/>
      <c r="FM522" s="128"/>
      <c r="FN522" s="128"/>
      <c r="FO522" s="128"/>
      <c r="FP522" s="128"/>
      <c r="FQ522" s="128"/>
      <c r="FR522" s="128"/>
      <c r="FS522" s="128"/>
      <c r="FT522" s="128"/>
      <c r="FU522" s="128"/>
      <c r="FV522" s="128"/>
      <c r="FW522" s="128"/>
      <c r="FX522" s="128"/>
      <c r="FY522" s="128"/>
      <c r="FZ522" s="128"/>
      <c r="GA522" s="128"/>
      <c r="GB522" s="128"/>
      <c r="GC522" s="128"/>
      <c r="GD522" s="128"/>
      <c r="GE522" s="128"/>
      <c r="GF522" s="128"/>
      <c r="GG522" s="128"/>
      <c r="GH522" s="128"/>
      <c r="GI522" s="128"/>
      <c r="GJ522" s="128"/>
      <c r="GK522" s="128"/>
      <c r="GL522" s="128"/>
      <c r="GM522" s="128"/>
      <c r="GN522" s="128"/>
      <c r="GO522" s="128"/>
    </row>
    <row r="523" spans="1:197" s="37" customFormat="1" hidden="1" outlineLevel="4" x14ac:dyDescent="0.25">
      <c r="A523" s="45"/>
      <c r="B523" s="46"/>
      <c r="C523" s="310"/>
      <c r="D523" s="311"/>
      <c r="E523" s="312"/>
      <c r="F523" s="313" t="s">
        <v>529</v>
      </c>
      <c r="G523" s="311"/>
      <c r="H523" s="314">
        <v>1</v>
      </c>
      <c r="I523" s="315"/>
      <c r="J523" s="316"/>
      <c r="K523" s="50"/>
      <c r="L523" s="50"/>
      <c r="M523" s="50"/>
      <c r="N523" s="50"/>
      <c r="O523" s="52"/>
      <c r="P523" s="52"/>
      <c r="Q523" s="52"/>
      <c r="R523" s="197"/>
      <c r="S523" s="194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28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  <c r="DA523" s="128"/>
      <c r="DB523" s="128"/>
      <c r="DC523" s="128"/>
      <c r="DD523" s="128"/>
      <c r="DE523" s="128"/>
      <c r="DF523" s="128"/>
      <c r="DG523" s="128"/>
      <c r="DH523" s="128"/>
      <c r="DI523" s="128"/>
      <c r="DJ523" s="128"/>
      <c r="DK523" s="128"/>
      <c r="DL523" s="128"/>
      <c r="DM523" s="128"/>
      <c r="DN523" s="128"/>
      <c r="DO523" s="128"/>
      <c r="DP523" s="128"/>
      <c r="DQ523" s="128"/>
      <c r="DR523" s="128"/>
      <c r="DS523" s="128"/>
      <c r="DT523" s="128"/>
      <c r="DU523" s="128"/>
      <c r="DV523" s="128"/>
      <c r="DW523" s="128"/>
      <c r="DX523" s="128"/>
      <c r="DY523" s="128"/>
      <c r="DZ523" s="128"/>
      <c r="EA523" s="128"/>
      <c r="EB523" s="128"/>
      <c r="EC523" s="128"/>
      <c r="ED523" s="128"/>
      <c r="EE523" s="128"/>
      <c r="EF523" s="128"/>
      <c r="EG523" s="128"/>
      <c r="EH523" s="128"/>
      <c r="EI523" s="128"/>
      <c r="EJ523" s="128"/>
      <c r="EK523" s="128"/>
      <c r="EL523" s="128"/>
      <c r="EM523" s="128"/>
      <c r="EN523" s="128"/>
      <c r="EO523" s="128"/>
      <c r="EP523" s="128"/>
      <c r="EQ523" s="128"/>
      <c r="ER523" s="128"/>
      <c r="ES523" s="128"/>
      <c r="ET523" s="128"/>
      <c r="EU523" s="128"/>
      <c r="EV523" s="128"/>
      <c r="EW523" s="128"/>
      <c r="EX523" s="128"/>
      <c r="EY523" s="128"/>
      <c r="EZ523" s="128"/>
      <c r="FA523" s="128"/>
      <c r="FB523" s="128"/>
      <c r="FC523" s="128"/>
      <c r="FD523" s="128"/>
      <c r="FE523" s="128"/>
      <c r="FF523" s="128"/>
      <c r="FG523" s="128"/>
      <c r="FH523" s="128"/>
      <c r="FI523" s="128"/>
      <c r="FJ523" s="128"/>
      <c r="FK523" s="128"/>
      <c r="FL523" s="128"/>
      <c r="FM523" s="128"/>
      <c r="FN523" s="128"/>
      <c r="FO523" s="128"/>
      <c r="FP523" s="128"/>
      <c r="FQ523" s="128"/>
      <c r="FR523" s="128"/>
      <c r="FS523" s="128"/>
      <c r="FT523" s="128"/>
      <c r="FU523" s="128"/>
      <c r="FV523" s="128"/>
      <c r="FW523" s="128"/>
      <c r="FX523" s="128"/>
      <c r="FY523" s="128"/>
      <c r="FZ523" s="128"/>
      <c r="GA523" s="128"/>
      <c r="GB523" s="128"/>
      <c r="GC523" s="128"/>
      <c r="GD523" s="128"/>
      <c r="GE523" s="128"/>
      <c r="GF523" s="128"/>
      <c r="GG523" s="128"/>
      <c r="GH523" s="128"/>
      <c r="GI523" s="128"/>
      <c r="GJ523" s="128"/>
      <c r="GK523" s="128"/>
      <c r="GL523" s="128"/>
      <c r="GM523" s="128"/>
      <c r="GN523" s="128"/>
      <c r="GO523" s="128"/>
    </row>
    <row r="524" spans="1:197" s="37" customFormat="1" hidden="1" outlineLevel="4" x14ac:dyDescent="0.25">
      <c r="A524" s="45"/>
      <c r="B524" s="46"/>
      <c r="C524" s="310"/>
      <c r="D524" s="311"/>
      <c r="E524" s="312"/>
      <c r="F524" s="313" t="s">
        <v>530</v>
      </c>
      <c r="G524" s="311"/>
      <c r="H524" s="314">
        <v>3</v>
      </c>
      <c r="I524" s="315"/>
      <c r="J524" s="316"/>
      <c r="K524" s="50"/>
      <c r="L524" s="50"/>
      <c r="M524" s="50"/>
      <c r="N524" s="50"/>
      <c r="O524" s="52"/>
      <c r="P524" s="52"/>
      <c r="Q524" s="52"/>
      <c r="R524" s="197"/>
      <c r="S524" s="194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28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  <c r="DA524" s="128"/>
      <c r="DB524" s="128"/>
      <c r="DC524" s="128"/>
      <c r="DD524" s="128"/>
      <c r="DE524" s="128"/>
      <c r="DF524" s="128"/>
      <c r="DG524" s="128"/>
      <c r="DH524" s="128"/>
      <c r="DI524" s="128"/>
      <c r="DJ524" s="128"/>
      <c r="DK524" s="128"/>
      <c r="DL524" s="128"/>
      <c r="DM524" s="128"/>
      <c r="DN524" s="128"/>
      <c r="DO524" s="128"/>
      <c r="DP524" s="128"/>
      <c r="DQ524" s="128"/>
      <c r="DR524" s="128"/>
      <c r="DS524" s="128"/>
      <c r="DT524" s="128"/>
      <c r="DU524" s="128"/>
      <c r="DV524" s="128"/>
      <c r="DW524" s="128"/>
      <c r="DX524" s="128"/>
      <c r="DY524" s="128"/>
      <c r="DZ524" s="128"/>
      <c r="EA524" s="128"/>
      <c r="EB524" s="128"/>
      <c r="EC524" s="128"/>
      <c r="ED524" s="128"/>
      <c r="EE524" s="128"/>
      <c r="EF524" s="128"/>
      <c r="EG524" s="128"/>
      <c r="EH524" s="128"/>
      <c r="EI524" s="128"/>
      <c r="EJ524" s="128"/>
      <c r="EK524" s="128"/>
      <c r="EL524" s="128"/>
      <c r="EM524" s="128"/>
      <c r="EN524" s="128"/>
      <c r="EO524" s="128"/>
      <c r="EP524" s="128"/>
      <c r="EQ524" s="128"/>
      <c r="ER524" s="128"/>
      <c r="ES524" s="128"/>
      <c r="ET524" s="128"/>
      <c r="EU524" s="128"/>
      <c r="EV524" s="128"/>
      <c r="EW524" s="128"/>
      <c r="EX524" s="128"/>
      <c r="EY524" s="128"/>
      <c r="EZ524" s="128"/>
      <c r="FA524" s="128"/>
      <c r="FB524" s="128"/>
      <c r="FC524" s="128"/>
      <c r="FD524" s="128"/>
      <c r="FE524" s="128"/>
      <c r="FF524" s="128"/>
      <c r="FG524" s="128"/>
      <c r="FH524" s="128"/>
      <c r="FI524" s="128"/>
      <c r="FJ524" s="128"/>
      <c r="FK524" s="128"/>
      <c r="FL524" s="128"/>
      <c r="FM524" s="128"/>
      <c r="FN524" s="128"/>
      <c r="FO524" s="128"/>
      <c r="FP524" s="128"/>
      <c r="FQ524" s="128"/>
      <c r="FR524" s="128"/>
      <c r="FS524" s="128"/>
      <c r="FT524" s="128"/>
      <c r="FU524" s="128"/>
      <c r="FV524" s="128"/>
      <c r="FW524" s="128"/>
      <c r="FX524" s="128"/>
      <c r="FY524" s="128"/>
      <c r="FZ524" s="128"/>
      <c r="GA524" s="128"/>
      <c r="GB524" s="128"/>
      <c r="GC524" s="128"/>
      <c r="GD524" s="128"/>
      <c r="GE524" s="128"/>
      <c r="GF524" s="128"/>
      <c r="GG524" s="128"/>
      <c r="GH524" s="128"/>
      <c r="GI524" s="128"/>
      <c r="GJ524" s="128"/>
      <c r="GK524" s="128"/>
      <c r="GL524" s="128"/>
      <c r="GM524" s="128"/>
      <c r="GN524" s="128"/>
      <c r="GO524" s="128"/>
    </row>
    <row r="525" spans="1:197" s="37" customFormat="1" ht="7.5" hidden="1" customHeight="1" outlineLevel="4" x14ac:dyDescent="0.25">
      <c r="A525" s="36"/>
      <c r="B525" s="53"/>
      <c r="C525" s="317"/>
      <c r="D525" s="318"/>
      <c r="E525" s="319"/>
      <c r="F525" s="320"/>
      <c r="G525" s="318"/>
      <c r="H525" s="321"/>
      <c r="I525" s="322"/>
      <c r="J525" s="323"/>
      <c r="K525" s="61"/>
      <c r="L525" s="61"/>
      <c r="M525" s="61"/>
      <c r="N525" s="61"/>
      <c r="O525" s="60"/>
      <c r="P525" s="60"/>
      <c r="Q525" s="60"/>
      <c r="R525" s="197"/>
      <c r="S525" s="194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28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  <c r="DA525" s="128"/>
      <c r="DB525" s="128"/>
      <c r="DC525" s="128"/>
      <c r="DD525" s="128"/>
      <c r="DE525" s="128"/>
      <c r="DF525" s="128"/>
      <c r="DG525" s="128"/>
      <c r="DH525" s="128"/>
      <c r="DI525" s="128"/>
      <c r="DJ525" s="128"/>
      <c r="DK525" s="128"/>
      <c r="DL525" s="128"/>
      <c r="DM525" s="128"/>
      <c r="DN525" s="128"/>
      <c r="DO525" s="128"/>
      <c r="DP525" s="128"/>
      <c r="DQ525" s="128"/>
      <c r="DR525" s="128"/>
      <c r="DS525" s="128"/>
      <c r="DT525" s="128"/>
      <c r="DU525" s="128"/>
      <c r="DV525" s="128"/>
      <c r="DW525" s="128"/>
      <c r="DX525" s="128"/>
      <c r="DY525" s="128"/>
      <c r="DZ525" s="128"/>
      <c r="EA525" s="128"/>
      <c r="EB525" s="128"/>
      <c r="EC525" s="128"/>
      <c r="ED525" s="128"/>
      <c r="EE525" s="128"/>
      <c r="EF525" s="128"/>
      <c r="EG525" s="128"/>
      <c r="EH525" s="128"/>
      <c r="EI525" s="128"/>
      <c r="EJ525" s="128"/>
      <c r="EK525" s="128"/>
      <c r="EL525" s="128"/>
      <c r="EM525" s="128"/>
      <c r="EN525" s="128"/>
      <c r="EO525" s="128"/>
      <c r="EP525" s="128"/>
      <c r="EQ525" s="128"/>
      <c r="ER525" s="128"/>
      <c r="ES525" s="128"/>
      <c r="ET525" s="128"/>
      <c r="EU525" s="128"/>
      <c r="EV525" s="128"/>
      <c r="EW525" s="128"/>
      <c r="EX525" s="128"/>
      <c r="EY525" s="128"/>
      <c r="EZ525" s="128"/>
      <c r="FA525" s="128"/>
      <c r="FB525" s="128"/>
      <c r="FC525" s="128"/>
      <c r="FD525" s="128"/>
      <c r="FE525" s="128"/>
      <c r="FF525" s="128"/>
      <c r="FG525" s="128"/>
      <c r="FH525" s="128"/>
      <c r="FI525" s="128"/>
      <c r="FJ525" s="128"/>
      <c r="FK525" s="128"/>
      <c r="FL525" s="128"/>
      <c r="FM525" s="128"/>
      <c r="FN525" s="128"/>
      <c r="FO525" s="128"/>
      <c r="FP525" s="128"/>
      <c r="FQ525" s="128"/>
      <c r="FR525" s="128"/>
      <c r="FS525" s="128"/>
      <c r="FT525" s="128"/>
      <c r="FU525" s="128"/>
      <c r="FV525" s="128"/>
      <c r="FW525" s="128"/>
      <c r="FX525" s="128"/>
      <c r="FY525" s="128"/>
      <c r="FZ525" s="128"/>
      <c r="GA525" s="128"/>
      <c r="GB525" s="128"/>
      <c r="GC525" s="128"/>
      <c r="GD525" s="128"/>
      <c r="GE525" s="128"/>
      <c r="GF525" s="128"/>
      <c r="GG525" s="128"/>
      <c r="GH525" s="128"/>
      <c r="GI525" s="128"/>
      <c r="GJ525" s="128"/>
      <c r="GK525" s="128"/>
      <c r="GL525" s="128"/>
      <c r="GM525" s="128"/>
      <c r="GN525" s="128"/>
      <c r="GO525" s="128"/>
    </row>
    <row r="526" spans="1:197" s="37" customFormat="1" outlineLevel="3" collapsed="1" x14ac:dyDescent="0.25">
      <c r="A526" s="38"/>
      <c r="B526" s="39"/>
      <c r="C526" s="303">
        <v>20</v>
      </c>
      <c r="D526" s="304" t="s">
        <v>65</v>
      </c>
      <c r="E526" s="305" t="s">
        <v>531</v>
      </c>
      <c r="F526" s="306" t="s">
        <v>532</v>
      </c>
      <c r="G526" s="304" t="s">
        <v>429</v>
      </c>
      <c r="H526" s="307">
        <v>5</v>
      </c>
      <c r="I526" s="324"/>
      <c r="J526" s="309">
        <f>H526*I526</f>
        <v>0</v>
      </c>
      <c r="K526" s="42">
        <v>2.5000000000000001E-3</v>
      </c>
      <c r="L526" s="42">
        <f>H526*K526</f>
        <v>1.2500000000000001E-2</v>
      </c>
      <c r="M526" s="42"/>
      <c r="N526" s="42">
        <f>H526*M526</f>
        <v>0</v>
      </c>
      <c r="O526" s="44">
        <v>21</v>
      </c>
      <c r="P526" s="44">
        <f>J526*(O526/100)</f>
        <v>0</v>
      </c>
      <c r="Q526" s="44">
        <f>J526+P526</f>
        <v>0</v>
      </c>
      <c r="R526" s="197"/>
      <c r="S526" s="194"/>
      <c r="T526" s="127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28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  <c r="DA526" s="128"/>
      <c r="DB526" s="128"/>
      <c r="DC526" s="128"/>
      <c r="DD526" s="128"/>
      <c r="DE526" s="128"/>
      <c r="DF526" s="128"/>
      <c r="DG526" s="128"/>
      <c r="DH526" s="128"/>
      <c r="DI526" s="128"/>
      <c r="DJ526" s="128"/>
      <c r="DK526" s="128"/>
      <c r="DL526" s="128"/>
      <c r="DM526" s="128"/>
      <c r="DN526" s="128"/>
      <c r="DO526" s="128"/>
      <c r="DP526" s="128"/>
      <c r="DQ526" s="128"/>
      <c r="DR526" s="128"/>
      <c r="DS526" s="128"/>
      <c r="DT526" s="128"/>
      <c r="DU526" s="128"/>
      <c r="DV526" s="128"/>
      <c r="DW526" s="128"/>
      <c r="DX526" s="128"/>
      <c r="DY526" s="128"/>
      <c r="DZ526" s="128"/>
      <c r="EA526" s="128"/>
      <c r="EB526" s="128"/>
      <c r="EC526" s="128"/>
      <c r="ED526" s="128"/>
      <c r="EE526" s="128"/>
      <c r="EF526" s="128"/>
      <c r="EG526" s="128"/>
      <c r="EH526" s="128"/>
      <c r="EI526" s="128"/>
      <c r="EJ526" s="128"/>
      <c r="EK526" s="128"/>
      <c r="EL526" s="128"/>
      <c r="EM526" s="128"/>
      <c r="EN526" s="128"/>
      <c r="EO526" s="128"/>
      <c r="EP526" s="128"/>
      <c r="EQ526" s="128"/>
      <c r="ER526" s="128"/>
      <c r="ES526" s="128"/>
      <c r="ET526" s="128"/>
      <c r="EU526" s="128"/>
      <c r="EV526" s="128"/>
      <c r="EW526" s="128"/>
      <c r="EX526" s="128"/>
      <c r="EY526" s="128"/>
      <c r="EZ526" s="128"/>
      <c r="FA526" s="128"/>
      <c r="FB526" s="128"/>
      <c r="FC526" s="128"/>
      <c r="FD526" s="128"/>
      <c r="FE526" s="128"/>
      <c r="FF526" s="128"/>
      <c r="FG526" s="128"/>
      <c r="FH526" s="128"/>
      <c r="FI526" s="128"/>
      <c r="FJ526" s="128"/>
      <c r="FK526" s="128"/>
      <c r="FL526" s="128"/>
      <c r="FM526" s="128"/>
      <c r="FN526" s="128"/>
      <c r="FO526" s="128"/>
      <c r="FP526" s="128"/>
      <c r="FQ526" s="128"/>
      <c r="FR526" s="128"/>
      <c r="FS526" s="128"/>
      <c r="FT526" s="128"/>
      <c r="FU526" s="128"/>
      <c r="FV526" s="128"/>
      <c r="FW526" s="128"/>
      <c r="FX526" s="128"/>
      <c r="FY526" s="128"/>
      <c r="FZ526" s="128"/>
      <c r="GA526" s="128"/>
      <c r="GB526" s="128"/>
      <c r="GC526" s="128"/>
      <c r="GD526" s="128"/>
      <c r="GE526" s="128"/>
      <c r="GF526" s="128"/>
      <c r="GG526" s="128"/>
      <c r="GH526" s="128"/>
      <c r="GI526" s="128"/>
      <c r="GJ526" s="128"/>
      <c r="GK526" s="128"/>
      <c r="GL526" s="128"/>
      <c r="GM526" s="128"/>
      <c r="GN526" s="128"/>
      <c r="GO526" s="128"/>
    </row>
    <row r="527" spans="1:197" s="37" customFormat="1" hidden="1" outlineLevel="4" x14ac:dyDescent="0.25">
      <c r="A527" s="45"/>
      <c r="B527" s="46"/>
      <c r="C527" s="310"/>
      <c r="D527" s="311"/>
      <c r="E527" s="312" t="s">
        <v>14</v>
      </c>
      <c r="F527" s="313" t="s">
        <v>520</v>
      </c>
      <c r="G527" s="311"/>
      <c r="H527" s="314">
        <v>5</v>
      </c>
      <c r="I527" s="315"/>
      <c r="J527" s="316"/>
      <c r="K527" s="50"/>
      <c r="L527" s="50"/>
      <c r="M527" s="50"/>
      <c r="N527" s="50"/>
      <c r="O527" s="52"/>
      <c r="P527" s="52"/>
      <c r="Q527" s="52"/>
      <c r="R527" s="197"/>
      <c r="S527" s="194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  <c r="DA527" s="128"/>
      <c r="DB527" s="128"/>
      <c r="DC527" s="128"/>
      <c r="DD527" s="128"/>
      <c r="DE527" s="128"/>
      <c r="DF527" s="128"/>
      <c r="DG527" s="128"/>
      <c r="DH527" s="128"/>
      <c r="DI527" s="128"/>
      <c r="DJ527" s="128"/>
      <c r="DK527" s="128"/>
      <c r="DL527" s="128"/>
      <c r="DM527" s="128"/>
      <c r="DN527" s="128"/>
      <c r="DO527" s="128"/>
      <c r="DP527" s="128"/>
      <c r="DQ527" s="128"/>
      <c r="DR527" s="128"/>
      <c r="DS527" s="128"/>
      <c r="DT527" s="128"/>
      <c r="DU527" s="128"/>
      <c r="DV527" s="128"/>
      <c r="DW527" s="128"/>
      <c r="DX527" s="128"/>
      <c r="DY527" s="128"/>
      <c r="DZ527" s="128"/>
      <c r="EA527" s="128"/>
      <c r="EB527" s="128"/>
      <c r="EC527" s="128"/>
      <c r="ED527" s="128"/>
      <c r="EE527" s="128"/>
      <c r="EF527" s="128"/>
      <c r="EG527" s="128"/>
      <c r="EH527" s="128"/>
      <c r="EI527" s="128"/>
      <c r="EJ527" s="128"/>
      <c r="EK527" s="128"/>
      <c r="EL527" s="128"/>
      <c r="EM527" s="128"/>
      <c r="EN527" s="128"/>
      <c r="EO527" s="128"/>
      <c r="EP527" s="128"/>
      <c r="EQ527" s="128"/>
      <c r="ER527" s="128"/>
      <c r="ES527" s="128"/>
      <c r="ET527" s="128"/>
      <c r="EU527" s="128"/>
      <c r="EV527" s="128"/>
      <c r="EW527" s="128"/>
      <c r="EX527" s="128"/>
      <c r="EY527" s="128"/>
      <c r="EZ527" s="128"/>
      <c r="FA527" s="128"/>
      <c r="FB527" s="128"/>
      <c r="FC527" s="128"/>
      <c r="FD527" s="128"/>
      <c r="FE527" s="128"/>
      <c r="FF527" s="128"/>
      <c r="FG527" s="128"/>
      <c r="FH527" s="128"/>
      <c r="FI527" s="128"/>
      <c r="FJ527" s="128"/>
      <c r="FK527" s="128"/>
      <c r="FL527" s="128"/>
      <c r="FM527" s="128"/>
      <c r="FN527" s="128"/>
      <c r="FO527" s="128"/>
      <c r="FP527" s="128"/>
      <c r="FQ527" s="128"/>
      <c r="FR527" s="128"/>
      <c r="FS527" s="128"/>
      <c r="FT527" s="128"/>
      <c r="FU527" s="128"/>
      <c r="FV527" s="128"/>
      <c r="FW527" s="128"/>
      <c r="FX527" s="128"/>
      <c r="FY527" s="128"/>
      <c r="FZ527" s="128"/>
      <c r="GA527" s="128"/>
      <c r="GB527" s="128"/>
      <c r="GC527" s="128"/>
      <c r="GD527" s="128"/>
      <c r="GE527" s="128"/>
      <c r="GF527" s="128"/>
      <c r="GG527" s="128"/>
      <c r="GH527" s="128"/>
      <c r="GI527" s="128"/>
      <c r="GJ527" s="128"/>
      <c r="GK527" s="128"/>
      <c r="GL527" s="128"/>
      <c r="GM527" s="128"/>
      <c r="GN527" s="128"/>
      <c r="GO527" s="128"/>
    </row>
    <row r="528" spans="1:197" s="37" customFormat="1" ht="7.5" hidden="1" customHeight="1" outlineLevel="4" x14ac:dyDescent="0.25">
      <c r="A528" s="36"/>
      <c r="B528" s="53"/>
      <c r="C528" s="317"/>
      <c r="D528" s="318"/>
      <c r="E528" s="319"/>
      <c r="F528" s="320"/>
      <c r="G528" s="318"/>
      <c r="H528" s="321"/>
      <c r="I528" s="322"/>
      <c r="J528" s="323"/>
      <c r="K528" s="61"/>
      <c r="L528" s="61"/>
      <c r="M528" s="61"/>
      <c r="N528" s="61"/>
      <c r="O528" s="60"/>
      <c r="P528" s="60"/>
      <c r="Q528" s="60"/>
      <c r="R528" s="197"/>
      <c r="S528" s="194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  <c r="DA528" s="128"/>
      <c r="DB528" s="128"/>
      <c r="DC528" s="128"/>
      <c r="DD528" s="128"/>
      <c r="DE528" s="128"/>
      <c r="DF528" s="128"/>
      <c r="DG528" s="128"/>
      <c r="DH528" s="128"/>
      <c r="DI528" s="128"/>
      <c r="DJ528" s="128"/>
      <c r="DK528" s="128"/>
      <c r="DL528" s="128"/>
      <c r="DM528" s="128"/>
      <c r="DN528" s="128"/>
      <c r="DO528" s="128"/>
      <c r="DP528" s="128"/>
      <c r="DQ528" s="128"/>
      <c r="DR528" s="128"/>
      <c r="DS528" s="128"/>
      <c r="DT528" s="128"/>
      <c r="DU528" s="128"/>
      <c r="DV528" s="128"/>
      <c r="DW528" s="128"/>
      <c r="DX528" s="128"/>
      <c r="DY528" s="128"/>
      <c r="DZ528" s="128"/>
      <c r="EA528" s="128"/>
      <c r="EB528" s="128"/>
      <c r="EC528" s="128"/>
      <c r="ED528" s="128"/>
      <c r="EE528" s="128"/>
      <c r="EF528" s="128"/>
      <c r="EG528" s="128"/>
      <c r="EH528" s="128"/>
      <c r="EI528" s="128"/>
      <c r="EJ528" s="128"/>
      <c r="EK528" s="128"/>
      <c r="EL528" s="128"/>
      <c r="EM528" s="128"/>
      <c r="EN528" s="128"/>
      <c r="EO528" s="128"/>
      <c r="EP528" s="128"/>
      <c r="EQ528" s="128"/>
      <c r="ER528" s="128"/>
      <c r="ES528" s="128"/>
      <c r="ET528" s="128"/>
      <c r="EU528" s="128"/>
      <c r="EV528" s="128"/>
      <c r="EW528" s="128"/>
      <c r="EX528" s="128"/>
      <c r="EY528" s="128"/>
      <c r="EZ528" s="128"/>
      <c r="FA528" s="128"/>
      <c r="FB528" s="128"/>
      <c r="FC528" s="128"/>
      <c r="FD528" s="128"/>
      <c r="FE528" s="128"/>
      <c r="FF528" s="128"/>
      <c r="FG528" s="128"/>
      <c r="FH528" s="128"/>
      <c r="FI528" s="128"/>
      <c r="FJ528" s="128"/>
      <c r="FK528" s="128"/>
      <c r="FL528" s="128"/>
      <c r="FM528" s="128"/>
      <c r="FN528" s="128"/>
      <c r="FO528" s="128"/>
      <c r="FP528" s="128"/>
      <c r="FQ528" s="128"/>
      <c r="FR528" s="128"/>
      <c r="FS528" s="128"/>
      <c r="FT528" s="128"/>
      <c r="FU528" s="128"/>
      <c r="FV528" s="128"/>
      <c r="FW528" s="128"/>
      <c r="FX528" s="128"/>
      <c r="FY528" s="128"/>
      <c r="FZ528" s="128"/>
      <c r="GA528" s="128"/>
      <c r="GB528" s="128"/>
      <c r="GC528" s="128"/>
      <c r="GD528" s="128"/>
      <c r="GE528" s="128"/>
      <c r="GF528" s="128"/>
      <c r="GG528" s="128"/>
      <c r="GH528" s="128"/>
      <c r="GI528" s="128"/>
      <c r="GJ528" s="128"/>
      <c r="GK528" s="128"/>
      <c r="GL528" s="128"/>
      <c r="GM528" s="128"/>
      <c r="GN528" s="128"/>
      <c r="GO528" s="128"/>
    </row>
    <row r="529" spans="1:197" s="37" customFormat="1" outlineLevel="3" collapsed="1" x14ac:dyDescent="0.25">
      <c r="A529" s="38"/>
      <c r="B529" s="39"/>
      <c r="C529" s="303">
        <v>21</v>
      </c>
      <c r="D529" s="304" t="s">
        <v>65</v>
      </c>
      <c r="E529" s="305" t="s">
        <v>533</v>
      </c>
      <c r="F529" s="306" t="s">
        <v>534</v>
      </c>
      <c r="G529" s="304" t="s">
        <v>429</v>
      </c>
      <c r="H529" s="307">
        <v>5</v>
      </c>
      <c r="I529" s="324"/>
      <c r="J529" s="309">
        <f>H529*I529</f>
        <v>0</v>
      </c>
      <c r="K529" s="42">
        <v>1.2999999999999999E-3</v>
      </c>
      <c r="L529" s="42">
        <f>H529*K529</f>
        <v>6.4999999999999997E-3</v>
      </c>
      <c r="M529" s="42"/>
      <c r="N529" s="42">
        <f>H529*M529</f>
        <v>0</v>
      </c>
      <c r="O529" s="44">
        <v>21</v>
      </c>
      <c r="P529" s="44">
        <f>J529*(O529/100)</f>
        <v>0</v>
      </c>
      <c r="Q529" s="44">
        <f>J529+P529</f>
        <v>0</v>
      </c>
      <c r="R529" s="197"/>
      <c r="S529" s="194"/>
      <c r="T529" s="127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28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  <c r="DA529" s="128"/>
      <c r="DB529" s="128"/>
      <c r="DC529" s="128"/>
      <c r="DD529" s="128"/>
      <c r="DE529" s="128"/>
      <c r="DF529" s="128"/>
      <c r="DG529" s="128"/>
      <c r="DH529" s="128"/>
      <c r="DI529" s="128"/>
      <c r="DJ529" s="128"/>
      <c r="DK529" s="128"/>
      <c r="DL529" s="128"/>
      <c r="DM529" s="128"/>
      <c r="DN529" s="128"/>
      <c r="DO529" s="128"/>
      <c r="DP529" s="128"/>
      <c r="DQ529" s="128"/>
      <c r="DR529" s="128"/>
      <c r="DS529" s="128"/>
      <c r="DT529" s="128"/>
      <c r="DU529" s="128"/>
      <c r="DV529" s="128"/>
      <c r="DW529" s="128"/>
      <c r="DX529" s="128"/>
      <c r="DY529" s="128"/>
      <c r="DZ529" s="128"/>
      <c r="EA529" s="128"/>
      <c r="EB529" s="128"/>
      <c r="EC529" s="128"/>
      <c r="ED529" s="128"/>
      <c r="EE529" s="128"/>
      <c r="EF529" s="128"/>
      <c r="EG529" s="128"/>
      <c r="EH529" s="128"/>
      <c r="EI529" s="128"/>
      <c r="EJ529" s="128"/>
      <c r="EK529" s="128"/>
      <c r="EL529" s="128"/>
      <c r="EM529" s="128"/>
      <c r="EN529" s="128"/>
      <c r="EO529" s="128"/>
      <c r="EP529" s="128"/>
      <c r="EQ529" s="128"/>
      <c r="ER529" s="128"/>
      <c r="ES529" s="128"/>
      <c r="ET529" s="128"/>
      <c r="EU529" s="128"/>
      <c r="EV529" s="128"/>
      <c r="EW529" s="128"/>
      <c r="EX529" s="128"/>
      <c r="EY529" s="128"/>
      <c r="EZ529" s="128"/>
      <c r="FA529" s="128"/>
      <c r="FB529" s="128"/>
      <c r="FC529" s="128"/>
      <c r="FD529" s="128"/>
      <c r="FE529" s="128"/>
      <c r="FF529" s="128"/>
      <c r="FG529" s="128"/>
      <c r="FH529" s="128"/>
      <c r="FI529" s="128"/>
      <c r="FJ529" s="128"/>
      <c r="FK529" s="128"/>
      <c r="FL529" s="128"/>
      <c r="FM529" s="128"/>
      <c r="FN529" s="128"/>
      <c r="FO529" s="128"/>
      <c r="FP529" s="128"/>
      <c r="FQ529" s="128"/>
      <c r="FR529" s="128"/>
      <c r="FS529" s="128"/>
      <c r="FT529" s="128"/>
      <c r="FU529" s="128"/>
      <c r="FV529" s="128"/>
      <c r="FW529" s="128"/>
      <c r="FX529" s="128"/>
      <c r="FY529" s="128"/>
      <c r="FZ529" s="128"/>
      <c r="GA529" s="128"/>
      <c r="GB529" s="128"/>
      <c r="GC529" s="128"/>
      <c r="GD529" s="128"/>
      <c r="GE529" s="128"/>
      <c r="GF529" s="128"/>
      <c r="GG529" s="128"/>
      <c r="GH529" s="128"/>
      <c r="GI529" s="128"/>
      <c r="GJ529" s="128"/>
      <c r="GK529" s="128"/>
      <c r="GL529" s="128"/>
      <c r="GM529" s="128"/>
      <c r="GN529" s="128"/>
      <c r="GO529" s="128"/>
    </row>
    <row r="530" spans="1:197" s="37" customFormat="1" hidden="1" outlineLevel="4" x14ac:dyDescent="0.25">
      <c r="A530" s="45"/>
      <c r="B530" s="46"/>
      <c r="C530" s="310"/>
      <c r="D530" s="311"/>
      <c r="E530" s="312" t="s">
        <v>14</v>
      </c>
      <c r="F530" s="313" t="s">
        <v>521</v>
      </c>
      <c r="G530" s="311"/>
      <c r="H530" s="314">
        <v>5</v>
      </c>
      <c r="I530" s="315"/>
      <c r="J530" s="316"/>
      <c r="K530" s="50"/>
      <c r="L530" s="50"/>
      <c r="M530" s="50"/>
      <c r="N530" s="50"/>
      <c r="O530" s="52"/>
      <c r="P530" s="52"/>
      <c r="Q530" s="52"/>
      <c r="R530" s="197"/>
      <c r="S530" s="194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28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  <c r="DA530" s="128"/>
      <c r="DB530" s="128"/>
      <c r="DC530" s="128"/>
      <c r="DD530" s="128"/>
      <c r="DE530" s="128"/>
      <c r="DF530" s="128"/>
      <c r="DG530" s="128"/>
      <c r="DH530" s="128"/>
      <c r="DI530" s="128"/>
      <c r="DJ530" s="128"/>
      <c r="DK530" s="128"/>
      <c r="DL530" s="128"/>
      <c r="DM530" s="128"/>
      <c r="DN530" s="128"/>
      <c r="DO530" s="128"/>
      <c r="DP530" s="128"/>
      <c r="DQ530" s="128"/>
      <c r="DR530" s="128"/>
      <c r="DS530" s="128"/>
      <c r="DT530" s="128"/>
      <c r="DU530" s="128"/>
      <c r="DV530" s="128"/>
      <c r="DW530" s="128"/>
      <c r="DX530" s="128"/>
      <c r="DY530" s="128"/>
      <c r="DZ530" s="128"/>
      <c r="EA530" s="128"/>
      <c r="EB530" s="128"/>
      <c r="EC530" s="128"/>
      <c r="ED530" s="128"/>
      <c r="EE530" s="128"/>
      <c r="EF530" s="128"/>
      <c r="EG530" s="128"/>
      <c r="EH530" s="128"/>
      <c r="EI530" s="128"/>
      <c r="EJ530" s="128"/>
      <c r="EK530" s="128"/>
      <c r="EL530" s="128"/>
      <c r="EM530" s="128"/>
      <c r="EN530" s="128"/>
      <c r="EO530" s="128"/>
      <c r="EP530" s="128"/>
      <c r="EQ530" s="128"/>
      <c r="ER530" s="128"/>
      <c r="ES530" s="128"/>
      <c r="ET530" s="128"/>
      <c r="EU530" s="128"/>
      <c r="EV530" s="128"/>
      <c r="EW530" s="128"/>
      <c r="EX530" s="128"/>
      <c r="EY530" s="128"/>
      <c r="EZ530" s="128"/>
      <c r="FA530" s="128"/>
      <c r="FB530" s="128"/>
      <c r="FC530" s="128"/>
      <c r="FD530" s="128"/>
      <c r="FE530" s="128"/>
      <c r="FF530" s="128"/>
      <c r="FG530" s="128"/>
      <c r="FH530" s="128"/>
      <c r="FI530" s="128"/>
      <c r="FJ530" s="128"/>
      <c r="FK530" s="128"/>
      <c r="FL530" s="128"/>
      <c r="FM530" s="128"/>
      <c r="FN530" s="128"/>
      <c r="FO530" s="128"/>
      <c r="FP530" s="128"/>
      <c r="FQ530" s="128"/>
      <c r="FR530" s="128"/>
      <c r="FS530" s="128"/>
      <c r="FT530" s="128"/>
      <c r="FU530" s="128"/>
      <c r="FV530" s="128"/>
      <c r="FW530" s="128"/>
      <c r="FX530" s="128"/>
      <c r="FY530" s="128"/>
      <c r="FZ530" s="128"/>
      <c r="GA530" s="128"/>
      <c r="GB530" s="128"/>
      <c r="GC530" s="128"/>
      <c r="GD530" s="128"/>
      <c r="GE530" s="128"/>
      <c r="GF530" s="128"/>
      <c r="GG530" s="128"/>
      <c r="GH530" s="128"/>
      <c r="GI530" s="128"/>
      <c r="GJ530" s="128"/>
      <c r="GK530" s="128"/>
      <c r="GL530" s="128"/>
      <c r="GM530" s="128"/>
      <c r="GN530" s="128"/>
      <c r="GO530" s="128"/>
    </row>
    <row r="531" spans="1:197" s="37" customFormat="1" ht="7.5" hidden="1" customHeight="1" outlineLevel="4" x14ac:dyDescent="0.25">
      <c r="A531" s="36"/>
      <c r="B531" s="53"/>
      <c r="C531" s="317"/>
      <c r="D531" s="318"/>
      <c r="E531" s="319"/>
      <c r="F531" s="320"/>
      <c r="G531" s="318"/>
      <c r="H531" s="321"/>
      <c r="I531" s="322"/>
      <c r="J531" s="323"/>
      <c r="K531" s="61"/>
      <c r="L531" s="61"/>
      <c r="M531" s="61"/>
      <c r="N531" s="61"/>
      <c r="O531" s="60"/>
      <c r="P531" s="60"/>
      <c r="Q531" s="60"/>
      <c r="R531" s="197"/>
      <c r="S531" s="194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28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  <c r="DA531" s="128"/>
      <c r="DB531" s="128"/>
      <c r="DC531" s="128"/>
      <c r="DD531" s="128"/>
      <c r="DE531" s="128"/>
      <c r="DF531" s="128"/>
      <c r="DG531" s="128"/>
      <c r="DH531" s="128"/>
      <c r="DI531" s="128"/>
      <c r="DJ531" s="128"/>
      <c r="DK531" s="128"/>
      <c r="DL531" s="128"/>
      <c r="DM531" s="128"/>
      <c r="DN531" s="128"/>
      <c r="DO531" s="128"/>
      <c r="DP531" s="128"/>
      <c r="DQ531" s="128"/>
      <c r="DR531" s="128"/>
      <c r="DS531" s="128"/>
      <c r="DT531" s="128"/>
      <c r="DU531" s="128"/>
      <c r="DV531" s="128"/>
      <c r="DW531" s="128"/>
      <c r="DX531" s="128"/>
      <c r="DY531" s="128"/>
      <c r="DZ531" s="128"/>
      <c r="EA531" s="128"/>
      <c r="EB531" s="128"/>
      <c r="EC531" s="128"/>
      <c r="ED531" s="128"/>
      <c r="EE531" s="128"/>
      <c r="EF531" s="128"/>
      <c r="EG531" s="128"/>
      <c r="EH531" s="128"/>
      <c r="EI531" s="128"/>
      <c r="EJ531" s="128"/>
      <c r="EK531" s="128"/>
      <c r="EL531" s="128"/>
      <c r="EM531" s="128"/>
      <c r="EN531" s="128"/>
      <c r="EO531" s="128"/>
      <c r="EP531" s="128"/>
      <c r="EQ531" s="128"/>
      <c r="ER531" s="128"/>
      <c r="ES531" s="128"/>
      <c r="ET531" s="128"/>
      <c r="EU531" s="128"/>
      <c r="EV531" s="128"/>
      <c r="EW531" s="128"/>
      <c r="EX531" s="128"/>
      <c r="EY531" s="128"/>
      <c r="EZ531" s="128"/>
      <c r="FA531" s="128"/>
      <c r="FB531" s="128"/>
      <c r="FC531" s="128"/>
      <c r="FD531" s="128"/>
      <c r="FE531" s="128"/>
      <c r="FF531" s="128"/>
      <c r="FG531" s="128"/>
      <c r="FH531" s="128"/>
      <c r="FI531" s="128"/>
      <c r="FJ531" s="128"/>
      <c r="FK531" s="128"/>
      <c r="FL531" s="128"/>
      <c r="FM531" s="128"/>
      <c r="FN531" s="128"/>
      <c r="FO531" s="128"/>
      <c r="FP531" s="128"/>
      <c r="FQ531" s="128"/>
      <c r="FR531" s="128"/>
      <c r="FS531" s="128"/>
      <c r="FT531" s="128"/>
      <c r="FU531" s="128"/>
      <c r="FV531" s="128"/>
      <c r="FW531" s="128"/>
      <c r="FX531" s="128"/>
      <c r="FY531" s="128"/>
      <c r="FZ531" s="128"/>
      <c r="GA531" s="128"/>
      <c r="GB531" s="128"/>
      <c r="GC531" s="128"/>
      <c r="GD531" s="128"/>
      <c r="GE531" s="128"/>
      <c r="GF531" s="128"/>
      <c r="GG531" s="128"/>
      <c r="GH531" s="128"/>
      <c r="GI531" s="128"/>
      <c r="GJ531" s="128"/>
      <c r="GK531" s="128"/>
      <c r="GL531" s="128"/>
      <c r="GM531" s="128"/>
      <c r="GN531" s="128"/>
      <c r="GO531" s="128"/>
    </row>
    <row r="532" spans="1:197" s="37" customFormat="1" outlineLevel="3" collapsed="1" x14ac:dyDescent="0.25">
      <c r="A532" s="38"/>
      <c r="B532" s="39"/>
      <c r="C532" s="303">
        <v>22</v>
      </c>
      <c r="D532" s="304" t="s">
        <v>65</v>
      </c>
      <c r="E532" s="305" t="s">
        <v>535</v>
      </c>
      <c r="F532" s="306" t="s">
        <v>536</v>
      </c>
      <c r="G532" s="304" t="s">
        <v>429</v>
      </c>
      <c r="H532" s="307">
        <v>6</v>
      </c>
      <c r="I532" s="324"/>
      <c r="J532" s="309">
        <f>H532*I532</f>
        <v>0</v>
      </c>
      <c r="K532" s="42">
        <v>4.0000000000000001E-3</v>
      </c>
      <c r="L532" s="42">
        <f>H532*K532</f>
        <v>2.4E-2</v>
      </c>
      <c r="M532" s="42"/>
      <c r="N532" s="42">
        <f>H532*M532</f>
        <v>0</v>
      </c>
      <c r="O532" s="44">
        <v>21</v>
      </c>
      <c r="P532" s="44">
        <f>J532*(O532/100)</f>
        <v>0</v>
      </c>
      <c r="Q532" s="44">
        <f>J532+P532</f>
        <v>0</v>
      </c>
      <c r="R532" s="197"/>
      <c r="S532" s="194"/>
      <c r="T532" s="127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28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  <c r="DA532" s="128"/>
      <c r="DB532" s="128"/>
      <c r="DC532" s="128"/>
      <c r="DD532" s="128"/>
      <c r="DE532" s="128"/>
      <c r="DF532" s="128"/>
      <c r="DG532" s="128"/>
      <c r="DH532" s="128"/>
      <c r="DI532" s="128"/>
      <c r="DJ532" s="128"/>
      <c r="DK532" s="128"/>
      <c r="DL532" s="128"/>
      <c r="DM532" s="128"/>
      <c r="DN532" s="128"/>
      <c r="DO532" s="128"/>
      <c r="DP532" s="128"/>
      <c r="DQ532" s="128"/>
      <c r="DR532" s="128"/>
      <c r="DS532" s="128"/>
      <c r="DT532" s="128"/>
      <c r="DU532" s="128"/>
      <c r="DV532" s="128"/>
      <c r="DW532" s="128"/>
      <c r="DX532" s="128"/>
      <c r="DY532" s="128"/>
      <c r="DZ532" s="128"/>
      <c r="EA532" s="128"/>
      <c r="EB532" s="128"/>
      <c r="EC532" s="128"/>
      <c r="ED532" s="128"/>
      <c r="EE532" s="128"/>
      <c r="EF532" s="128"/>
      <c r="EG532" s="128"/>
      <c r="EH532" s="128"/>
      <c r="EI532" s="128"/>
      <c r="EJ532" s="128"/>
      <c r="EK532" s="128"/>
      <c r="EL532" s="128"/>
      <c r="EM532" s="128"/>
      <c r="EN532" s="128"/>
      <c r="EO532" s="128"/>
      <c r="EP532" s="128"/>
      <c r="EQ532" s="128"/>
      <c r="ER532" s="128"/>
      <c r="ES532" s="128"/>
      <c r="ET532" s="128"/>
      <c r="EU532" s="128"/>
      <c r="EV532" s="128"/>
      <c r="EW532" s="128"/>
      <c r="EX532" s="128"/>
      <c r="EY532" s="128"/>
      <c r="EZ532" s="128"/>
      <c r="FA532" s="128"/>
      <c r="FB532" s="128"/>
      <c r="FC532" s="128"/>
      <c r="FD532" s="128"/>
      <c r="FE532" s="128"/>
      <c r="FF532" s="128"/>
      <c r="FG532" s="128"/>
      <c r="FH532" s="128"/>
      <c r="FI532" s="128"/>
      <c r="FJ532" s="128"/>
      <c r="FK532" s="128"/>
      <c r="FL532" s="128"/>
      <c r="FM532" s="128"/>
      <c r="FN532" s="128"/>
      <c r="FO532" s="128"/>
      <c r="FP532" s="128"/>
      <c r="FQ532" s="128"/>
      <c r="FR532" s="128"/>
      <c r="FS532" s="128"/>
      <c r="FT532" s="128"/>
      <c r="FU532" s="128"/>
      <c r="FV532" s="128"/>
      <c r="FW532" s="128"/>
      <c r="FX532" s="128"/>
      <c r="FY532" s="128"/>
      <c r="FZ532" s="128"/>
      <c r="GA532" s="128"/>
      <c r="GB532" s="128"/>
      <c r="GC532" s="128"/>
      <c r="GD532" s="128"/>
      <c r="GE532" s="128"/>
      <c r="GF532" s="128"/>
      <c r="GG532" s="128"/>
      <c r="GH532" s="128"/>
      <c r="GI532" s="128"/>
      <c r="GJ532" s="128"/>
      <c r="GK532" s="128"/>
      <c r="GL532" s="128"/>
      <c r="GM532" s="128"/>
      <c r="GN532" s="128"/>
      <c r="GO532" s="128"/>
    </row>
    <row r="533" spans="1:197" s="37" customFormat="1" hidden="1" outlineLevel="4" x14ac:dyDescent="0.25">
      <c r="A533" s="45"/>
      <c r="B533" s="46"/>
      <c r="C533" s="310"/>
      <c r="D533" s="311"/>
      <c r="E533" s="312" t="s">
        <v>14</v>
      </c>
      <c r="F533" s="313" t="s">
        <v>519</v>
      </c>
      <c r="G533" s="311"/>
      <c r="H533" s="314">
        <v>6</v>
      </c>
      <c r="I533" s="315"/>
      <c r="J533" s="316"/>
      <c r="K533" s="50"/>
      <c r="L533" s="50"/>
      <c r="M533" s="50"/>
      <c r="N533" s="50"/>
      <c r="O533" s="52"/>
      <c r="P533" s="52"/>
      <c r="Q533" s="52"/>
      <c r="R533" s="197"/>
      <c r="S533" s="194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28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  <c r="DA533" s="128"/>
      <c r="DB533" s="128"/>
      <c r="DC533" s="128"/>
      <c r="DD533" s="128"/>
      <c r="DE533" s="128"/>
      <c r="DF533" s="128"/>
      <c r="DG533" s="128"/>
      <c r="DH533" s="128"/>
      <c r="DI533" s="128"/>
      <c r="DJ533" s="128"/>
      <c r="DK533" s="128"/>
      <c r="DL533" s="128"/>
      <c r="DM533" s="128"/>
      <c r="DN533" s="128"/>
      <c r="DO533" s="128"/>
      <c r="DP533" s="128"/>
      <c r="DQ533" s="128"/>
      <c r="DR533" s="128"/>
      <c r="DS533" s="128"/>
      <c r="DT533" s="128"/>
      <c r="DU533" s="128"/>
      <c r="DV533" s="128"/>
      <c r="DW533" s="128"/>
      <c r="DX533" s="128"/>
      <c r="DY533" s="128"/>
      <c r="DZ533" s="128"/>
      <c r="EA533" s="128"/>
      <c r="EB533" s="128"/>
      <c r="EC533" s="128"/>
      <c r="ED533" s="128"/>
      <c r="EE533" s="128"/>
      <c r="EF533" s="128"/>
      <c r="EG533" s="128"/>
      <c r="EH533" s="128"/>
      <c r="EI533" s="128"/>
      <c r="EJ533" s="128"/>
      <c r="EK533" s="128"/>
      <c r="EL533" s="128"/>
      <c r="EM533" s="128"/>
      <c r="EN533" s="128"/>
      <c r="EO533" s="128"/>
      <c r="EP533" s="128"/>
      <c r="EQ533" s="128"/>
      <c r="ER533" s="128"/>
      <c r="ES533" s="128"/>
      <c r="ET533" s="128"/>
      <c r="EU533" s="128"/>
      <c r="EV533" s="128"/>
      <c r="EW533" s="128"/>
      <c r="EX533" s="128"/>
      <c r="EY533" s="128"/>
      <c r="EZ533" s="128"/>
      <c r="FA533" s="128"/>
      <c r="FB533" s="128"/>
      <c r="FC533" s="128"/>
      <c r="FD533" s="128"/>
      <c r="FE533" s="128"/>
      <c r="FF533" s="128"/>
      <c r="FG533" s="128"/>
      <c r="FH533" s="128"/>
      <c r="FI533" s="128"/>
      <c r="FJ533" s="128"/>
      <c r="FK533" s="128"/>
      <c r="FL533" s="128"/>
      <c r="FM533" s="128"/>
      <c r="FN533" s="128"/>
      <c r="FO533" s="128"/>
      <c r="FP533" s="128"/>
      <c r="FQ533" s="128"/>
      <c r="FR533" s="128"/>
      <c r="FS533" s="128"/>
      <c r="FT533" s="128"/>
      <c r="FU533" s="128"/>
      <c r="FV533" s="128"/>
      <c r="FW533" s="128"/>
      <c r="FX533" s="128"/>
      <c r="FY533" s="128"/>
      <c r="FZ533" s="128"/>
      <c r="GA533" s="128"/>
      <c r="GB533" s="128"/>
      <c r="GC533" s="128"/>
      <c r="GD533" s="128"/>
      <c r="GE533" s="128"/>
      <c r="GF533" s="128"/>
      <c r="GG533" s="128"/>
      <c r="GH533" s="128"/>
      <c r="GI533" s="128"/>
      <c r="GJ533" s="128"/>
      <c r="GK533" s="128"/>
      <c r="GL533" s="128"/>
      <c r="GM533" s="128"/>
      <c r="GN533" s="128"/>
      <c r="GO533" s="128"/>
    </row>
    <row r="534" spans="1:197" s="37" customFormat="1" ht="7.5" hidden="1" customHeight="1" outlineLevel="4" x14ac:dyDescent="0.25">
      <c r="A534" s="36"/>
      <c r="B534" s="53"/>
      <c r="C534" s="317"/>
      <c r="D534" s="318"/>
      <c r="E534" s="319"/>
      <c r="F534" s="320"/>
      <c r="G534" s="318"/>
      <c r="H534" s="321"/>
      <c r="I534" s="322"/>
      <c r="J534" s="323"/>
      <c r="K534" s="61"/>
      <c r="L534" s="61"/>
      <c r="M534" s="61"/>
      <c r="N534" s="61"/>
      <c r="O534" s="60"/>
      <c r="P534" s="60"/>
      <c r="Q534" s="60"/>
      <c r="R534" s="197"/>
      <c r="S534" s="194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28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  <c r="DA534" s="128"/>
      <c r="DB534" s="128"/>
      <c r="DC534" s="128"/>
      <c r="DD534" s="128"/>
      <c r="DE534" s="128"/>
      <c r="DF534" s="128"/>
      <c r="DG534" s="128"/>
      <c r="DH534" s="128"/>
      <c r="DI534" s="128"/>
      <c r="DJ534" s="128"/>
      <c r="DK534" s="128"/>
      <c r="DL534" s="128"/>
      <c r="DM534" s="128"/>
      <c r="DN534" s="128"/>
      <c r="DO534" s="128"/>
      <c r="DP534" s="128"/>
      <c r="DQ534" s="128"/>
      <c r="DR534" s="128"/>
      <c r="DS534" s="128"/>
      <c r="DT534" s="128"/>
      <c r="DU534" s="128"/>
      <c r="DV534" s="128"/>
      <c r="DW534" s="128"/>
      <c r="DX534" s="128"/>
      <c r="DY534" s="128"/>
      <c r="DZ534" s="128"/>
      <c r="EA534" s="128"/>
      <c r="EB534" s="128"/>
      <c r="EC534" s="128"/>
      <c r="ED534" s="128"/>
      <c r="EE534" s="128"/>
      <c r="EF534" s="128"/>
      <c r="EG534" s="128"/>
      <c r="EH534" s="128"/>
      <c r="EI534" s="128"/>
      <c r="EJ534" s="128"/>
      <c r="EK534" s="128"/>
      <c r="EL534" s="128"/>
      <c r="EM534" s="128"/>
      <c r="EN534" s="128"/>
      <c r="EO534" s="128"/>
      <c r="EP534" s="128"/>
      <c r="EQ534" s="128"/>
      <c r="ER534" s="128"/>
      <c r="ES534" s="128"/>
      <c r="ET534" s="128"/>
      <c r="EU534" s="128"/>
      <c r="EV534" s="128"/>
      <c r="EW534" s="128"/>
      <c r="EX534" s="128"/>
      <c r="EY534" s="128"/>
      <c r="EZ534" s="128"/>
      <c r="FA534" s="128"/>
      <c r="FB534" s="128"/>
      <c r="FC534" s="128"/>
      <c r="FD534" s="128"/>
      <c r="FE534" s="128"/>
      <c r="FF534" s="128"/>
      <c r="FG534" s="128"/>
      <c r="FH534" s="128"/>
      <c r="FI534" s="128"/>
      <c r="FJ534" s="128"/>
      <c r="FK534" s="128"/>
      <c r="FL534" s="128"/>
      <c r="FM534" s="128"/>
      <c r="FN534" s="128"/>
      <c r="FO534" s="128"/>
      <c r="FP534" s="128"/>
      <c r="FQ534" s="128"/>
      <c r="FR534" s="128"/>
      <c r="FS534" s="128"/>
      <c r="FT534" s="128"/>
      <c r="FU534" s="128"/>
      <c r="FV534" s="128"/>
      <c r="FW534" s="128"/>
      <c r="FX534" s="128"/>
      <c r="FY534" s="128"/>
      <c r="FZ534" s="128"/>
      <c r="GA534" s="128"/>
      <c r="GB534" s="128"/>
      <c r="GC534" s="128"/>
      <c r="GD534" s="128"/>
      <c r="GE534" s="128"/>
      <c r="GF534" s="128"/>
      <c r="GG534" s="128"/>
      <c r="GH534" s="128"/>
      <c r="GI534" s="128"/>
      <c r="GJ534" s="128"/>
      <c r="GK534" s="128"/>
      <c r="GL534" s="128"/>
      <c r="GM534" s="128"/>
      <c r="GN534" s="128"/>
      <c r="GO534" s="128"/>
    </row>
    <row r="535" spans="1:197" s="37" customFormat="1" outlineLevel="3" collapsed="1" x14ac:dyDescent="0.25">
      <c r="A535" s="38"/>
      <c r="B535" s="39"/>
      <c r="C535" s="303">
        <v>23</v>
      </c>
      <c r="D535" s="304" t="s">
        <v>65</v>
      </c>
      <c r="E535" s="305" t="s">
        <v>537</v>
      </c>
      <c r="F535" s="306" t="s">
        <v>538</v>
      </c>
      <c r="G535" s="304" t="s">
        <v>429</v>
      </c>
      <c r="H535" s="307">
        <v>5</v>
      </c>
      <c r="I535" s="324"/>
      <c r="J535" s="309">
        <f>H535*I535</f>
        <v>0</v>
      </c>
      <c r="K535" s="42">
        <v>4.0000000000000001E-3</v>
      </c>
      <c r="L535" s="42">
        <f>H535*K535</f>
        <v>0.02</v>
      </c>
      <c r="M535" s="42"/>
      <c r="N535" s="42">
        <f>H535*M535</f>
        <v>0</v>
      </c>
      <c r="O535" s="44">
        <v>21</v>
      </c>
      <c r="P535" s="44">
        <f>J535*(O535/100)</f>
        <v>0</v>
      </c>
      <c r="Q535" s="44">
        <f>J535+P535</f>
        <v>0</v>
      </c>
      <c r="R535" s="197"/>
      <c r="S535" s="194"/>
      <c r="T535" s="127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28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  <c r="DA535" s="128"/>
      <c r="DB535" s="128"/>
      <c r="DC535" s="128"/>
      <c r="DD535" s="128"/>
      <c r="DE535" s="128"/>
      <c r="DF535" s="128"/>
      <c r="DG535" s="128"/>
      <c r="DH535" s="128"/>
      <c r="DI535" s="128"/>
      <c r="DJ535" s="128"/>
      <c r="DK535" s="128"/>
      <c r="DL535" s="128"/>
      <c r="DM535" s="128"/>
      <c r="DN535" s="128"/>
      <c r="DO535" s="128"/>
      <c r="DP535" s="128"/>
      <c r="DQ535" s="128"/>
      <c r="DR535" s="128"/>
      <c r="DS535" s="128"/>
      <c r="DT535" s="128"/>
      <c r="DU535" s="128"/>
      <c r="DV535" s="128"/>
      <c r="DW535" s="128"/>
      <c r="DX535" s="128"/>
      <c r="DY535" s="128"/>
      <c r="DZ535" s="128"/>
      <c r="EA535" s="128"/>
      <c r="EB535" s="128"/>
      <c r="EC535" s="128"/>
      <c r="ED535" s="128"/>
      <c r="EE535" s="128"/>
      <c r="EF535" s="128"/>
      <c r="EG535" s="128"/>
      <c r="EH535" s="128"/>
      <c r="EI535" s="128"/>
      <c r="EJ535" s="128"/>
      <c r="EK535" s="128"/>
      <c r="EL535" s="128"/>
      <c r="EM535" s="128"/>
      <c r="EN535" s="128"/>
      <c r="EO535" s="128"/>
      <c r="EP535" s="128"/>
      <c r="EQ535" s="128"/>
      <c r="ER535" s="128"/>
      <c r="ES535" s="128"/>
      <c r="ET535" s="128"/>
      <c r="EU535" s="128"/>
      <c r="EV535" s="128"/>
      <c r="EW535" s="128"/>
      <c r="EX535" s="128"/>
      <c r="EY535" s="128"/>
      <c r="EZ535" s="128"/>
      <c r="FA535" s="128"/>
      <c r="FB535" s="128"/>
      <c r="FC535" s="128"/>
      <c r="FD535" s="128"/>
      <c r="FE535" s="128"/>
      <c r="FF535" s="128"/>
      <c r="FG535" s="128"/>
      <c r="FH535" s="128"/>
      <c r="FI535" s="128"/>
      <c r="FJ535" s="128"/>
      <c r="FK535" s="128"/>
      <c r="FL535" s="128"/>
      <c r="FM535" s="128"/>
      <c r="FN535" s="128"/>
      <c r="FO535" s="128"/>
      <c r="FP535" s="128"/>
      <c r="FQ535" s="128"/>
      <c r="FR535" s="128"/>
      <c r="FS535" s="128"/>
      <c r="FT535" s="128"/>
      <c r="FU535" s="128"/>
      <c r="FV535" s="128"/>
      <c r="FW535" s="128"/>
      <c r="FX535" s="128"/>
      <c r="FY535" s="128"/>
      <c r="FZ535" s="128"/>
      <c r="GA535" s="128"/>
      <c r="GB535" s="128"/>
      <c r="GC535" s="128"/>
      <c r="GD535" s="128"/>
      <c r="GE535" s="128"/>
      <c r="GF535" s="128"/>
      <c r="GG535" s="128"/>
      <c r="GH535" s="128"/>
      <c r="GI535" s="128"/>
      <c r="GJ535" s="128"/>
      <c r="GK535" s="128"/>
      <c r="GL535" s="128"/>
      <c r="GM535" s="128"/>
      <c r="GN535" s="128"/>
      <c r="GO535" s="128"/>
    </row>
    <row r="536" spans="1:197" s="37" customFormat="1" hidden="1" outlineLevel="4" x14ac:dyDescent="0.25">
      <c r="A536" s="45"/>
      <c r="B536" s="46"/>
      <c r="C536" s="310"/>
      <c r="D536" s="311"/>
      <c r="E536" s="312" t="s">
        <v>14</v>
      </c>
      <c r="F536" s="313" t="s">
        <v>517</v>
      </c>
      <c r="G536" s="311"/>
      <c r="H536" s="314">
        <v>5</v>
      </c>
      <c r="I536" s="315"/>
      <c r="J536" s="316"/>
      <c r="K536" s="50"/>
      <c r="L536" s="50"/>
      <c r="M536" s="50"/>
      <c r="N536" s="50"/>
      <c r="O536" s="52"/>
      <c r="P536" s="52"/>
      <c r="Q536" s="52"/>
      <c r="R536" s="197"/>
      <c r="S536" s="194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  <c r="DA536" s="128"/>
      <c r="DB536" s="128"/>
      <c r="DC536" s="128"/>
      <c r="DD536" s="128"/>
      <c r="DE536" s="128"/>
      <c r="DF536" s="128"/>
      <c r="DG536" s="128"/>
      <c r="DH536" s="128"/>
      <c r="DI536" s="128"/>
      <c r="DJ536" s="128"/>
      <c r="DK536" s="128"/>
      <c r="DL536" s="128"/>
      <c r="DM536" s="128"/>
      <c r="DN536" s="128"/>
      <c r="DO536" s="128"/>
      <c r="DP536" s="128"/>
      <c r="DQ536" s="128"/>
      <c r="DR536" s="128"/>
      <c r="DS536" s="128"/>
      <c r="DT536" s="128"/>
      <c r="DU536" s="128"/>
      <c r="DV536" s="128"/>
      <c r="DW536" s="128"/>
      <c r="DX536" s="128"/>
      <c r="DY536" s="128"/>
      <c r="DZ536" s="128"/>
      <c r="EA536" s="128"/>
      <c r="EB536" s="128"/>
      <c r="EC536" s="128"/>
      <c r="ED536" s="128"/>
      <c r="EE536" s="128"/>
      <c r="EF536" s="128"/>
      <c r="EG536" s="128"/>
      <c r="EH536" s="128"/>
      <c r="EI536" s="128"/>
      <c r="EJ536" s="128"/>
      <c r="EK536" s="128"/>
      <c r="EL536" s="128"/>
      <c r="EM536" s="128"/>
      <c r="EN536" s="128"/>
      <c r="EO536" s="128"/>
      <c r="EP536" s="128"/>
      <c r="EQ536" s="128"/>
      <c r="ER536" s="128"/>
      <c r="ES536" s="128"/>
      <c r="ET536" s="128"/>
      <c r="EU536" s="128"/>
      <c r="EV536" s="128"/>
      <c r="EW536" s="128"/>
      <c r="EX536" s="128"/>
      <c r="EY536" s="128"/>
      <c r="EZ536" s="128"/>
      <c r="FA536" s="128"/>
      <c r="FB536" s="128"/>
      <c r="FC536" s="128"/>
      <c r="FD536" s="128"/>
      <c r="FE536" s="128"/>
      <c r="FF536" s="128"/>
      <c r="FG536" s="128"/>
      <c r="FH536" s="128"/>
      <c r="FI536" s="128"/>
      <c r="FJ536" s="128"/>
      <c r="FK536" s="128"/>
      <c r="FL536" s="128"/>
      <c r="FM536" s="128"/>
      <c r="FN536" s="128"/>
      <c r="FO536" s="128"/>
      <c r="FP536" s="128"/>
      <c r="FQ536" s="128"/>
      <c r="FR536" s="128"/>
      <c r="FS536" s="128"/>
      <c r="FT536" s="128"/>
      <c r="FU536" s="128"/>
      <c r="FV536" s="128"/>
      <c r="FW536" s="128"/>
      <c r="FX536" s="128"/>
      <c r="FY536" s="128"/>
      <c r="FZ536" s="128"/>
      <c r="GA536" s="128"/>
      <c r="GB536" s="128"/>
      <c r="GC536" s="128"/>
      <c r="GD536" s="128"/>
      <c r="GE536" s="128"/>
      <c r="GF536" s="128"/>
      <c r="GG536" s="128"/>
      <c r="GH536" s="128"/>
      <c r="GI536" s="128"/>
      <c r="GJ536" s="128"/>
      <c r="GK536" s="128"/>
      <c r="GL536" s="128"/>
      <c r="GM536" s="128"/>
      <c r="GN536" s="128"/>
      <c r="GO536" s="128"/>
    </row>
    <row r="537" spans="1:197" s="37" customFormat="1" ht="7.5" hidden="1" customHeight="1" outlineLevel="4" x14ac:dyDescent="0.25">
      <c r="A537" s="36"/>
      <c r="B537" s="53"/>
      <c r="C537" s="317"/>
      <c r="D537" s="318"/>
      <c r="E537" s="319"/>
      <c r="F537" s="320"/>
      <c r="G537" s="318"/>
      <c r="H537" s="321"/>
      <c r="I537" s="322"/>
      <c r="J537" s="323"/>
      <c r="K537" s="61"/>
      <c r="L537" s="61"/>
      <c r="M537" s="61"/>
      <c r="N537" s="61"/>
      <c r="O537" s="60"/>
      <c r="P537" s="60"/>
      <c r="Q537" s="60"/>
      <c r="R537" s="197"/>
      <c r="S537" s="194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28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  <c r="DA537" s="128"/>
      <c r="DB537" s="128"/>
      <c r="DC537" s="128"/>
      <c r="DD537" s="128"/>
      <c r="DE537" s="128"/>
      <c r="DF537" s="128"/>
      <c r="DG537" s="128"/>
      <c r="DH537" s="128"/>
      <c r="DI537" s="128"/>
      <c r="DJ537" s="128"/>
      <c r="DK537" s="128"/>
      <c r="DL537" s="128"/>
      <c r="DM537" s="128"/>
      <c r="DN537" s="128"/>
      <c r="DO537" s="128"/>
      <c r="DP537" s="128"/>
      <c r="DQ537" s="128"/>
      <c r="DR537" s="128"/>
      <c r="DS537" s="128"/>
      <c r="DT537" s="128"/>
      <c r="DU537" s="128"/>
      <c r="DV537" s="128"/>
      <c r="DW537" s="128"/>
      <c r="DX537" s="128"/>
      <c r="DY537" s="128"/>
      <c r="DZ537" s="128"/>
      <c r="EA537" s="128"/>
      <c r="EB537" s="128"/>
      <c r="EC537" s="128"/>
      <c r="ED537" s="128"/>
      <c r="EE537" s="128"/>
      <c r="EF537" s="128"/>
      <c r="EG537" s="128"/>
      <c r="EH537" s="128"/>
      <c r="EI537" s="128"/>
      <c r="EJ537" s="128"/>
      <c r="EK537" s="128"/>
      <c r="EL537" s="128"/>
      <c r="EM537" s="128"/>
      <c r="EN537" s="128"/>
      <c r="EO537" s="128"/>
      <c r="EP537" s="128"/>
      <c r="EQ537" s="128"/>
      <c r="ER537" s="128"/>
      <c r="ES537" s="128"/>
      <c r="ET537" s="128"/>
      <c r="EU537" s="128"/>
      <c r="EV537" s="128"/>
      <c r="EW537" s="128"/>
      <c r="EX537" s="128"/>
      <c r="EY537" s="128"/>
      <c r="EZ537" s="128"/>
      <c r="FA537" s="128"/>
      <c r="FB537" s="128"/>
      <c r="FC537" s="128"/>
      <c r="FD537" s="128"/>
      <c r="FE537" s="128"/>
      <c r="FF537" s="128"/>
      <c r="FG537" s="128"/>
      <c r="FH537" s="128"/>
      <c r="FI537" s="128"/>
      <c r="FJ537" s="128"/>
      <c r="FK537" s="128"/>
      <c r="FL537" s="128"/>
      <c r="FM537" s="128"/>
      <c r="FN537" s="128"/>
      <c r="FO537" s="128"/>
      <c r="FP537" s="128"/>
      <c r="FQ537" s="128"/>
      <c r="FR537" s="128"/>
      <c r="FS537" s="128"/>
      <c r="FT537" s="128"/>
      <c r="FU537" s="128"/>
      <c r="FV537" s="128"/>
      <c r="FW537" s="128"/>
      <c r="FX537" s="128"/>
      <c r="FY537" s="128"/>
      <c r="FZ537" s="128"/>
      <c r="GA537" s="128"/>
      <c r="GB537" s="128"/>
      <c r="GC537" s="128"/>
      <c r="GD537" s="128"/>
      <c r="GE537" s="128"/>
      <c r="GF537" s="128"/>
      <c r="GG537" s="128"/>
      <c r="GH537" s="128"/>
      <c r="GI537" s="128"/>
      <c r="GJ537" s="128"/>
      <c r="GK537" s="128"/>
      <c r="GL537" s="128"/>
      <c r="GM537" s="128"/>
      <c r="GN537" s="128"/>
      <c r="GO537" s="128"/>
    </row>
    <row r="538" spans="1:197" s="37" customFormat="1" outlineLevel="3" collapsed="1" x14ac:dyDescent="0.25">
      <c r="A538" s="38"/>
      <c r="B538" s="39"/>
      <c r="C538" s="303">
        <v>24</v>
      </c>
      <c r="D538" s="304" t="s">
        <v>65</v>
      </c>
      <c r="E538" s="305" t="s">
        <v>539</v>
      </c>
      <c r="F538" s="306" t="s">
        <v>540</v>
      </c>
      <c r="G538" s="304" t="s">
        <v>429</v>
      </c>
      <c r="H538" s="307">
        <v>1</v>
      </c>
      <c r="I538" s="324"/>
      <c r="J538" s="309">
        <f>H538*I538</f>
        <v>0</v>
      </c>
      <c r="K538" s="42">
        <v>5.0000000000000001E-3</v>
      </c>
      <c r="L538" s="42">
        <f>H538*K538</f>
        <v>5.0000000000000001E-3</v>
      </c>
      <c r="M538" s="42"/>
      <c r="N538" s="42">
        <f>H538*M538</f>
        <v>0</v>
      </c>
      <c r="O538" s="44">
        <v>21</v>
      </c>
      <c r="P538" s="44">
        <f>J538*(O538/100)</f>
        <v>0</v>
      </c>
      <c r="Q538" s="44">
        <f>J538+P538</f>
        <v>0</v>
      </c>
      <c r="R538" s="197"/>
      <c r="S538" s="194"/>
      <c r="T538" s="127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28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  <c r="DA538" s="128"/>
      <c r="DB538" s="128"/>
      <c r="DC538" s="128"/>
      <c r="DD538" s="128"/>
      <c r="DE538" s="128"/>
      <c r="DF538" s="128"/>
      <c r="DG538" s="128"/>
      <c r="DH538" s="128"/>
      <c r="DI538" s="128"/>
      <c r="DJ538" s="128"/>
      <c r="DK538" s="128"/>
      <c r="DL538" s="128"/>
      <c r="DM538" s="128"/>
      <c r="DN538" s="128"/>
      <c r="DO538" s="128"/>
      <c r="DP538" s="128"/>
      <c r="DQ538" s="128"/>
      <c r="DR538" s="128"/>
      <c r="DS538" s="128"/>
      <c r="DT538" s="128"/>
      <c r="DU538" s="128"/>
      <c r="DV538" s="128"/>
      <c r="DW538" s="128"/>
      <c r="DX538" s="128"/>
      <c r="DY538" s="128"/>
      <c r="DZ538" s="128"/>
      <c r="EA538" s="128"/>
      <c r="EB538" s="128"/>
      <c r="EC538" s="128"/>
      <c r="ED538" s="128"/>
      <c r="EE538" s="128"/>
      <c r="EF538" s="128"/>
      <c r="EG538" s="128"/>
      <c r="EH538" s="128"/>
      <c r="EI538" s="128"/>
      <c r="EJ538" s="128"/>
      <c r="EK538" s="128"/>
      <c r="EL538" s="128"/>
      <c r="EM538" s="128"/>
      <c r="EN538" s="128"/>
      <c r="EO538" s="128"/>
      <c r="EP538" s="128"/>
      <c r="EQ538" s="128"/>
      <c r="ER538" s="128"/>
      <c r="ES538" s="128"/>
      <c r="ET538" s="128"/>
      <c r="EU538" s="128"/>
      <c r="EV538" s="128"/>
      <c r="EW538" s="128"/>
      <c r="EX538" s="128"/>
      <c r="EY538" s="128"/>
      <c r="EZ538" s="128"/>
      <c r="FA538" s="128"/>
      <c r="FB538" s="128"/>
      <c r="FC538" s="128"/>
      <c r="FD538" s="128"/>
      <c r="FE538" s="128"/>
      <c r="FF538" s="128"/>
      <c r="FG538" s="128"/>
      <c r="FH538" s="128"/>
      <c r="FI538" s="128"/>
      <c r="FJ538" s="128"/>
      <c r="FK538" s="128"/>
      <c r="FL538" s="128"/>
      <c r="FM538" s="128"/>
      <c r="FN538" s="128"/>
      <c r="FO538" s="128"/>
      <c r="FP538" s="128"/>
      <c r="FQ538" s="128"/>
      <c r="FR538" s="128"/>
      <c r="FS538" s="128"/>
      <c r="FT538" s="128"/>
      <c r="FU538" s="128"/>
      <c r="FV538" s="128"/>
      <c r="FW538" s="128"/>
      <c r="FX538" s="128"/>
      <c r="FY538" s="128"/>
      <c r="FZ538" s="128"/>
      <c r="GA538" s="128"/>
      <c r="GB538" s="128"/>
      <c r="GC538" s="128"/>
      <c r="GD538" s="128"/>
      <c r="GE538" s="128"/>
      <c r="GF538" s="128"/>
      <c r="GG538" s="128"/>
      <c r="GH538" s="128"/>
      <c r="GI538" s="128"/>
      <c r="GJ538" s="128"/>
      <c r="GK538" s="128"/>
      <c r="GL538" s="128"/>
      <c r="GM538" s="128"/>
      <c r="GN538" s="128"/>
      <c r="GO538" s="128"/>
    </row>
    <row r="539" spans="1:197" s="37" customFormat="1" hidden="1" outlineLevel="4" x14ac:dyDescent="0.25">
      <c r="A539" s="45"/>
      <c r="B539" s="46"/>
      <c r="C539" s="310"/>
      <c r="D539" s="311"/>
      <c r="E539" s="312" t="s">
        <v>14</v>
      </c>
      <c r="F539" s="313" t="s">
        <v>518</v>
      </c>
      <c r="G539" s="311"/>
      <c r="H539" s="314">
        <v>1</v>
      </c>
      <c r="I539" s="315"/>
      <c r="J539" s="316"/>
      <c r="K539" s="50"/>
      <c r="L539" s="50"/>
      <c r="M539" s="50"/>
      <c r="N539" s="50"/>
      <c r="O539" s="52"/>
      <c r="P539" s="52"/>
      <c r="Q539" s="52"/>
      <c r="R539" s="197"/>
      <c r="S539" s="194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28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  <c r="DA539" s="128"/>
      <c r="DB539" s="128"/>
      <c r="DC539" s="128"/>
      <c r="DD539" s="128"/>
      <c r="DE539" s="128"/>
      <c r="DF539" s="128"/>
      <c r="DG539" s="128"/>
      <c r="DH539" s="128"/>
      <c r="DI539" s="128"/>
      <c r="DJ539" s="128"/>
      <c r="DK539" s="128"/>
      <c r="DL539" s="128"/>
      <c r="DM539" s="128"/>
      <c r="DN539" s="128"/>
      <c r="DO539" s="128"/>
      <c r="DP539" s="128"/>
      <c r="DQ539" s="128"/>
      <c r="DR539" s="128"/>
      <c r="DS539" s="128"/>
      <c r="DT539" s="128"/>
      <c r="DU539" s="128"/>
      <c r="DV539" s="128"/>
      <c r="DW539" s="128"/>
      <c r="DX539" s="128"/>
      <c r="DY539" s="128"/>
      <c r="DZ539" s="128"/>
      <c r="EA539" s="128"/>
      <c r="EB539" s="128"/>
      <c r="EC539" s="128"/>
      <c r="ED539" s="128"/>
      <c r="EE539" s="128"/>
      <c r="EF539" s="128"/>
      <c r="EG539" s="128"/>
      <c r="EH539" s="128"/>
      <c r="EI539" s="128"/>
      <c r="EJ539" s="128"/>
      <c r="EK539" s="128"/>
      <c r="EL539" s="128"/>
      <c r="EM539" s="128"/>
      <c r="EN539" s="128"/>
      <c r="EO539" s="128"/>
      <c r="EP539" s="128"/>
      <c r="EQ539" s="128"/>
      <c r="ER539" s="128"/>
      <c r="ES539" s="128"/>
      <c r="ET539" s="128"/>
      <c r="EU539" s="128"/>
      <c r="EV539" s="128"/>
      <c r="EW539" s="128"/>
      <c r="EX539" s="128"/>
      <c r="EY539" s="128"/>
      <c r="EZ539" s="128"/>
      <c r="FA539" s="128"/>
      <c r="FB539" s="128"/>
      <c r="FC539" s="128"/>
      <c r="FD539" s="128"/>
      <c r="FE539" s="128"/>
      <c r="FF539" s="128"/>
      <c r="FG539" s="128"/>
      <c r="FH539" s="128"/>
      <c r="FI539" s="128"/>
      <c r="FJ539" s="128"/>
      <c r="FK539" s="128"/>
      <c r="FL539" s="128"/>
      <c r="FM539" s="128"/>
      <c r="FN539" s="128"/>
      <c r="FO539" s="128"/>
      <c r="FP539" s="128"/>
      <c r="FQ539" s="128"/>
      <c r="FR539" s="128"/>
      <c r="FS539" s="128"/>
      <c r="FT539" s="128"/>
      <c r="FU539" s="128"/>
      <c r="FV539" s="128"/>
      <c r="FW539" s="128"/>
      <c r="FX539" s="128"/>
      <c r="FY539" s="128"/>
      <c r="FZ539" s="128"/>
      <c r="GA539" s="128"/>
      <c r="GB539" s="128"/>
      <c r="GC539" s="128"/>
      <c r="GD539" s="128"/>
      <c r="GE539" s="128"/>
      <c r="GF539" s="128"/>
      <c r="GG539" s="128"/>
      <c r="GH539" s="128"/>
      <c r="GI539" s="128"/>
      <c r="GJ539" s="128"/>
      <c r="GK539" s="128"/>
      <c r="GL539" s="128"/>
      <c r="GM539" s="128"/>
      <c r="GN539" s="128"/>
      <c r="GO539" s="128"/>
    </row>
    <row r="540" spans="1:197" s="37" customFormat="1" ht="7.5" hidden="1" customHeight="1" outlineLevel="4" x14ac:dyDescent="0.25">
      <c r="A540" s="36"/>
      <c r="B540" s="53"/>
      <c r="C540" s="317"/>
      <c r="D540" s="318"/>
      <c r="E540" s="319"/>
      <c r="F540" s="320"/>
      <c r="G540" s="318"/>
      <c r="H540" s="321"/>
      <c r="I540" s="322"/>
      <c r="J540" s="323"/>
      <c r="K540" s="61"/>
      <c r="L540" s="61"/>
      <c r="M540" s="61"/>
      <c r="N540" s="61"/>
      <c r="O540" s="60"/>
      <c r="P540" s="60"/>
      <c r="Q540" s="60"/>
      <c r="R540" s="197"/>
      <c r="S540" s="194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  <c r="DA540" s="128"/>
      <c r="DB540" s="128"/>
      <c r="DC540" s="128"/>
      <c r="DD540" s="128"/>
      <c r="DE540" s="128"/>
      <c r="DF540" s="128"/>
      <c r="DG540" s="128"/>
      <c r="DH540" s="128"/>
      <c r="DI540" s="128"/>
      <c r="DJ540" s="128"/>
      <c r="DK540" s="128"/>
      <c r="DL540" s="128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  <c r="EC540" s="128"/>
      <c r="ED540" s="128"/>
      <c r="EE540" s="128"/>
      <c r="EF540" s="128"/>
      <c r="EG540" s="128"/>
      <c r="EH540" s="128"/>
      <c r="EI540" s="128"/>
      <c r="EJ540" s="128"/>
      <c r="EK540" s="128"/>
      <c r="EL540" s="128"/>
      <c r="EM540" s="128"/>
      <c r="EN540" s="128"/>
      <c r="EO540" s="128"/>
      <c r="EP540" s="128"/>
      <c r="EQ540" s="128"/>
      <c r="ER540" s="128"/>
      <c r="ES540" s="128"/>
      <c r="ET540" s="128"/>
      <c r="EU540" s="128"/>
      <c r="EV540" s="128"/>
      <c r="EW540" s="128"/>
      <c r="EX540" s="128"/>
      <c r="EY540" s="128"/>
      <c r="EZ540" s="128"/>
      <c r="FA540" s="128"/>
      <c r="FB540" s="128"/>
      <c r="FC540" s="128"/>
      <c r="FD540" s="128"/>
      <c r="FE540" s="128"/>
      <c r="FF540" s="128"/>
      <c r="FG540" s="128"/>
      <c r="FH540" s="128"/>
      <c r="FI540" s="128"/>
      <c r="FJ540" s="128"/>
      <c r="FK540" s="128"/>
      <c r="FL540" s="128"/>
      <c r="FM540" s="128"/>
      <c r="FN540" s="128"/>
      <c r="FO540" s="128"/>
      <c r="FP540" s="128"/>
      <c r="FQ540" s="128"/>
      <c r="FR540" s="128"/>
      <c r="FS540" s="128"/>
      <c r="FT540" s="128"/>
      <c r="FU540" s="128"/>
      <c r="FV540" s="128"/>
      <c r="FW540" s="128"/>
      <c r="FX540" s="128"/>
      <c r="FY540" s="128"/>
      <c r="FZ540" s="128"/>
      <c r="GA540" s="128"/>
      <c r="GB540" s="128"/>
      <c r="GC540" s="128"/>
      <c r="GD540" s="128"/>
      <c r="GE540" s="128"/>
      <c r="GF540" s="128"/>
      <c r="GG540" s="128"/>
      <c r="GH540" s="128"/>
      <c r="GI540" s="128"/>
      <c r="GJ540" s="128"/>
      <c r="GK540" s="128"/>
      <c r="GL540" s="128"/>
      <c r="GM540" s="128"/>
      <c r="GN540" s="128"/>
      <c r="GO540" s="128"/>
    </row>
    <row r="541" spans="1:197" s="37" customFormat="1" outlineLevel="3" collapsed="1" x14ac:dyDescent="0.25">
      <c r="A541" s="38"/>
      <c r="B541" s="39"/>
      <c r="C541" s="303">
        <v>25</v>
      </c>
      <c r="D541" s="304" t="s">
        <v>65</v>
      </c>
      <c r="E541" s="305" t="s">
        <v>541</v>
      </c>
      <c r="F541" s="306" t="s">
        <v>542</v>
      </c>
      <c r="G541" s="304" t="s">
        <v>429</v>
      </c>
      <c r="H541" s="307">
        <v>8</v>
      </c>
      <c r="I541" s="324"/>
      <c r="J541" s="309">
        <f>H541*I541</f>
        <v>0</v>
      </c>
      <c r="K541" s="42">
        <v>2.5999999999999999E-3</v>
      </c>
      <c r="L541" s="42">
        <f>H541*K541</f>
        <v>2.0799999999999999E-2</v>
      </c>
      <c r="M541" s="42"/>
      <c r="N541" s="42">
        <f>H541*M541</f>
        <v>0</v>
      </c>
      <c r="O541" s="44">
        <v>21</v>
      </c>
      <c r="P541" s="44">
        <f>J541*(O541/100)</f>
        <v>0</v>
      </c>
      <c r="Q541" s="44">
        <f>J541+P541</f>
        <v>0</v>
      </c>
      <c r="R541" s="197"/>
      <c r="S541" s="194"/>
      <c r="T541" s="127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28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  <c r="DA541" s="128"/>
      <c r="DB541" s="128"/>
      <c r="DC541" s="128"/>
      <c r="DD541" s="128"/>
      <c r="DE541" s="128"/>
      <c r="DF541" s="128"/>
      <c r="DG541" s="128"/>
      <c r="DH541" s="128"/>
      <c r="DI541" s="128"/>
      <c r="DJ541" s="128"/>
      <c r="DK541" s="128"/>
      <c r="DL541" s="128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  <c r="EC541" s="128"/>
      <c r="ED541" s="128"/>
      <c r="EE541" s="128"/>
      <c r="EF541" s="128"/>
      <c r="EG541" s="128"/>
      <c r="EH541" s="128"/>
      <c r="EI541" s="128"/>
      <c r="EJ541" s="128"/>
      <c r="EK541" s="128"/>
      <c r="EL541" s="128"/>
      <c r="EM541" s="128"/>
      <c r="EN541" s="128"/>
      <c r="EO541" s="128"/>
      <c r="EP541" s="128"/>
      <c r="EQ541" s="128"/>
      <c r="ER541" s="128"/>
      <c r="ES541" s="128"/>
      <c r="ET541" s="128"/>
      <c r="EU541" s="128"/>
      <c r="EV541" s="128"/>
      <c r="EW541" s="128"/>
      <c r="EX541" s="128"/>
      <c r="EY541" s="128"/>
      <c r="EZ541" s="128"/>
      <c r="FA541" s="128"/>
      <c r="FB541" s="128"/>
      <c r="FC541" s="128"/>
      <c r="FD541" s="128"/>
      <c r="FE541" s="128"/>
      <c r="FF541" s="128"/>
      <c r="FG541" s="128"/>
      <c r="FH541" s="128"/>
      <c r="FI541" s="128"/>
      <c r="FJ541" s="128"/>
      <c r="FK541" s="128"/>
      <c r="FL541" s="128"/>
      <c r="FM541" s="128"/>
      <c r="FN541" s="128"/>
      <c r="FO541" s="128"/>
      <c r="FP541" s="128"/>
      <c r="FQ541" s="128"/>
      <c r="FR541" s="128"/>
      <c r="FS541" s="128"/>
      <c r="FT541" s="128"/>
      <c r="FU541" s="128"/>
      <c r="FV541" s="128"/>
      <c r="FW541" s="128"/>
      <c r="FX541" s="128"/>
      <c r="FY541" s="128"/>
      <c r="FZ541" s="128"/>
      <c r="GA541" s="128"/>
      <c r="GB541" s="128"/>
      <c r="GC541" s="128"/>
      <c r="GD541" s="128"/>
      <c r="GE541" s="128"/>
      <c r="GF541" s="128"/>
      <c r="GG541" s="128"/>
      <c r="GH541" s="128"/>
      <c r="GI541" s="128"/>
      <c r="GJ541" s="128"/>
      <c r="GK541" s="128"/>
      <c r="GL541" s="128"/>
      <c r="GM541" s="128"/>
      <c r="GN541" s="128"/>
      <c r="GO541" s="128"/>
    </row>
    <row r="542" spans="1:197" s="37" customFormat="1" hidden="1" outlineLevel="4" x14ac:dyDescent="0.25">
      <c r="A542" s="45"/>
      <c r="B542" s="46"/>
      <c r="C542" s="310"/>
      <c r="D542" s="311"/>
      <c r="E542" s="312" t="s">
        <v>14</v>
      </c>
      <c r="F542" s="313" t="s">
        <v>522</v>
      </c>
      <c r="G542" s="311"/>
      <c r="H542" s="314">
        <v>8</v>
      </c>
      <c r="I542" s="315"/>
      <c r="J542" s="316"/>
      <c r="K542" s="50"/>
      <c r="L542" s="50"/>
      <c r="M542" s="50"/>
      <c r="N542" s="50"/>
      <c r="O542" s="52"/>
      <c r="P542" s="52"/>
      <c r="Q542" s="52"/>
      <c r="R542" s="197"/>
      <c r="S542" s="194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28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  <c r="DA542" s="128"/>
      <c r="DB542" s="128"/>
      <c r="DC542" s="128"/>
      <c r="DD542" s="128"/>
      <c r="DE542" s="128"/>
      <c r="DF542" s="128"/>
      <c r="DG542" s="128"/>
      <c r="DH542" s="128"/>
      <c r="DI542" s="128"/>
      <c r="DJ542" s="128"/>
      <c r="DK542" s="128"/>
      <c r="DL542" s="128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  <c r="EC542" s="128"/>
      <c r="ED542" s="128"/>
      <c r="EE542" s="128"/>
      <c r="EF542" s="128"/>
      <c r="EG542" s="128"/>
      <c r="EH542" s="128"/>
      <c r="EI542" s="128"/>
      <c r="EJ542" s="128"/>
      <c r="EK542" s="128"/>
      <c r="EL542" s="128"/>
      <c r="EM542" s="128"/>
      <c r="EN542" s="128"/>
      <c r="EO542" s="128"/>
      <c r="EP542" s="128"/>
      <c r="EQ542" s="128"/>
      <c r="ER542" s="128"/>
      <c r="ES542" s="128"/>
      <c r="ET542" s="128"/>
      <c r="EU542" s="128"/>
      <c r="EV542" s="128"/>
      <c r="EW542" s="128"/>
      <c r="EX542" s="128"/>
      <c r="EY542" s="128"/>
      <c r="EZ542" s="128"/>
      <c r="FA542" s="128"/>
      <c r="FB542" s="128"/>
      <c r="FC542" s="128"/>
      <c r="FD542" s="128"/>
      <c r="FE542" s="128"/>
      <c r="FF542" s="128"/>
      <c r="FG542" s="128"/>
      <c r="FH542" s="128"/>
      <c r="FI542" s="128"/>
      <c r="FJ542" s="128"/>
      <c r="FK542" s="128"/>
      <c r="FL542" s="128"/>
      <c r="FM542" s="128"/>
      <c r="FN542" s="128"/>
      <c r="FO542" s="128"/>
      <c r="FP542" s="128"/>
      <c r="FQ542" s="128"/>
      <c r="FR542" s="128"/>
      <c r="FS542" s="128"/>
      <c r="FT542" s="128"/>
      <c r="FU542" s="128"/>
      <c r="FV542" s="128"/>
      <c r="FW542" s="128"/>
      <c r="FX542" s="128"/>
      <c r="FY542" s="128"/>
      <c r="FZ542" s="128"/>
      <c r="GA542" s="128"/>
      <c r="GB542" s="128"/>
      <c r="GC542" s="128"/>
      <c r="GD542" s="128"/>
      <c r="GE542" s="128"/>
      <c r="GF542" s="128"/>
      <c r="GG542" s="128"/>
      <c r="GH542" s="128"/>
      <c r="GI542" s="128"/>
      <c r="GJ542" s="128"/>
      <c r="GK542" s="128"/>
      <c r="GL542" s="128"/>
      <c r="GM542" s="128"/>
      <c r="GN542" s="128"/>
      <c r="GO542" s="128"/>
    </row>
    <row r="543" spans="1:197" s="37" customFormat="1" ht="7.5" hidden="1" customHeight="1" outlineLevel="4" x14ac:dyDescent="0.25">
      <c r="A543" s="36"/>
      <c r="B543" s="53"/>
      <c r="C543" s="317"/>
      <c r="D543" s="318"/>
      <c r="E543" s="319"/>
      <c r="F543" s="320"/>
      <c r="G543" s="318"/>
      <c r="H543" s="321"/>
      <c r="I543" s="322"/>
      <c r="J543" s="323"/>
      <c r="K543" s="61"/>
      <c r="L543" s="61"/>
      <c r="M543" s="61"/>
      <c r="N543" s="61"/>
      <c r="O543" s="60"/>
      <c r="P543" s="60"/>
      <c r="Q543" s="60"/>
      <c r="R543" s="197"/>
      <c r="S543" s="194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28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  <c r="DA543" s="128"/>
      <c r="DB543" s="128"/>
      <c r="DC543" s="128"/>
      <c r="DD543" s="128"/>
      <c r="DE543" s="128"/>
      <c r="DF543" s="128"/>
      <c r="DG543" s="128"/>
      <c r="DH543" s="128"/>
      <c r="DI543" s="128"/>
      <c r="DJ543" s="128"/>
      <c r="DK543" s="128"/>
      <c r="DL543" s="128"/>
      <c r="DM543" s="128"/>
      <c r="DN543" s="128"/>
      <c r="DO543" s="128"/>
      <c r="DP543" s="128"/>
      <c r="DQ543" s="128"/>
      <c r="DR543" s="128"/>
      <c r="DS543" s="128"/>
      <c r="DT543" s="128"/>
      <c r="DU543" s="128"/>
      <c r="DV543" s="128"/>
      <c r="DW543" s="128"/>
      <c r="DX543" s="128"/>
      <c r="DY543" s="128"/>
      <c r="DZ543" s="128"/>
      <c r="EA543" s="128"/>
      <c r="EB543" s="128"/>
      <c r="EC543" s="128"/>
      <c r="ED543" s="128"/>
      <c r="EE543" s="128"/>
      <c r="EF543" s="128"/>
      <c r="EG543" s="128"/>
      <c r="EH543" s="128"/>
      <c r="EI543" s="128"/>
      <c r="EJ543" s="128"/>
      <c r="EK543" s="128"/>
      <c r="EL543" s="128"/>
      <c r="EM543" s="128"/>
      <c r="EN543" s="128"/>
      <c r="EO543" s="128"/>
      <c r="EP543" s="128"/>
      <c r="EQ543" s="128"/>
      <c r="ER543" s="128"/>
      <c r="ES543" s="128"/>
      <c r="ET543" s="128"/>
      <c r="EU543" s="128"/>
      <c r="EV543" s="128"/>
      <c r="EW543" s="128"/>
      <c r="EX543" s="128"/>
      <c r="EY543" s="128"/>
      <c r="EZ543" s="128"/>
      <c r="FA543" s="128"/>
      <c r="FB543" s="128"/>
      <c r="FC543" s="128"/>
      <c r="FD543" s="128"/>
      <c r="FE543" s="128"/>
      <c r="FF543" s="128"/>
      <c r="FG543" s="128"/>
      <c r="FH543" s="128"/>
      <c r="FI543" s="128"/>
      <c r="FJ543" s="128"/>
      <c r="FK543" s="128"/>
      <c r="FL543" s="128"/>
      <c r="FM543" s="128"/>
      <c r="FN543" s="128"/>
      <c r="FO543" s="128"/>
      <c r="FP543" s="128"/>
      <c r="FQ543" s="128"/>
      <c r="FR543" s="128"/>
      <c r="FS543" s="128"/>
      <c r="FT543" s="128"/>
      <c r="FU543" s="128"/>
      <c r="FV543" s="128"/>
      <c r="FW543" s="128"/>
      <c r="FX543" s="128"/>
      <c r="FY543" s="128"/>
      <c r="FZ543" s="128"/>
      <c r="GA543" s="128"/>
      <c r="GB543" s="128"/>
      <c r="GC543" s="128"/>
      <c r="GD543" s="128"/>
      <c r="GE543" s="128"/>
      <c r="GF543" s="128"/>
      <c r="GG543" s="128"/>
      <c r="GH543" s="128"/>
      <c r="GI543" s="128"/>
      <c r="GJ543" s="128"/>
      <c r="GK543" s="128"/>
      <c r="GL543" s="128"/>
      <c r="GM543" s="128"/>
      <c r="GN543" s="128"/>
      <c r="GO543" s="128"/>
    </row>
    <row r="544" spans="1:197" s="37" customFormat="1" ht="24" outlineLevel="3" collapsed="1" x14ac:dyDescent="0.25">
      <c r="A544" s="38"/>
      <c r="B544" s="39"/>
      <c r="C544" s="303">
        <v>26</v>
      </c>
      <c r="D544" s="304" t="s">
        <v>65</v>
      </c>
      <c r="E544" s="305" t="s">
        <v>543</v>
      </c>
      <c r="F544" s="306" t="s">
        <v>544</v>
      </c>
      <c r="G544" s="304" t="s">
        <v>429</v>
      </c>
      <c r="H544" s="307">
        <v>14</v>
      </c>
      <c r="I544" s="324"/>
      <c r="J544" s="309">
        <f>H544*I544</f>
        <v>0</v>
      </c>
      <c r="K544" s="42">
        <v>4.4999999999999997E-3</v>
      </c>
      <c r="L544" s="42">
        <f>H544*K544</f>
        <v>6.3E-2</v>
      </c>
      <c r="M544" s="42"/>
      <c r="N544" s="42">
        <f>H544*M544</f>
        <v>0</v>
      </c>
      <c r="O544" s="44">
        <v>21</v>
      </c>
      <c r="P544" s="44">
        <f>J544*(O544/100)</f>
        <v>0</v>
      </c>
      <c r="Q544" s="44">
        <f>J544+P544</f>
        <v>0</v>
      </c>
      <c r="R544" s="197"/>
      <c r="S544" s="194"/>
      <c r="T544" s="127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28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  <c r="DA544" s="128"/>
      <c r="DB544" s="128"/>
      <c r="DC544" s="128"/>
      <c r="DD544" s="128"/>
      <c r="DE544" s="128"/>
      <c r="DF544" s="128"/>
      <c r="DG544" s="128"/>
      <c r="DH544" s="128"/>
      <c r="DI544" s="128"/>
      <c r="DJ544" s="128"/>
      <c r="DK544" s="128"/>
      <c r="DL544" s="128"/>
      <c r="DM544" s="128"/>
      <c r="DN544" s="128"/>
      <c r="DO544" s="128"/>
      <c r="DP544" s="128"/>
      <c r="DQ544" s="128"/>
      <c r="DR544" s="128"/>
      <c r="DS544" s="128"/>
      <c r="DT544" s="128"/>
      <c r="DU544" s="128"/>
      <c r="DV544" s="128"/>
      <c r="DW544" s="128"/>
      <c r="DX544" s="128"/>
      <c r="DY544" s="128"/>
      <c r="DZ544" s="128"/>
      <c r="EA544" s="128"/>
      <c r="EB544" s="128"/>
      <c r="EC544" s="128"/>
      <c r="ED544" s="128"/>
      <c r="EE544" s="128"/>
      <c r="EF544" s="128"/>
      <c r="EG544" s="128"/>
      <c r="EH544" s="128"/>
      <c r="EI544" s="128"/>
      <c r="EJ544" s="128"/>
      <c r="EK544" s="128"/>
      <c r="EL544" s="128"/>
      <c r="EM544" s="128"/>
      <c r="EN544" s="128"/>
      <c r="EO544" s="128"/>
      <c r="EP544" s="128"/>
      <c r="EQ544" s="128"/>
      <c r="ER544" s="128"/>
      <c r="ES544" s="128"/>
      <c r="ET544" s="128"/>
      <c r="EU544" s="128"/>
      <c r="EV544" s="128"/>
      <c r="EW544" s="128"/>
      <c r="EX544" s="128"/>
      <c r="EY544" s="128"/>
      <c r="EZ544" s="128"/>
      <c r="FA544" s="128"/>
      <c r="FB544" s="128"/>
      <c r="FC544" s="128"/>
      <c r="FD544" s="128"/>
      <c r="FE544" s="128"/>
      <c r="FF544" s="128"/>
      <c r="FG544" s="128"/>
      <c r="FH544" s="128"/>
      <c r="FI544" s="128"/>
      <c r="FJ544" s="128"/>
      <c r="FK544" s="128"/>
      <c r="FL544" s="128"/>
      <c r="FM544" s="128"/>
      <c r="FN544" s="128"/>
      <c r="FO544" s="128"/>
      <c r="FP544" s="128"/>
      <c r="FQ544" s="128"/>
      <c r="FR544" s="128"/>
      <c r="FS544" s="128"/>
      <c r="FT544" s="128"/>
      <c r="FU544" s="128"/>
      <c r="FV544" s="128"/>
      <c r="FW544" s="128"/>
      <c r="FX544" s="128"/>
      <c r="FY544" s="128"/>
      <c r="FZ544" s="128"/>
      <c r="GA544" s="128"/>
      <c r="GB544" s="128"/>
      <c r="GC544" s="128"/>
      <c r="GD544" s="128"/>
      <c r="GE544" s="128"/>
      <c r="GF544" s="128"/>
      <c r="GG544" s="128"/>
      <c r="GH544" s="128"/>
      <c r="GI544" s="128"/>
      <c r="GJ544" s="128"/>
      <c r="GK544" s="128"/>
      <c r="GL544" s="128"/>
      <c r="GM544" s="128"/>
      <c r="GN544" s="128"/>
      <c r="GO544" s="128"/>
    </row>
    <row r="545" spans="1:197" s="37" customFormat="1" hidden="1" outlineLevel="4" x14ac:dyDescent="0.25">
      <c r="A545" s="45"/>
      <c r="B545" s="46"/>
      <c r="C545" s="310"/>
      <c r="D545" s="311"/>
      <c r="E545" s="312" t="s">
        <v>14</v>
      </c>
      <c r="F545" s="313" t="s">
        <v>524</v>
      </c>
      <c r="G545" s="311"/>
      <c r="H545" s="314">
        <v>10</v>
      </c>
      <c r="I545" s="315"/>
      <c r="J545" s="316"/>
      <c r="K545" s="50"/>
      <c r="L545" s="50"/>
      <c r="M545" s="50"/>
      <c r="N545" s="50"/>
      <c r="O545" s="52"/>
      <c r="P545" s="52"/>
      <c r="Q545" s="52"/>
      <c r="R545" s="197"/>
      <c r="S545" s="194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  <c r="DA545" s="128"/>
      <c r="DB545" s="128"/>
      <c r="DC545" s="128"/>
      <c r="DD545" s="128"/>
      <c r="DE545" s="128"/>
      <c r="DF545" s="128"/>
      <c r="DG545" s="128"/>
      <c r="DH545" s="128"/>
      <c r="DI545" s="128"/>
      <c r="DJ545" s="128"/>
      <c r="DK545" s="128"/>
      <c r="DL545" s="128"/>
      <c r="DM545" s="128"/>
      <c r="DN545" s="128"/>
      <c r="DO545" s="128"/>
      <c r="DP545" s="128"/>
      <c r="DQ545" s="128"/>
      <c r="DR545" s="128"/>
      <c r="DS545" s="128"/>
      <c r="DT545" s="128"/>
      <c r="DU545" s="128"/>
      <c r="DV545" s="128"/>
      <c r="DW545" s="128"/>
      <c r="DX545" s="128"/>
      <c r="DY545" s="128"/>
      <c r="DZ545" s="128"/>
      <c r="EA545" s="128"/>
      <c r="EB545" s="128"/>
      <c r="EC545" s="128"/>
      <c r="ED545" s="128"/>
      <c r="EE545" s="128"/>
      <c r="EF545" s="128"/>
      <c r="EG545" s="128"/>
      <c r="EH545" s="128"/>
      <c r="EI545" s="128"/>
      <c r="EJ545" s="128"/>
      <c r="EK545" s="128"/>
      <c r="EL545" s="128"/>
      <c r="EM545" s="128"/>
      <c r="EN545" s="128"/>
      <c r="EO545" s="128"/>
      <c r="EP545" s="128"/>
      <c r="EQ545" s="128"/>
      <c r="ER545" s="128"/>
      <c r="ES545" s="128"/>
      <c r="ET545" s="128"/>
      <c r="EU545" s="128"/>
      <c r="EV545" s="128"/>
      <c r="EW545" s="128"/>
      <c r="EX545" s="128"/>
      <c r="EY545" s="128"/>
      <c r="EZ545" s="128"/>
      <c r="FA545" s="128"/>
      <c r="FB545" s="128"/>
      <c r="FC545" s="128"/>
      <c r="FD545" s="128"/>
      <c r="FE545" s="128"/>
      <c r="FF545" s="128"/>
      <c r="FG545" s="128"/>
      <c r="FH545" s="128"/>
      <c r="FI545" s="128"/>
      <c r="FJ545" s="128"/>
      <c r="FK545" s="128"/>
      <c r="FL545" s="128"/>
      <c r="FM545" s="128"/>
      <c r="FN545" s="128"/>
      <c r="FO545" s="128"/>
      <c r="FP545" s="128"/>
      <c r="FQ545" s="128"/>
      <c r="FR545" s="128"/>
      <c r="FS545" s="128"/>
      <c r="FT545" s="128"/>
      <c r="FU545" s="128"/>
      <c r="FV545" s="128"/>
      <c r="FW545" s="128"/>
      <c r="FX545" s="128"/>
      <c r="FY545" s="128"/>
      <c r="FZ545" s="128"/>
      <c r="GA545" s="128"/>
      <c r="GB545" s="128"/>
      <c r="GC545" s="128"/>
      <c r="GD545" s="128"/>
      <c r="GE545" s="128"/>
      <c r="GF545" s="128"/>
      <c r="GG545" s="128"/>
      <c r="GH545" s="128"/>
      <c r="GI545" s="128"/>
      <c r="GJ545" s="128"/>
      <c r="GK545" s="128"/>
      <c r="GL545" s="128"/>
      <c r="GM545" s="128"/>
      <c r="GN545" s="128"/>
      <c r="GO545" s="128"/>
    </row>
    <row r="546" spans="1:197" s="37" customFormat="1" hidden="1" outlineLevel="4" x14ac:dyDescent="0.25">
      <c r="A546" s="45"/>
      <c r="B546" s="46"/>
      <c r="C546" s="310"/>
      <c r="D546" s="311"/>
      <c r="E546" s="312"/>
      <c r="F546" s="313" t="s">
        <v>545</v>
      </c>
      <c r="G546" s="311"/>
      <c r="H546" s="314">
        <v>1</v>
      </c>
      <c r="I546" s="315"/>
      <c r="J546" s="316"/>
      <c r="K546" s="50"/>
      <c r="L546" s="50"/>
      <c r="M546" s="50"/>
      <c r="N546" s="50"/>
      <c r="O546" s="52"/>
      <c r="P546" s="52"/>
      <c r="Q546" s="52"/>
      <c r="R546" s="197"/>
      <c r="S546" s="194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28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  <c r="DA546" s="128"/>
      <c r="DB546" s="128"/>
      <c r="DC546" s="128"/>
      <c r="DD546" s="128"/>
      <c r="DE546" s="128"/>
      <c r="DF546" s="128"/>
      <c r="DG546" s="128"/>
      <c r="DH546" s="128"/>
      <c r="DI546" s="128"/>
      <c r="DJ546" s="128"/>
      <c r="DK546" s="128"/>
      <c r="DL546" s="128"/>
      <c r="DM546" s="128"/>
      <c r="DN546" s="128"/>
      <c r="DO546" s="128"/>
      <c r="DP546" s="128"/>
      <c r="DQ546" s="128"/>
      <c r="DR546" s="128"/>
      <c r="DS546" s="128"/>
      <c r="DT546" s="128"/>
      <c r="DU546" s="128"/>
      <c r="DV546" s="128"/>
      <c r="DW546" s="128"/>
      <c r="DX546" s="128"/>
      <c r="DY546" s="128"/>
      <c r="DZ546" s="128"/>
      <c r="EA546" s="128"/>
      <c r="EB546" s="128"/>
      <c r="EC546" s="128"/>
      <c r="ED546" s="128"/>
      <c r="EE546" s="128"/>
      <c r="EF546" s="128"/>
      <c r="EG546" s="128"/>
      <c r="EH546" s="128"/>
      <c r="EI546" s="128"/>
      <c r="EJ546" s="128"/>
      <c r="EK546" s="128"/>
      <c r="EL546" s="128"/>
      <c r="EM546" s="128"/>
      <c r="EN546" s="128"/>
      <c r="EO546" s="128"/>
      <c r="EP546" s="128"/>
      <c r="EQ546" s="128"/>
      <c r="ER546" s="128"/>
      <c r="ES546" s="128"/>
      <c r="ET546" s="128"/>
      <c r="EU546" s="128"/>
      <c r="EV546" s="128"/>
      <c r="EW546" s="128"/>
      <c r="EX546" s="128"/>
      <c r="EY546" s="128"/>
      <c r="EZ546" s="128"/>
      <c r="FA546" s="128"/>
      <c r="FB546" s="128"/>
      <c r="FC546" s="128"/>
      <c r="FD546" s="128"/>
      <c r="FE546" s="128"/>
      <c r="FF546" s="128"/>
      <c r="FG546" s="128"/>
      <c r="FH546" s="128"/>
      <c r="FI546" s="128"/>
      <c r="FJ546" s="128"/>
      <c r="FK546" s="128"/>
      <c r="FL546" s="128"/>
      <c r="FM546" s="128"/>
      <c r="FN546" s="128"/>
      <c r="FO546" s="128"/>
      <c r="FP546" s="128"/>
      <c r="FQ546" s="128"/>
      <c r="FR546" s="128"/>
      <c r="FS546" s="128"/>
      <c r="FT546" s="128"/>
      <c r="FU546" s="128"/>
      <c r="FV546" s="128"/>
      <c r="FW546" s="128"/>
      <c r="FX546" s="128"/>
      <c r="FY546" s="128"/>
      <c r="FZ546" s="128"/>
      <c r="GA546" s="128"/>
      <c r="GB546" s="128"/>
      <c r="GC546" s="128"/>
      <c r="GD546" s="128"/>
      <c r="GE546" s="128"/>
      <c r="GF546" s="128"/>
      <c r="GG546" s="128"/>
      <c r="GH546" s="128"/>
      <c r="GI546" s="128"/>
      <c r="GJ546" s="128"/>
      <c r="GK546" s="128"/>
      <c r="GL546" s="128"/>
      <c r="GM546" s="128"/>
      <c r="GN546" s="128"/>
      <c r="GO546" s="128"/>
    </row>
    <row r="547" spans="1:197" s="37" customFormat="1" hidden="1" outlineLevel="4" x14ac:dyDescent="0.25">
      <c r="A547" s="45"/>
      <c r="B547" s="46"/>
      <c r="C547" s="310"/>
      <c r="D547" s="311"/>
      <c r="E547" s="312"/>
      <c r="F547" s="313" t="s">
        <v>546</v>
      </c>
      <c r="G547" s="311"/>
      <c r="H547" s="314">
        <v>3</v>
      </c>
      <c r="I547" s="315"/>
      <c r="J547" s="316"/>
      <c r="K547" s="50"/>
      <c r="L547" s="50"/>
      <c r="M547" s="50"/>
      <c r="N547" s="50"/>
      <c r="O547" s="52"/>
      <c r="P547" s="52"/>
      <c r="Q547" s="52"/>
      <c r="R547" s="197"/>
      <c r="S547" s="194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28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  <c r="DA547" s="128"/>
      <c r="DB547" s="128"/>
      <c r="DC547" s="128"/>
      <c r="DD547" s="128"/>
      <c r="DE547" s="128"/>
      <c r="DF547" s="128"/>
      <c r="DG547" s="128"/>
      <c r="DH547" s="128"/>
      <c r="DI547" s="128"/>
      <c r="DJ547" s="128"/>
      <c r="DK547" s="128"/>
      <c r="DL547" s="128"/>
      <c r="DM547" s="128"/>
      <c r="DN547" s="128"/>
      <c r="DO547" s="128"/>
      <c r="DP547" s="128"/>
      <c r="DQ547" s="128"/>
      <c r="DR547" s="128"/>
      <c r="DS547" s="128"/>
      <c r="DT547" s="128"/>
      <c r="DU547" s="128"/>
      <c r="DV547" s="128"/>
      <c r="DW547" s="128"/>
      <c r="DX547" s="128"/>
      <c r="DY547" s="128"/>
      <c r="DZ547" s="128"/>
      <c r="EA547" s="128"/>
      <c r="EB547" s="128"/>
      <c r="EC547" s="128"/>
      <c r="ED547" s="128"/>
      <c r="EE547" s="128"/>
      <c r="EF547" s="128"/>
      <c r="EG547" s="128"/>
      <c r="EH547" s="128"/>
      <c r="EI547" s="128"/>
      <c r="EJ547" s="128"/>
      <c r="EK547" s="128"/>
      <c r="EL547" s="128"/>
      <c r="EM547" s="128"/>
      <c r="EN547" s="128"/>
      <c r="EO547" s="128"/>
      <c r="EP547" s="128"/>
      <c r="EQ547" s="128"/>
      <c r="ER547" s="128"/>
      <c r="ES547" s="128"/>
      <c r="ET547" s="128"/>
      <c r="EU547" s="128"/>
      <c r="EV547" s="128"/>
      <c r="EW547" s="128"/>
      <c r="EX547" s="128"/>
      <c r="EY547" s="128"/>
      <c r="EZ547" s="128"/>
      <c r="FA547" s="128"/>
      <c r="FB547" s="128"/>
      <c r="FC547" s="128"/>
      <c r="FD547" s="128"/>
      <c r="FE547" s="128"/>
      <c r="FF547" s="128"/>
      <c r="FG547" s="128"/>
      <c r="FH547" s="128"/>
      <c r="FI547" s="128"/>
      <c r="FJ547" s="128"/>
      <c r="FK547" s="128"/>
      <c r="FL547" s="128"/>
      <c r="FM547" s="128"/>
      <c r="FN547" s="128"/>
      <c r="FO547" s="128"/>
      <c r="FP547" s="128"/>
      <c r="FQ547" s="128"/>
      <c r="FR547" s="128"/>
      <c r="FS547" s="128"/>
      <c r="FT547" s="128"/>
      <c r="FU547" s="128"/>
      <c r="FV547" s="128"/>
      <c r="FW547" s="128"/>
      <c r="FX547" s="128"/>
      <c r="FY547" s="128"/>
      <c r="FZ547" s="128"/>
      <c r="GA547" s="128"/>
      <c r="GB547" s="128"/>
      <c r="GC547" s="128"/>
      <c r="GD547" s="128"/>
      <c r="GE547" s="128"/>
      <c r="GF547" s="128"/>
      <c r="GG547" s="128"/>
      <c r="GH547" s="128"/>
      <c r="GI547" s="128"/>
      <c r="GJ547" s="128"/>
      <c r="GK547" s="128"/>
      <c r="GL547" s="128"/>
      <c r="GM547" s="128"/>
      <c r="GN547" s="128"/>
      <c r="GO547" s="128"/>
    </row>
    <row r="548" spans="1:197" s="37" customFormat="1" ht="7.5" hidden="1" customHeight="1" outlineLevel="4" x14ac:dyDescent="0.25">
      <c r="A548" s="36"/>
      <c r="B548" s="53"/>
      <c r="C548" s="317"/>
      <c r="D548" s="318"/>
      <c r="E548" s="319"/>
      <c r="F548" s="320"/>
      <c r="G548" s="318"/>
      <c r="H548" s="321"/>
      <c r="I548" s="322"/>
      <c r="J548" s="323"/>
      <c r="K548" s="61"/>
      <c r="L548" s="61"/>
      <c r="M548" s="61"/>
      <c r="N548" s="61"/>
      <c r="O548" s="60"/>
      <c r="P548" s="60"/>
      <c r="Q548" s="60"/>
      <c r="R548" s="197"/>
      <c r="S548" s="194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28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  <c r="DA548" s="128"/>
      <c r="DB548" s="128"/>
      <c r="DC548" s="128"/>
      <c r="DD548" s="128"/>
      <c r="DE548" s="128"/>
      <c r="DF548" s="128"/>
      <c r="DG548" s="128"/>
      <c r="DH548" s="128"/>
      <c r="DI548" s="128"/>
      <c r="DJ548" s="128"/>
      <c r="DK548" s="128"/>
      <c r="DL548" s="128"/>
      <c r="DM548" s="128"/>
      <c r="DN548" s="128"/>
      <c r="DO548" s="128"/>
      <c r="DP548" s="128"/>
      <c r="DQ548" s="128"/>
      <c r="DR548" s="128"/>
      <c r="DS548" s="128"/>
      <c r="DT548" s="128"/>
      <c r="DU548" s="128"/>
      <c r="DV548" s="128"/>
      <c r="DW548" s="128"/>
      <c r="DX548" s="128"/>
      <c r="DY548" s="128"/>
      <c r="DZ548" s="128"/>
      <c r="EA548" s="128"/>
      <c r="EB548" s="128"/>
      <c r="EC548" s="128"/>
      <c r="ED548" s="128"/>
      <c r="EE548" s="128"/>
      <c r="EF548" s="128"/>
      <c r="EG548" s="128"/>
      <c r="EH548" s="128"/>
      <c r="EI548" s="128"/>
      <c r="EJ548" s="128"/>
      <c r="EK548" s="128"/>
      <c r="EL548" s="128"/>
      <c r="EM548" s="128"/>
      <c r="EN548" s="128"/>
      <c r="EO548" s="128"/>
      <c r="EP548" s="128"/>
      <c r="EQ548" s="128"/>
      <c r="ER548" s="128"/>
      <c r="ES548" s="128"/>
      <c r="ET548" s="128"/>
      <c r="EU548" s="128"/>
      <c r="EV548" s="128"/>
      <c r="EW548" s="128"/>
      <c r="EX548" s="128"/>
      <c r="EY548" s="128"/>
      <c r="EZ548" s="128"/>
      <c r="FA548" s="128"/>
      <c r="FB548" s="128"/>
      <c r="FC548" s="128"/>
      <c r="FD548" s="128"/>
      <c r="FE548" s="128"/>
      <c r="FF548" s="128"/>
      <c r="FG548" s="128"/>
      <c r="FH548" s="128"/>
      <c r="FI548" s="128"/>
      <c r="FJ548" s="128"/>
      <c r="FK548" s="128"/>
      <c r="FL548" s="128"/>
      <c r="FM548" s="128"/>
      <c r="FN548" s="128"/>
      <c r="FO548" s="128"/>
      <c r="FP548" s="128"/>
      <c r="FQ548" s="128"/>
      <c r="FR548" s="128"/>
      <c r="FS548" s="128"/>
      <c r="FT548" s="128"/>
      <c r="FU548" s="128"/>
      <c r="FV548" s="128"/>
      <c r="FW548" s="128"/>
      <c r="FX548" s="128"/>
      <c r="FY548" s="128"/>
      <c r="FZ548" s="128"/>
      <c r="GA548" s="128"/>
      <c r="GB548" s="128"/>
      <c r="GC548" s="128"/>
      <c r="GD548" s="128"/>
      <c r="GE548" s="128"/>
      <c r="GF548" s="128"/>
      <c r="GG548" s="128"/>
      <c r="GH548" s="128"/>
      <c r="GI548" s="128"/>
      <c r="GJ548" s="128"/>
      <c r="GK548" s="128"/>
      <c r="GL548" s="128"/>
      <c r="GM548" s="128"/>
      <c r="GN548" s="128"/>
      <c r="GO548" s="128"/>
    </row>
    <row r="549" spans="1:197" s="37" customFormat="1" outlineLevel="3" collapsed="1" x14ac:dyDescent="0.25">
      <c r="A549" s="38"/>
      <c r="B549" s="39"/>
      <c r="C549" s="303">
        <v>27</v>
      </c>
      <c r="D549" s="304" t="s">
        <v>65</v>
      </c>
      <c r="E549" s="305" t="s">
        <v>547</v>
      </c>
      <c r="F549" s="306" t="s">
        <v>548</v>
      </c>
      <c r="G549" s="304" t="s">
        <v>429</v>
      </c>
      <c r="H549" s="307">
        <v>4</v>
      </c>
      <c r="I549" s="324"/>
      <c r="J549" s="309">
        <f>H549*I549</f>
        <v>0</v>
      </c>
      <c r="K549" s="42">
        <v>5.5999999999999999E-3</v>
      </c>
      <c r="L549" s="42">
        <f>H549*K549</f>
        <v>2.24E-2</v>
      </c>
      <c r="M549" s="42"/>
      <c r="N549" s="42">
        <f>H549*M549</f>
        <v>0</v>
      </c>
      <c r="O549" s="44">
        <v>21</v>
      </c>
      <c r="P549" s="44">
        <f>J549*(O549/100)</f>
        <v>0</v>
      </c>
      <c r="Q549" s="44">
        <f>J549+P549</f>
        <v>0</v>
      </c>
      <c r="R549" s="197"/>
      <c r="S549" s="194"/>
      <c r="T549" s="127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  <c r="DA549" s="128"/>
      <c r="DB549" s="128"/>
      <c r="DC549" s="128"/>
      <c r="DD549" s="128"/>
      <c r="DE549" s="128"/>
      <c r="DF549" s="128"/>
      <c r="DG549" s="128"/>
      <c r="DH549" s="128"/>
      <c r="DI549" s="128"/>
      <c r="DJ549" s="128"/>
      <c r="DK549" s="128"/>
      <c r="DL549" s="128"/>
      <c r="DM549" s="128"/>
      <c r="DN549" s="128"/>
      <c r="DO549" s="128"/>
      <c r="DP549" s="128"/>
      <c r="DQ549" s="128"/>
      <c r="DR549" s="128"/>
      <c r="DS549" s="128"/>
      <c r="DT549" s="128"/>
      <c r="DU549" s="128"/>
      <c r="DV549" s="128"/>
      <c r="DW549" s="128"/>
      <c r="DX549" s="128"/>
      <c r="DY549" s="128"/>
      <c r="DZ549" s="128"/>
      <c r="EA549" s="128"/>
      <c r="EB549" s="128"/>
      <c r="EC549" s="128"/>
      <c r="ED549" s="128"/>
      <c r="EE549" s="128"/>
      <c r="EF549" s="128"/>
      <c r="EG549" s="128"/>
      <c r="EH549" s="128"/>
      <c r="EI549" s="128"/>
      <c r="EJ549" s="128"/>
      <c r="EK549" s="128"/>
      <c r="EL549" s="128"/>
      <c r="EM549" s="128"/>
      <c r="EN549" s="128"/>
      <c r="EO549" s="128"/>
      <c r="EP549" s="128"/>
      <c r="EQ549" s="128"/>
      <c r="ER549" s="128"/>
      <c r="ES549" s="128"/>
      <c r="ET549" s="128"/>
      <c r="EU549" s="128"/>
      <c r="EV549" s="128"/>
      <c r="EW549" s="128"/>
      <c r="EX549" s="128"/>
      <c r="EY549" s="128"/>
      <c r="EZ549" s="128"/>
      <c r="FA549" s="128"/>
      <c r="FB549" s="128"/>
      <c r="FC549" s="128"/>
      <c r="FD549" s="128"/>
      <c r="FE549" s="128"/>
      <c r="FF549" s="128"/>
      <c r="FG549" s="128"/>
      <c r="FH549" s="128"/>
      <c r="FI549" s="128"/>
      <c r="FJ549" s="128"/>
      <c r="FK549" s="128"/>
      <c r="FL549" s="128"/>
      <c r="FM549" s="128"/>
      <c r="FN549" s="128"/>
      <c r="FO549" s="128"/>
      <c r="FP549" s="128"/>
      <c r="FQ549" s="128"/>
      <c r="FR549" s="128"/>
      <c r="FS549" s="128"/>
      <c r="FT549" s="128"/>
      <c r="FU549" s="128"/>
      <c r="FV549" s="128"/>
      <c r="FW549" s="128"/>
      <c r="FX549" s="128"/>
      <c r="FY549" s="128"/>
      <c r="FZ549" s="128"/>
      <c r="GA549" s="128"/>
      <c r="GB549" s="128"/>
      <c r="GC549" s="128"/>
      <c r="GD549" s="128"/>
      <c r="GE549" s="128"/>
      <c r="GF549" s="128"/>
      <c r="GG549" s="128"/>
      <c r="GH549" s="128"/>
      <c r="GI549" s="128"/>
      <c r="GJ549" s="128"/>
      <c r="GK549" s="128"/>
      <c r="GL549" s="128"/>
      <c r="GM549" s="128"/>
      <c r="GN549" s="128"/>
      <c r="GO549" s="128"/>
    </row>
    <row r="550" spans="1:197" s="37" customFormat="1" hidden="1" outlineLevel="4" x14ac:dyDescent="0.25">
      <c r="A550" s="45"/>
      <c r="B550" s="46"/>
      <c r="C550" s="310"/>
      <c r="D550" s="311"/>
      <c r="E550" s="312" t="s">
        <v>14</v>
      </c>
      <c r="F550" s="313" t="s">
        <v>525</v>
      </c>
      <c r="G550" s="311"/>
      <c r="H550" s="314">
        <v>1</v>
      </c>
      <c r="I550" s="315"/>
      <c r="J550" s="316"/>
      <c r="K550" s="50"/>
      <c r="L550" s="50"/>
      <c r="M550" s="50"/>
      <c r="N550" s="50"/>
      <c r="O550" s="52"/>
      <c r="P550" s="52"/>
      <c r="Q550" s="52"/>
      <c r="R550" s="197"/>
      <c r="S550" s="194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  <c r="DA550" s="128"/>
      <c r="DB550" s="128"/>
      <c r="DC550" s="128"/>
      <c r="DD550" s="128"/>
      <c r="DE550" s="128"/>
      <c r="DF550" s="128"/>
      <c r="DG550" s="128"/>
      <c r="DH550" s="128"/>
      <c r="DI550" s="128"/>
      <c r="DJ550" s="128"/>
      <c r="DK550" s="128"/>
      <c r="DL550" s="128"/>
      <c r="DM550" s="128"/>
      <c r="DN550" s="128"/>
      <c r="DO550" s="128"/>
      <c r="DP550" s="128"/>
      <c r="DQ550" s="128"/>
      <c r="DR550" s="128"/>
      <c r="DS550" s="128"/>
      <c r="DT550" s="128"/>
      <c r="DU550" s="128"/>
      <c r="DV550" s="128"/>
      <c r="DW550" s="128"/>
      <c r="DX550" s="128"/>
      <c r="DY550" s="128"/>
      <c r="DZ550" s="128"/>
      <c r="EA550" s="128"/>
      <c r="EB550" s="128"/>
      <c r="EC550" s="128"/>
      <c r="ED550" s="128"/>
      <c r="EE550" s="128"/>
      <c r="EF550" s="128"/>
      <c r="EG550" s="128"/>
      <c r="EH550" s="128"/>
      <c r="EI550" s="128"/>
      <c r="EJ550" s="128"/>
      <c r="EK550" s="128"/>
      <c r="EL550" s="128"/>
      <c r="EM550" s="128"/>
      <c r="EN550" s="128"/>
      <c r="EO550" s="128"/>
      <c r="EP550" s="128"/>
      <c r="EQ550" s="128"/>
      <c r="ER550" s="128"/>
      <c r="ES550" s="128"/>
      <c r="ET550" s="128"/>
      <c r="EU550" s="128"/>
      <c r="EV550" s="128"/>
      <c r="EW550" s="128"/>
      <c r="EX550" s="128"/>
      <c r="EY550" s="128"/>
      <c r="EZ550" s="128"/>
      <c r="FA550" s="128"/>
      <c r="FB550" s="128"/>
      <c r="FC550" s="128"/>
      <c r="FD550" s="128"/>
      <c r="FE550" s="128"/>
      <c r="FF550" s="128"/>
      <c r="FG550" s="128"/>
      <c r="FH550" s="128"/>
      <c r="FI550" s="128"/>
      <c r="FJ550" s="128"/>
      <c r="FK550" s="128"/>
      <c r="FL550" s="128"/>
      <c r="FM550" s="128"/>
      <c r="FN550" s="128"/>
      <c r="FO550" s="128"/>
      <c r="FP550" s="128"/>
      <c r="FQ550" s="128"/>
      <c r="FR550" s="128"/>
      <c r="FS550" s="128"/>
      <c r="FT550" s="128"/>
      <c r="FU550" s="128"/>
      <c r="FV550" s="128"/>
      <c r="FW550" s="128"/>
      <c r="FX550" s="128"/>
      <c r="FY550" s="128"/>
      <c r="FZ550" s="128"/>
      <c r="GA550" s="128"/>
      <c r="GB550" s="128"/>
      <c r="GC550" s="128"/>
      <c r="GD550" s="128"/>
      <c r="GE550" s="128"/>
      <c r="GF550" s="128"/>
      <c r="GG550" s="128"/>
      <c r="GH550" s="128"/>
      <c r="GI550" s="128"/>
      <c r="GJ550" s="128"/>
      <c r="GK550" s="128"/>
      <c r="GL550" s="128"/>
      <c r="GM550" s="128"/>
      <c r="GN550" s="128"/>
      <c r="GO550" s="128"/>
    </row>
    <row r="551" spans="1:197" s="37" customFormat="1" hidden="1" outlineLevel="4" x14ac:dyDescent="0.25">
      <c r="A551" s="45"/>
      <c r="B551" s="46"/>
      <c r="C551" s="310"/>
      <c r="D551" s="311"/>
      <c r="E551" s="312"/>
      <c r="F551" s="313" t="s">
        <v>526</v>
      </c>
      <c r="G551" s="311"/>
      <c r="H551" s="314">
        <v>3</v>
      </c>
      <c r="I551" s="315"/>
      <c r="J551" s="316"/>
      <c r="K551" s="50"/>
      <c r="L551" s="50"/>
      <c r="M551" s="50"/>
      <c r="N551" s="50"/>
      <c r="O551" s="52"/>
      <c r="P551" s="52"/>
      <c r="Q551" s="52"/>
      <c r="R551" s="197"/>
      <c r="S551" s="194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28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  <c r="DA551" s="128"/>
      <c r="DB551" s="128"/>
      <c r="DC551" s="128"/>
      <c r="DD551" s="128"/>
      <c r="DE551" s="128"/>
      <c r="DF551" s="128"/>
      <c r="DG551" s="128"/>
      <c r="DH551" s="128"/>
      <c r="DI551" s="128"/>
      <c r="DJ551" s="128"/>
      <c r="DK551" s="128"/>
      <c r="DL551" s="128"/>
      <c r="DM551" s="128"/>
      <c r="DN551" s="128"/>
      <c r="DO551" s="128"/>
      <c r="DP551" s="128"/>
      <c r="DQ551" s="128"/>
      <c r="DR551" s="128"/>
      <c r="DS551" s="128"/>
      <c r="DT551" s="128"/>
      <c r="DU551" s="128"/>
      <c r="DV551" s="128"/>
      <c r="DW551" s="128"/>
      <c r="DX551" s="128"/>
      <c r="DY551" s="128"/>
      <c r="DZ551" s="128"/>
      <c r="EA551" s="128"/>
      <c r="EB551" s="128"/>
      <c r="EC551" s="128"/>
      <c r="ED551" s="128"/>
      <c r="EE551" s="128"/>
      <c r="EF551" s="128"/>
      <c r="EG551" s="128"/>
      <c r="EH551" s="128"/>
      <c r="EI551" s="128"/>
      <c r="EJ551" s="128"/>
      <c r="EK551" s="128"/>
      <c r="EL551" s="128"/>
      <c r="EM551" s="128"/>
      <c r="EN551" s="128"/>
      <c r="EO551" s="128"/>
      <c r="EP551" s="128"/>
      <c r="EQ551" s="128"/>
      <c r="ER551" s="128"/>
      <c r="ES551" s="128"/>
      <c r="ET551" s="128"/>
      <c r="EU551" s="128"/>
      <c r="EV551" s="128"/>
      <c r="EW551" s="128"/>
      <c r="EX551" s="128"/>
      <c r="EY551" s="128"/>
      <c r="EZ551" s="128"/>
      <c r="FA551" s="128"/>
      <c r="FB551" s="128"/>
      <c r="FC551" s="128"/>
      <c r="FD551" s="128"/>
      <c r="FE551" s="128"/>
      <c r="FF551" s="128"/>
      <c r="FG551" s="128"/>
      <c r="FH551" s="128"/>
      <c r="FI551" s="128"/>
      <c r="FJ551" s="128"/>
      <c r="FK551" s="128"/>
      <c r="FL551" s="128"/>
      <c r="FM551" s="128"/>
      <c r="FN551" s="128"/>
      <c r="FO551" s="128"/>
      <c r="FP551" s="128"/>
      <c r="FQ551" s="128"/>
      <c r="FR551" s="128"/>
      <c r="FS551" s="128"/>
      <c r="FT551" s="128"/>
      <c r="FU551" s="128"/>
      <c r="FV551" s="128"/>
      <c r="FW551" s="128"/>
      <c r="FX551" s="128"/>
      <c r="FY551" s="128"/>
      <c r="FZ551" s="128"/>
      <c r="GA551" s="128"/>
      <c r="GB551" s="128"/>
      <c r="GC551" s="128"/>
      <c r="GD551" s="128"/>
      <c r="GE551" s="128"/>
      <c r="GF551" s="128"/>
      <c r="GG551" s="128"/>
      <c r="GH551" s="128"/>
      <c r="GI551" s="128"/>
      <c r="GJ551" s="128"/>
      <c r="GK551" s="128"/>
      <c r="GL551" s="128"/>
      <c r="GM551" s="128"/>
      <c r="GN551" s="128"/>
      <c r="GO551" s="128"/>
    </row>
    <row r="552" spans="1:197" s="37" customFormat="1" ht="7.5" hidden="1" customHeight="1" outlineLevel="4" x14ac:dyDescent="0.25">
      <c r="A552" s="36"/>
      <c r="B552" s="53"/>
      <c r="C552" s="317"/>
      <c r="D552" s="318"/>
      <c r="E552" s="319"/>
      <c r="F552" s="320"/>
      <c r="G552" s="318"/>
      <c r="H552" s="321"/>
      <c r="I552" s="322"/>
      <c r="J552" s="323"/>
      <c r="K552" s="61"/>
      <c r="L552" s="61"/>
      <c r="M552" s="61"/>
      <c r="N552" s="61"/>
      <c r="O552" s="60"/>
      <c r="P552" s="60"/>
      <c r="Q552" s="60"/>
      <c r="R552" s="197"/>
      <c r="S552" s="194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28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  <c r="DA552" s="128"/>
      <c r="DB552" s="128"/>
      <c r="DC552" s="128"/>
      <c r="DD552" s="128"/>
      <c r="DE552" s="128"/>
      <c r="DF552" s="128"/>
      <c r="DG552" s="128"/>
      <c r="DH552" s="128"/>
      <c r="DI552" s="128"/>
      <c r="DJ552" s="128"/>
      <c r="DK552" s="128"/>
      <c r="DL552" s="128"/>
      <c r="DM552" s="128"/>
      <c r="DN552" s="128"/>
      <c r="DO552" s="128"/>
      <c r="DP552" s="128"/>
      <c r="DQ552" s="128"/>
      <c r="DR552" s="128"/>
      <c r="DS552" s="128"/>
      <c r="DT552" s="128"/>
      <c r="DU552" s="128"/>
      <c r="DV552" s="128"/>
      <c r="DW552" s="128"/>
      <c r="DX552" s="128"/>
      <c r="DY552" s="128"/>
      <c r="DZ552" s="128"/>
      <c r="EA552" s="128"/>
      <c r="EB552" s="128"/>
      <c r="EC552" s="128"/>
      <c r="ED552" s="128"/>
      <c r="EE552" s="128"/>
      <c r="EF552" s="128"/>
      <c r="EG552" s="128"/>
      <c r="EH552" s="128"/>
      <c r="EI552" s="128"/>
      <c r="EJ552" s="128"/>
      <c r="EK552" s="128"/>
      <c r="EL552" s="128"/>
      <c r="EM552" s="128"/>
      <c r="EN552" s="128"/>
      <c r="EO552" s="128"/>
      <c r="EP552" s="128"/>
      <c r="EQ552" s="128"/>
      <c r="ER552" s="128"/>
      <c r="ES552" s="128"/>
      <c r="ET552" s="128"/>
      <c r="EU552" s="128"/>
      <c r="EV552" s="128"/>
      <c r="EW552" s="128"/>
      <c r="EX552" s="128"/>
      <c r="EY552" s="128"/>
      <c r="EZ552" s="128"/>
      <c r="FA552" s="128"/>
      <c r="FB552" s="128"/>
      <c r="FC552" s="128"/>
      <c r="FD552" s="128"/>
      <c r="FE552" s="128"/>
      <c r="FF552" s="128"/>
      <c r="FG552" s="128"/>
      <c r="FH552" s="128"/>
      <c r="FI552" s="128"/>
      <c r="FJ552" s="128"/>
      <c r="FK552" s="128"/>
      <c r="FL552" s="128"/>
      <c r="FM552" s="128"/>
      <c r="FN552" s="128"/>
      <c r="FO552" s="128"/>
      <c r="FP552" s="128"/>
      <c r="FQ552" s="128"/>
      <c r="FR552" s="128"/>
      <c r="FS552" s="128"/>
      <c r="FT552" s="128"/>
      <c r="FU552" s="128"/>
      <c r="FV552" s="128"/>
      <c r="FW552" s="128"/>
      <c r="FX552" s="128"/>
      <c r="FY552" s="128"/>
      <c r="FZ552" s="128"/>
      <c r="GA552" s="128"/>
      <c r="GB552" s="128"/>
      <c r="GC552" s="128"/>
      <c r="GD552" s="128"/>
      <c r="GE552" s="128"/>
      <c r="GF552" s="128"/>
      <c r="GG552" s="128"/>
      <c r="GH552" s="128"/>
      <c r="GI552" s="128"/>
      <c r="GJ552" s="128"/>
      <c r="GK552" s="128"/>
      <c r="GL552" s="128"/>
      <c r="GM552" s="128"/>
      <c r="GN552" s="128"/>
      <c r="GO552" s="128"/>
    </row>
    <row r="553" spans="1:197" s="37" customFormat="1" outlineLevel="3" collapsed="1" x14ac:dyDescent="0.25">
      <c r="A553" s="38"/>
      <c r="B553" s="39"/>
      <c r="C553" s="303">
        <v>28</v>
      </c>
      <c r="D553" s="304" t="s">
        <v>65</v>
      </c>
      <c r="E553" s="305" t="s">
        <v>549</v>
      </c>
      <c r="F553" s="306" t="s">
        <v>550</v>
      </c>
      <c r="G553" s="304" t="s">
        <v>429</v>
      </c>
      <c r="H553" s="307">
        <v>10</v>
      </c>
      <c r="I553" s="324"/>
      <c r="J553" s="309">
        <f>H553*I553</f>
        <v>0</v>
      </c>
      <c r="K553" s="42">
        <v>2E-3</v>
      </c>
      <c r="L553" s="42">
        <f>H553*K553</f>
        <v>0.02</v>
      </c>
      <c r="M553" s="42"/>
      <c r="N553" s="42">
        <f>H553*M553</f>
        <v>0</v>
      </c>
      <c r="O553" s="44">
        <v>21</v>
      </c>
      <c r="P553" s="44">
        <f>J553*(O553/100)</f>
        <v>0</v>
      </c>
      <c r="Q553" s="44">
        <f>J553+P553</f>
        <v>0</v>
      </c>
      <c r="R553" s="197"/>
      <c r="S553" s="194"/>
      <c r="T553" s="127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28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  <c r="DA553" s="128"/>
      <c r="DB553" s="128"/>
      <c r="DC553" s="128"/>
      <c r="DD553" s="128"/>
      <c r="DE553" s="128"/>
      <c r="DF553" s="128"/>
      <c r="DG553" s="128"/>
      <c r="DH553" s="128"/>
      <c r="DI553" s="128"/>
      <c r="DJ553" s="128"/>
      <c r="DK553" s="128"/>
      <c r="DL553" s="128"/>
      <c r="DM553" s="128"/>
      <c r="DN553" s="128"/>
      <c r="DO553" s="128"/>
      <c r="DP553" s="128"/>
      <c r="DQ553" s="128"/>
      <c r="DR553" s="128"/>
      <c r="DS553" s="128"/>
      <c r="DT553" s="128"/>
      <c r="DU553" s="128"/>
      <c r="DV553" s="128"/>
      <c r="DW553" s="128"/>
      <c r="DX553" s="128"/>
      <c r="DY553" s="128"/>
      <c r="DZ553" s="128"/>
      <c r="EA553" s="128"/>
      <c r="EB553" s="128"/>
      <c r="EC553" s="128"/>
      <c r="ED553" s="128"/>
      <c r="EE553" s="128"/>
      <c r="EF553" s="128"/>
      <c r="EG553" s="128"/>
      <c r="EH553" s="128"/>
      <c r="EI553" s="128"/>
      <c r="EJ553" s="128"/>
      <c r="EK553" s="128"/>
      <c r="EL553" s="128"/>
      <c r="EM553" s="128"/>
      <c r="EN553" s="128"/>
      <c r="EO553" s="128"/>
      <c r="EP553" s="128"/>
      <c r="EQ553" s="128"/>
      <c r="ER553" s="128"/>
      <c r="ES553" s="128"/>
      <c r="ET553" s="128"/>
      <c r="EU553" s="128"/>
      <c r="EV553" s="128"/>
      <c r="EW553" s="128"/>
      <c r="EX553" s="128"/>
      <c r="EY553" s="128"/>
      <c r="EZ553" s="128"/>
      <c r="FA553" s="128"/>
      <c r="FB553" s="128"/>
      <c r="FC553" s="128"/>
      <c r="FD553" s="128"/>
      <c r="FE553" s="128"/>
      <c r="FF553" s="128"/>
      <c r="FG553" s="128"/>
      <c r="FH553" s="128"/>
      <c r="FI553" s="128"/>
      <c r="FJ553" s="128"/>
      <c r="FK553" s="128"/>
      <c r="FL553" s="128"/>
      <c r="FM553" s="128"/>
      <c r="FN553" s="128"/>
      <c r="FO553" s="128"/>
      <c r="FP553" s="128"/>
      <c r="FQ553" s="128"/>
      <c r="FR553" s="128"/>
      <c r="FS553" s="128"/>
      <c r="FT553" s="128"/>
      <c r="FU553" s="128"/>
      <c r="FV553" s="128"/>
      <c r="FW553" s="128"/>
      <c r="FX553" s="128"/>
      <c r="FY553" s="128"/>
      <c r="FZ553" s="128"/>
      <c r="GA553" s="128"/>
      <c r="GB553" s="128"/>
      <c r="GC553" s="128"/>
      <c r="GD553" s="128"/>
      <c r="GE553" s="128"/>
      <c r="GF553" s="128"/>
      <c r="GG553" s="128"/>
      <c r="GH553" s="128"/>
      <c r="GI553" s="128"/>
      <c r="GJ553" s="128"/>
      <c r="GK553" s="128"/>
      <c r="GL553" s="128"/>
      <c r="GM553" s="128"/>
      <c r="GN553" s="128"/>
      <c r="GO553" s="128"/>
    </row>
    <row r="554" spans="1:197" s="37" customFormat="1" hidden="1" outlineLevel="4" x14ac:dyDescent="0.25">
      <c r="A554" s="45"/>
      <c r="B554" s="46"/>
      <c r="C554" s="310"/>
      <c r="D554" s="311"/>
      <c r="E554" s="312" t="s">
        <v>14</v>
      </c>
      <c r="F554" s="313" t="s">
        <v>527</v>
      </c>
      <c r="G554" s="311"/>
      <c r="H554" s="314">
        <v>2</v>
      </c>
      <c r="I554" s="315"/>
      <c r="J554" s="316"/>
      <c r="K554" s="50"/>
      <c r="L554" s="50"/>
      <c r="M554" s="50"/>
      <c r="N554" s="50"/>
      <c r="O554" s="52"/>
      <c r="P554" s="52"/>
      <c r="Q554" s="52"/>
      <c r="R554" s="197"/>
      <c r="S554" s="194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28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  <c r="DA554" s="128"/>
      <c r="DB554" s="128"/>
      <c r="DC554" s="128"/>
      <c r="DD554" s="128"/>
      <c r="DE554" s="128"/>
      <c r="DF554" s="128"/>
      <c r="DG554" s="128"/>
      <c r="DH554" s="128"/>
      <c r="DI554" s="128"/>
      <c r="DJ554" s="128"/>
      <c r="DK554" s="128"/>
      <c r="DL554" s="128"/>
      <c r="DM554" s="128"/>
      <c r="DN554" s="128"/>
      <c r="DO554" s="128"/>
      <c r="DP554" s="128"/>
      <c r="DQ554" s="128"/>
      <c r="DR554" s="128"/>
      <c r="DS554" s="128"/>
      <c r="DT554" s="128"/>
      <c r="DU554" s="128"/>
      <c r="DV554" s="128"/>
      <c r="DW554" s="128"/>
      <c r="DX554" s="128"/>
      <c r="DY554" s="128"/>
      <c r="DZ554" s="128"/>
      <c r="EA554" s="128"/>
      <c r="EB554" s="128"/>
      <c r="EC554" s="128"/>
      <c r="ED554" s="128"/>
      <c r="EE554" s="128"/>
      <c r="EF554" s="128"/>
      <c r="EG554" s="128"/>
      <c r="EH554" s="128"/>
      <c r="EI554" s="128"/>
      <c r="EJ554" s="128"/>
      <c r="EK554" s="128"/>
      <c r="EL554" s="128"/>
      <c r="EM554" s="128"/>
      <c r="EN554" s="128"/>
      <c r="EO554" s="128"/>
      <c r="EP554" s="128"/>
      <c r="EQ554" s="128"/>
      <c r="ER554" s="128"/>
      <c r="ES554" s="128"/>
      <c r="ET554" s="128"/>
      <c r="EU554" s="128"/>
      <c r="EV554" s="128"/>
      <c r="EW554" s="128"/>
      <c r="EX554" s="128"/>
      <c r="EY554" s="128"/>
      <c r="EZ554" s="128"/>
      <c r="FA554" s="128"/>
      <c r="FB554" s="128"/>
      <c r="FC554" s="128"/>
      <c r="FD554" s="128"/>
      <c r="FE554" s="128"/>
      <c r="FF554" s="128"/>
      <c r="FG554" s="128"/>
      <c r="FH554" s="128"/>
      <c r="FI554" s="128"/>
      <c r="FJ554" s="128"/>
      <c r="FK554" s="128"/>
      <c r="FL554" s="128"/>
      <c r="FM554" s="128"/>
      <c r="FN554" s="128"/>
      <c r="FO554" s="128"/>
      <c r="FP554" s="128"/>
      <c r="FQ554" s="128"/>
      <c r="FR554" s="128"/>
      <c r="FS554" s="128"/>
      <c r="FT554" s="128"/>
      <c r="FU554" s="128"/>
      <c r="FV554" s="128"/>
      <c r="FW554" s="128"/>
      <c r="FX554" s="128"/>
      <c r="FY554" s="128"/>
      <c r="FZ554" s="128"/>
      <c r="GA554" s="128"/>
      <c r="GB554" s="128"/>
      <c r="GC554" s="128"/>
      <c r="GD554" s="128"/>
      <c r="GE554" s="128"/>
      <c r="GF554" s="128"/>
      <c r="GG554" s="128"/>
      <c r="GH554" s="128"/>
      <c r="GI554" s="128"/>
      <c r="GJ554" s="128"/>
      <c r="GK554" s="128"/>
      <c r="GL554" s="128"/>
      <c r="GM554" s="128"/>
      <c r="GN554" s="128"/>
      <c r="GO554" s="128"/>
    </row>
    <row r="555" spans="1:197" s="37" customFormat="1" hidden="1" outlineLevel="4" x14ac:dyDescent="0.25">
      <c r="A555" s="45"/>
      <c r="B555" s="46"/>
      <c r="C555" s="310"/>
      <c r="D555" s="311"/>
      <c r="E555" s="312"/>
      <c r="F555" s="313" t="s">
        <v>528</v>
      </c>
      <c r="G555" s="311"/>
      <c r="H555" s="314">
        <v>8</v>
      </c>
      <c r="I555" s="315"/>
      <c r="J555" s="316"/>
      <c r="K555" s="50"/>
      <c r="L555" s="50"/>
      <c r="M555" s="50"/>
      <c r="N555" s="50"/>
      <c r="O555" s="52"/>
      <c r="P555" s="52"/>
      <c r="Q555" s="52"/>
      <c r="R555" s="197"/>
      <c r="S555" s="194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28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  <c r="DA555" s="128"/>
      <c r="DB555" s="128"/>
      <c r="DC555" s="128"/>
      <c r="DD555" s="128"/>
      <c r="DE555" s="128"/>
      <c r="DF555" s="128"/>
      <c r="DG555" s="128"/>
      <c r="DH555" s="128"/>
      <c r="DI555" s="128"/>
      <c r="DJ555" s="128"/>
      <c r="DK555" s="128"/>
      <c r="DL555" s="128"/>
      <c r="DM555" s="128"/>
      <c r="DN555" s="128"/>
      <c r="DO555" s="128"/>
      <c r="DP555" s="128"/>
      <c r="DQ555" s="128"/>
      <c r="DR555" s="128"/>
      <c r="DS555" s="128"/>
      <c r="DT555" s="128"/>
      <c r="DU555" s="128"/>
      <c r="DV555" s="128"/>
      <c r="DW555" s="128"/>
      <c r="DX555" s="128"/>
      <c r="DY555" s="128"/>
      <c r="DZ555" s="128"/>
      <c r="EA555" s="128"/>
      <c r="EB555" s="128"/>
      <c r="EC555" s="128"/>
      <c r="ED555" s="128"/>
      <c r="EE555" s="128"/>
      <c r="EF555" s="128"/>
      <c r="EG555" s="128"/>
      <c r="EH555" s="128"/>
      <c r="EI555" s="128"/>
      <c r="EJ555" s="128"/>
      <c r="EK555" s="128"/>
      <c r="EL555" s="128"/>
      <c r="EM555" s="128"/>
      <c r="EN555" s="128"/>
      <c r="EO555" s="128"/>
      <c r="EP555" s="128"/>
      <c r="EQ555" s="128"/>
      <c r="ER555" s="128"/>
      <c r="ES555" s="128"/>
      <c r="ET555" s="128"/>
      <c r="EU555" s="128"/>
      <c r="EV555" s="128"/>
      <c r="EW555" s="128"/>
      <c r="EX555" s="128"/>
      <c r="EY555" s="128"/>
      <c r="EZ555" s="128"/>
      <c r="FA555" s="128"/>
      <c r="FB555" s="128"/>
      <c r="FC555" s="128"/>
      <c r="FD555" s="128"/>
      <c r="FE555" s="128"/>
      <c r="FF555" s="128"/>
      <c r="FG555" s="128"/>
      <c r="FH555" s="128"/>
      <c r="FI555" s="128"/>
      <c r="FJ555" s="128"/>
      <c r="FK555" s="128"/>
      <c r="FL555" s="128"/>
      <c r="FM555" s="128"/>
      <c r="FN555" s="128"/>
      <c r="FO555" s="128"/>
      <c r="FP555" s="128"/>
      <c r="FQ555" s="128"/>
      <c r="FR555" s="128"/>
      <c r="FS555" s="128"/>
      <c r="FT555" s="128"/>
      <c r="FU555" s="128"/>
      <c r="FV555" s="128"/>
      <c r="FW555" s="128"/>
      <c r="FX555" s="128"/>
      <c r="FY555" s="128"/>
      <c r="FZ555" s="128"/>
      <c r="GA555" s="128"/>
      <c r="GB555" s="128"/>
      <c r="GC555" s="128"/>
      <c r="GD555" s="128"/>
      <c r="GE555" s="128"/>
      <c r="GF555" s="128"/>
      <c r="GG555" s="128"/>
      <c r="GH555" s="128"/>
      <c r="GI555" s="128"/>
      <c r="GJ555" s="128"/>
      <c r="GK555" s="128"/>
      <c r="GL555" s="128"/>
      <c r="GM555" s="128"/>
      <c r="GN555" s="128"/>
      <c r="GO555" s="128"/>
    </row>
    <row r="556" spans="1:197" s="37" customFormat="1" ht="7.5" hidden="1" customHeight="1" outlineLevel="4" x14ac:dyDescent="0.25">
      <c r="A556" s="36"/>
      <c r="B556" s="53"/>
      <c r="C556" s="317"/>
      <c r="D556" s="318"/>
      <c r="E556" s="319"/>
      <c r="F556" s="320"/>
      <c r="G556" s="318"/>
      <c r="H556" s="321"/>
      <c r="I556" s="322"/>
      <c r="J556" s="323"/>
      <c r="K556" s="61"/>
      <c r="L556" s="61"/>
      <c r="M556" s="61"/>
      <c r="N556" s="61"/>
      <c r="O556" s="60"/>
      <c r="P556" s="60"/>
      <c r="Q556" s="60"/>
      <c r="R556" s="197"/>
      <c r="S556" s="194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28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  <c r="DA556" s="128"/>
      <c r="DB556" s="128"/>
      <c r="DC556" s="128"/>
      <c r="DD556" s="128"/>
      <c r="DE556" s="128"/>
      <c r="DF556" s="128"/>
      <c r="DG556" s="128"/>
      <c r="DH556" s="128"/>
      <c r="DI556" s="128"/>
      <c r="DJ556" s="128"/>
      <c r="DK556" s="128"/>
      <c r="DL556" s="128"/>
      <c r="DM556" s="128"/>
      <c r="DN556" s="128"/>
      <c r="DO556" s="128"/>
      <c r="DP556" s="128"/>
      <c r="DQ556" s="128"/>
      <c r="DR556" s="128"/>
      <c r="DS556" s="128"/>
      <c r="DT556" s="128"/>
      <c r="DU556" s="128"/>
      <c r="DV556" s="128"/>
      <c r="DW556" s="128"/>
      <c r="DX556" s="128"/>
      <c r="DY556" s="128"/>
      <c r="DZ556" s="128"/>
      <c r="EA556" s="128"/>
      <c r="EB556" s="128"/>
      <c r="EC556" s="128"/>
      <c r="ED556" s="128"/>
      <c r="EE556" s="128"/>
      <c r="EF556" s="128"/>
      <c r="EG556" s="128"/>
      <c r="EH556" s="128"/>
      <c r="EI556" s="128"/>
      <c r="EJ556" s="128"/>
      <c r="EK556" s="128"/>
      <c r="EL556" s="128"/>
      <c r="EM556" s="128"/>
      <c r="EN556" s="128"/>
      <c r="EO556" s="128"/>
      <c r="EP556" s="128"/>
      <c r="EQ556" s="128"/>
      <c r="ER556" s="128"/>
      <c r="ES556" s="128"/>
      <c r="ET556" s="128"/>
      <c r="EU556" s="128"/>
      <c r="EV556" s="128"/>
      <c r="EW556" s="128"/>
      <c r="EX556" s="128"/>
      <c r="EY556" s="128"/>
      <c r="EZ556" s="128"/>
      <c r="FA556" s="128"/>
      <c r="FB556" s="128"/>
      <c r="FC556" s="128"/>
      <c r="FD556" s="128"/>
      <c r="FE556" s="128"/>
      <c r="FF556" s="128"/>
      <c r="FG556" s="128"/>
      <c r="FH556" s="128"/>
      <c r="FI556" s="128"/>
      <c r="FJ556" s="128"/>
      <c r="FK556" s="128"/>
      <c r="FL556" s="128"/>
      <c r="FM556" s="128"/>
      <c r="FN556" s="128"/>
      <c r="FO556" s="128"/>
      <c r="FP556" s="128"/>
      <c r="FQ556" s="128"/>
      <c r="FR556" s="128"/>
      <c r="FS556" s="128"/>
      <c r="FT556" s="128"/>
      <c r="FU556" s="128"/>
      <c r="FV556" s="128"/>
      <c r="FW556" s="128"/>
      <c r="FX556" s="128"/>
      <c r="FY556" s="128"/>
      <c r="FZ556" s="128"/>
      <c r="GA556" s="128"/>
      <c r="GB556" s="128"/>
      <c r="GC556" s="128"/>
      <c r="GD556" s="128"/>
      <c r="GE556" s="128"/>
      <c r="GF556" s="128"/>
      <c r="GG556" s="128"/>
      <c r="GH556" s="128"/>
      <c r="GI556" s="128"/>
      <c r="GJ556" s="128"/>
      <c r="GK556" s="128"/>
      <c r="GL556" s="128"/>
      <c r="GM556" s="128"/>
      <c r="GN556" s="128"/>
      <c r="GO556" s="128"/>
    </row>
    <row r="557" spans="1:197" s="37" customFormat="1" outlineLevel="3" collapsed="1" x14ac:dyDescent="0.25">
      <c r="A557" s="38"/>
      <c r="B557" s="39"/>
      <c r="C557" s="303">
        <v>29</v>
      </c>
      <c r="D557" s="304" t="s">
        <v>65</v>
      </c>
      <c r="E557" s="305" t="s">
        <v>551</v>
      </c>
      <c r="F557" s="306" t="s">
        <v>552</v>
      </c>
      <c r="G557" s="304" t="s">
        <v>429</v>
      </c>
      <c r="H557" s="307">
        <v>3</v>
      </c>
      <c r="I557" s="324"/>
      <c r="J557" s="309">
        <f>H557*I557</f>
        <v>0</v>
      </c>
      <c r="K557" s="42">
        <v>2.5000000000000001E-3</v>
      </c>
      <c r="L557" s="42">
        <f>H557*K557</f>
        <v>7.4999999999999997E-3</v>
      </c>
      <c r="M557" s="42"/>
      <c r="N557" s="42">
        <f>H557*M557</f>
        <v>0</v>
      </c>
      <c r="O557" s="44">
        <v>21</v>
      </c>
      <c r="P557" s="44">
        <f>J557*(O557/100)</f>
        <v>0</v>
      </c>
      <c r="Q557" s="44">
        <f>J557+P557</f>
        <v>0</v>
      </c>
      <c r="R557" s="197"/>
      <c r="S557" s="194"/>
      <c r="T557" s="127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28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  <c r="DA557" s="128"/>
      <c r="DB557" s="128"/>
      <c r="DC557" s="128"/>
      <c r="DD557" s="128"/>
      <c r="DE557" s="128"/>
      <c r="DF557" s="128"/>
      <c r="DG557" s="128"/>
      <c r="DH557" s="128"/>
      <c r="DI557" s="128"/>
      <c r="DJ557" s="128"/>
      <c r="DK557" s="128"/>
      <c r="DL557" s="128"/>
      <c r="DM557" s="128"/>
      <c r="DN557" s="128"/>
      <c r="DO557" s="128"/>
      <c r="DP557" s="128"/>
      <c r="DQ557" s="128"/>
      <c r="DR557" s="128"/>
      <c r="DS557" s="128"/>
      <c r="DT557" s="128"/>
      <c r="DU557" s="128"/>
      <c r="DV557" s="128"/>
      <c r="DW557" s="128"/>
      <c r="DX557" s="128"/>
      <c r="DY557" s="128"/>
      <c r="DZ557" s="128"/>
      <c r="EA557" s="128"/>
      <c r="EB557" s="128"/>
      <c r="EC557" s="128"/>
      <c r="ED557" s="128"/>
      <c r="EE557" s="128"/>
      <c r="EF557" s="128"/>
      <c r="EG557" s="128"/>
      <c r="EH557" s="128"/>
      <c r="EI557" s="128"/>
      <c r="EJ557" s="128"/>
      <c r="EK557" s="128"/>
      <c r="EL557" s="128"/>
      <c r="EM557" s="128"/>
      <c r="EN557" s="128"/>
      <c r="EO557" s="128"/>
      <c r="EP557" s="128"/>
      <c r="EQ557" s="128"/>
      <c r="ER557" s="128"/>
      <c r="ES557" s="128"/>
      <c r="ET557" s="128"/>
      <c r="EU557" s="128"/>
      <c r="EV557" s="128"/>
      <c r="EW557" s="128"/>
      <c r="EX557" s="128"/>
      <c r="EY557" s="128"/>
      <c r="EZ557" s="128"/>
      <c r="FA557" s="128"/>
      <c r="FB557" s="128"/>
      <c r="FC557" s="128"/>
      <c r="FD557" s="128"/>
      <c r="FE557" s="128"/>
      <c r="FF557" s="128"/>
      <c r="FG557" s="128"/>
      <c r="FH557" s="128"/>
      <c r="FI557" s="128"/>
      <c r="FJ557" s="128"/>
      <c r="FK557" s="128"/>
      <c r="FL557" s="128"/>
      <c r="FM557" s="128"/>
      <c r="FN557" s="128"/>
      <c r="FO557" s="128"/>
      <c r="FP557" s="128"/>
      <c r="FQ557" s="128"/>
      <c r="FR557" s="128"/>
      <c r="FS557" s="128"/>
      <c r="FT557" s="128"/>
      <c r="FU557" s="128"/>
      <c r="FV557" s="128"/>
      <c r="FW557" s="128"/>
      <c r="FX557" s="128"/>
      <c r="FY557" s="128"/>
      <c r="FZ557" s="128"/>
      <c r="GA557" s="128"/>
      <c r="GB557" s="128"/>
      <c r="GC557" s="128"/>
      <c r="GD557" s="128"/>
      <c r="GE557" s="128"/>
      <c r="GF557" s="128"/>
      <c r="GG557" s="128"/>
      <c r="GH557" s="128"/>
      <c r="GI557" s="128"/>
      <c r="GJ557" s="128"/>
      <c r="GK557" s="128"/>
      <c r="GL557" s="128"/>
      <c r="GM557" s="128"/>
      <c r="GN557" s="128"/>
      <c r="GO557" s="128"/>
    </row>
    <row r="558" spans="1:197" s="37" customFormat="1" hidden="1" outlineLevel="4" x14ac:dyDescent="0.25">
      <c r="A558" s="45"/>
      <c r="B558" s="46"/>
      <c r="C558" s="132"/>
      <c r="D558" s="133"/>
      <c r="E558" s="134" t="s">
        <v>14</v>
      </c>
      <c r="F558" s="135" t="s">
        <v>523</v>
      </c>
      <c r="G558" s="133"/>
      <c r="H558" s="136">
        <v>3</v>
      </c>
      <c r="I558" s="137"/>
      <c r="J558" s="138"/>
      <c r="K558" s="50"/>
      <c r="L558" s="50"/>
      <c r="M558" s="50"/>
      <c r="N558" s="50"/>
      <c r="O558" s="52"/>
      <c r="P558" s="52"/>
      <c r="Q558" s="52"/>
      <c r="R558" s="197"/>
      <c r="S558" s="194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28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  <c r="DA558" s="128"/>
      <c r="DB558" s="128"/>
      <c r="DC558" s="128"/>
      <c r="DD558" s="128"/>
      <c r="DE558" s="128"/>
      <c r="DF558" s="128"/>
      <c r="DG558" s="128"/>
      <c r="DH558" s="128"/>
      <c r="DI558" s="128"/>
      <c r="DJ558" s="128"/>
      <c r="DK558" s="128"/>
      <c r="DL558" s="128"/>
      <c r="DM558" s="128"/>
      <c r="DN558" s="128"/>
      <c r="DO558" s="128"/>
      <c r="DP558" s="128"/>
      <c r="DQ558" s="128"/>
      <c r="DR558" s="128"/>
      <c r="DS558" s="128"/>
      <c r="DT558" s="128"/>
      <c r="DU558" s="128"/>
      <c r="DV558" s="128"/>
      <c r="DW558" s="128"/>
      <c r="DX558" s="128"/>
      <c r="DY558" s="128"/>
      <c r="DZ558" s="128"/>
      <c r="EA558" s="128"/>
      <c r="EB558" s="128"/>
      <c r="EC558" s="128"/>
      <c r="ED558" s="128"/>
      <c r="EE558" s="128"/>
      <c r="EF558" s="128"/>
      <c r="EG558" s="128"/>
      <c r="EH558" s="128"/>
      <c r="EI558" s="128"/>
      <c r="EJ558" s="128"/>
      <c r="EK558" s="128"/>
      <c r="EL558" s="128"/>
      <c r="EM558" s="128"/>
      <c r="EN558" s="128"/>
      <c r="EO558" s="128"/>
      <c r="EP558" s="128"/>
      <c r="EQ558" s="128"/>
      <c r="ER558" s="128"/>
      <c r="ES558" s="128"/>
      <c r="ET558" s="128"/>
      <c r="EU558" s="128"/>
      <c r="EV558" s="128"/>
      <c r="EW558" s="128"/>
      <c r="EX558" s="128"/>
      <c r="EY558" s="128"/>
      <c r="EZ558" s="128"/>
      <c r="FA558" s="128"/>
      <c r="FB558" s="128"/>
      <c r="FC558" s="128"/>
      <c r="FD558" s="128"/>
      <c r="FE558" s="128"/>
      <c r="FF558" s="128"/>
      <c r="FG558" s="128"/>
      <c r="FH558" s="128"/>
      <c r="FI558" s="128"/>
      <c r="FJ558" s="128"/>
      <c r="FK558" s="128"/>
      <c r="FL558" s="128"/>
      <c r="FM558" s="128"/>
      <c r="FN558" s="128"/>
      <c r="FO558" s="128"/>
      <c r="FP558" s="128"/>
      <c r="FQ558" s="128"/>
      <c r="FR558" s="128"/>
      <c r="FS558" s="128"/>
      <c r="FT558" s="128"/>
      <c r="FU558" s="128"/>
      <c r="FV558" s="128"/>
      <c r="FW558" s="128"/>
      <c r="FX558" s="128"/>
      <c r="FY558" s="128"/>
      <c r="FZ558" s="128"/>
      <c r="GA558" s="128"/>
      <c r="GB558" s="128"/>
      <c r="GC558" s="128"/>
      <c r="GD558" s="128"/>
      <c r="GE558" s="128"/>
      <c r="GF558" s="128"/>
      <c r="GG558" s="128"/>
      <c r="GH558" s="128"/>
      <c r="GI558" s="128"/>
      <c r="GJ558" s="128"/>
      <c r="GK558" s="128"/>
      <c r="GL558" s="128"/>
      <c r="GM558" s="128"/>
      <c r="GN558" s="128"/>
      <c r="GO558" s="128"/>
    </row>
    <row r="559" spans="1:197" s="37" customFormat="1" ht="7.5" hidden="1" customHeight="1" outlineLevel="4" x14ac:dyDescent="0.25">
      <c r="A559" s="36"/>
      <c r="B559" s="53"/>
      <c r="C559" s="139"/>
      <c r="D559" s="140"/>
      <c r="E559" s="141"/>
      <c r="F559" s="142"/>
      <c r="G559" s="140"/>
      <c r="H559" s="143"/>
      <c r="I559" s="144"/>
      <c r="J559" s="145"/>
      <c r="K559" s="61"/>
      <c r="L559" s="61"/>
      <c r="M559" s="61"/>
      <c r="N559" s="61"/>
      <c r="O559" s="60"/>
      <c r="P559" s="60"/>
      <c r="Q559" s="60"/>
      <c r="R559" s="197"/>
      <c r="S559" s="194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  <c r="DA559" s="128"/>
      <c r="DB559" s="128"/>
      <c r="DC559" s="128"/>
      <c r="DD559" s="128"/>
      <c r="DE559" s="128"/>
      <c r="DF559" s="128"/>
      <c r="DG559" s="128"/>
      <c r="DH559" s="128"/>
      <c r="DI559" s="128"/>
      <c r="DJ559" s="128"/>
      <c r="DK559" s="128"/>
      <c r="DL559" s="128"/>
      <c r="DM559" s="128"/>
      <c r="DN559" s="128"/>
      <c r="DO559" s="128"/>
      <c r="DP559" s="128"/>
      <c r="DQ559" s="128"/>
      <c r="DR559" s="128"/>
      <c r="DS559" s="128"/>
      <c r="DT559" s="128"/>
      <c r="DU559" s="128"/>
      <c r="DV559" s="128"/>
      <c r="DW559" s="128"/>
      <c r="DX559" s="128"/>
      <c r="DY559" s="128"/>
      <c r="DZ559" s="128"/>
      <c r="EA559" s="128"/>
      <c r="EB559" s="128"/>
      <c r="EC559" s="128"/>
      <c r="ED559" s="128"/>
      <c r="EE559" s="128"/>
      <c r="EF559" s="128"/>
      <c r="EG559" s="128"/>
      <c r="EH559" s="128"/>
      <c r="EI559" s="128"/>
      <c r="EJ559" s="128"/>
      <c r="EK559" s="128"/>
      <c r="EL559" s="128"/>
      <c r="EM559" s="128"/>
      <c r="EN559" s="128"/>
      <c r="EO559" s="128"/>
      <c r="EP559" s="128"/>
      <c r="EQ559" s="128"/>
      <c r="ER559" s="128"/>
      <c r="ES559" s="128"/>
      <c r="ET559" s="128"/>
      <c r="EU559" s="128"/>
      <c r="EV559" s="128"/>
      <c r="EW559" s="128"/>
      <c r="EX559" s="128"/>
      <c r="EY559" s="128"/>
      <c r="EZ559" s="128"/>
      <c r="FA559" s="128"/>
      <c r="FB559" s="128"/>
      <c r="FC559" s="128"/>
      <c r="FD559" s="128"/>
      <c r="FE559" s="128"/>
      <c r="FF559" s="128"/>
      <c r="FG559" s="128"/>
      <c r="FH559" s="128"/>
      <c r="FI559" s="128"/>
      <c r="FJ559" s="128"/>
      <c r="FK559" s="128"/>
      <c r="FL559" s="128"/>
      <c r="FM559" s="128"/>
      <c r="FN559" s="128"/>
      <c r="FO559" s="128"/>
      <c r="FP559" s="128"/>
      <c r="FQ559" s="128"/>
      <c r="FR559" s="128"/>
      <c r="FS559" s="128"/>
      <c r="FT559" s="128"/>
      <c r="FU559" s="128"/>
      <c r="FV559" s="128"/>
      <c r="FW559" s="128"/>
      <c r="FX559" s="128"/>
      <c r="FY559" s="128"/>
      <c r="FZ559" s="128"/>
      <c r="GA559" s="128"/>
      <c r="GB559" s="128"/>
      <c r="GC559" s="128"/>
      <c r="GD559" s="128"/>
      <c r="GE559" s="128"/>
      <c r="GF559" s="128"/>
      <c r="GG559" s="128"/>
      <c r="GH559" s="128"/>
      <c r="GI559" s="128"/>
      <c r="GJ559" s="128"/>
      <c r="GK559" s="128"/>
      <c r="GL559" s="128"/>
      <c r="GM559" s="128"/>
      <c r="GN559" s="128"/>
      <c r="GO559" s="128"/>
    </row>
    <row r="560" spans="1:197" s="37" customFormat="1" outlineLevel="3" collapsed="1" x14ac:dyDescent="0.25">
      <c r="A560" s="38"/>
      <c r="B560" s="39"/>
      <c r="C560" s="129">
        <v>30</v>
      </c>
      <c r="D560" s="130" t="s">
        <v>50</v>
      </c>
      <c r="E560" s="131" t="s">
        <v>553</v>
      </c>
      <c r="F560" s="160" t="s">
        <v>554</v>
      </c>
      <c r="G560" s="161" t="s">
        <v>102</v>
      </c>
      <c r="H560" s="162">
        <v>242.25000000000003</v>
      </c>
      <c r="I560" s="163"/>
      <c r="J560" s="164">
        <f>H560*I560</f>
        <v>0</v>
      </c>
      <c r="K560" s="42">
        <v>1E-4</v>
      </c>
      <c r="L560" s="42">
        <f>H560*K560</f>
        <v>2.4225000000000003E-2</v>
      </c>
      <c r="M560" s="42"/>
      <c r="N560" s="42">
        <f>H560*M560</f>
        <v>0</v>
      </c>
      <c r="O560" s="44">
        <v>21</v>
      </c>
      <c r="P560" s="44">
        <f>J560*(O560/100)</f>
        <v>0</v>
      </c>
      <c r="Q560" s="44">
        <f>J560+P560</f>
        <v>0</v>
      </c>
      <c r="R560" s="197"/>
      <c r="S560" s="194"/>
      <c r="T560" s="127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  <c r="DA560" s="128"/>
      <c r="DB560" s="128"/>
      <c r="DC560" s="128"/>
      <c r="DD560" s="128"/>
      <c r="DE560" s="128"/>
      <c r="DF560" s="128"/>
      <c r="DG560" s="128"/>
      <c r="DH560" s="128"/>
      <c r="DI560" s="128"/>
      <c r="DJ560" s="128"/>
      <c r="DK560" s="128"/>
      <c r="DL560" s="128"/>
      <c r="DM560" s="128"/>
      <c r="DN560" s="128"/>
      <c r="DO560" s="128"/>
      <c r="DP560" s="128"/>
      <c r="DQ560" s="128"/>
      <c r="DR560" s="128"/>
      <c r="DS560" s="128"/>
      <c r="DT560" s="128"/>
      <c r="DU560" s="128"/>
      <c r="DV560" s="128"/>
      <c r="DW560" s="128"/>
      <c r="DX560" s="128"/>
      <c r="DY560" s="128"/>
      <c r="DZ560" s="128"/>
      <c r="EA560" s="128"/>
      <c r="EB560" s="128"/>
      <c r="EC560" s="128"/>
      <c r="ED560" s="128"/>
      <c r="EE560" s="128"/>
      <c r="EF560" s="128"/>
      <c r="EG560" s="128"/>
      <c r="EH560" s="128"/>
      <c r="EI560" s="128"/>
      <c r="EJ560" s="128"/>
      <c r="EK560" s="128"/>
      <c r="EL560" s="128"/>
      <c r="EM560" s="128"/>
      <c r="EN560" s="128"/>
      <c r="EO560" s="128"/>
      <c r="EP560" s="128"/>
      <c r="EQ560" s="128"/>
      <c r="ER560" s="128"/>
      <c r="ES560" s="128"/>
      <c r="ET560" s="128"/>
      <c r="EU560" s="128"/>
      <c r="EV560" s="128"/>
      <c r="EW560" s="128"/>
      <c r="EX560" s="128"/>
      <c r="EY560" s="128"/>
      <c r="EZ560" s="128"/>
      <c r="FA560" s="128"/>
      <c r="FB560" s="128"/>
      <c r="FC560" s="128"/>
      <c r="FD560" s="128"/>
      <c r="FE560" s="128"/>
      <c r="FF560" s="128"/>
      <c r="FG560" s="128"/>
      <c r="FH560" s="128"/>
      <c r="FI560" s="128"/>
      <c r="FJ560" s="128"/>
      <c r="FK560" s="128"/>
      <c r="FL560" s="128"/>
      <c r="FM560" s="128"/>
      <c r="FN560" s="128"/>
      <c r="FO560" s="128"/>
      <c r="FP560" s="128"/>
      <c r="FQ560" s="128"/>
      <c r="FR560" s="128"/>
      <c r="FS560" s="128"/>
      <c r="FT560" s="128"/>
      <c r="FU560" s="128"/>
      <c r="FV560" s="128"/>
      <c r="FW560" s="128"/>
      <c r="FX560" s="128"/>
      <c r="FY560" s="128"/>
      <c r="FZ560" s="128"/>
      <c r="GA560" s="128"/>
      <c r="GB560" s="128"/>
      <c r="GC560" s="128"/>
      <c r="GD560" s="128"/>
      <c r="GE560" s="128"/>
      <c r="GF560" s="128"/>
      <c r="GG560" s="128"/>
      <c r="GH560" s="128"/>
      <c r="GI560" s="128"/>
      <c r="GJ560" s="128"/>
      <c r="GK560" s="128"/>
      <c r="GL560" s="128"/>
      <c r="GM560" s="128"/>
      <c r="GN560" s="128"/>
      <c r="GO560" s="128"/>
    </row>
    <row r="561" spans="1:197" s="37" customFormat="1" hidden="1" outlineLevel="4" x14ac:dyDescent="0.25">
      <c r="A561" s="45"/>
      <c r="B561" s="46"/>
      <c r="C561" s="132"/>
      <c r="D561" s="133"/>
      <c r="E561" s="134" t="s">
        <v>14</v>
      </c>
      <c r="F561" s="165" t="s">
        <v>555</v>
      </c>
      <c r="G561" s="166"/>
      <c r="H561" s="167">
        <v>0</v>
      </c>
      <c r="I561" s="168"/>
      <c r="J561" s="169"/>
      <c r="K561" s="50"/>
      <c r="L561" s="50"/>
      <c r="M561" s="50"/>
      <c r="N561" s="50"/>
      <c r="O561" s="52"/>
      <c r="P561" s="52"/>
      <c r="Q561" s="52"/>
      <c r="R561" s="197"/>
      <c r="S561" s="194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  <c r="DA561" s="128"/>
      <c r="DB561" s="128"/>
      <c r="DC561" s="128"/>
      <c r="DD561" s="128"/>
      <c r="DE561" s="128"/>
      <c r="DF561" s="128"/>
      <c r="DG561" s="128"/>
      <c r="DH561" s="128"/>
      <c r="DI561" s="128"/>
      <c r="DJ561" s="128"/>
      <c r="DK561" s="128"/>
      <c r="DL561" s="128"/>
      <c r="DM561" s="128"/>
      <c r="DN561" s="128"/>
      <c r="DO561" s="128"/>
      <c r="DP561" s="128"/>
      <c r="DQ561" s="128"/>
      <c r="DR561" s="128"/>
      <c r="DS561" s="128"/>
      <c r="DT561" s="128"/>
      <c r="DU561" s="128"/>
      <c r="DV561" s="128"/>
      <c r="DW561" s="128"/>
      <c r="DX561" s="128"/>
      <c r="DY561" s="128"/>
      <c r="DZ561" s="128"/>
      <c r="EA561" s="128"/>
      <c r="EB561" s="128"/>
      <c r="EC561" s="128"/>
      <c r="ED561" s="128"/>
      <c r="EE561" s="128"/>
      <c r="EF561" s="128"/>
      <c r="EG561" s="128"/>
      <c r="EH561" s="128"/>
      <c r="EI561" s="128"/>
      <c r="EJ561" s="128"/>
      <c r="EK561" s="128"/>
      <c r="EL561" s="128"/>
      <c r="EM561" s="128"/>
      <c r="EN561" s="128"/>
      <c r="EO561" s="128"/>
      <c r="EP561" s="128"/>
      <c r="EQ561" s="128"/>
      <c r="ER561" s="128"/>
      <c r="ES561" s="128"/>
      <c r="ET561" s="128"/>
      <c r="EU561" s="128"/>
      <c r="EV561" s="128"/>
      <c r="EW561" s="128"/>
      <c r="EX561" s="128"/>
      <c r="EY561" s="128"/>
      <c r="EZ561" s="128"/>
      <c r="FA561" s="128"/>
      <c r="FB561" s="128"/>
      <c r="FC561" s="128"/>
      <c r="FD561" s="128"/>
      <c r="FE561" s="128"/>
      <c r="FF561" s="128"/>
      <c r="FG561" s="128"/>
      <c r="FH561" s="128"/>
      <c r="FI561" s="128"/>
      <c r="FJ561" s="128"/>
      <c r="FK561" s="128"/>
      <c r="FL561" s="128"/>
      <c r="FM561" s="128"/>
      <c r="FN561" s="128"/>
      <c r="FO561" s="128"/>
      <c r="FP561" s="128"/>
      <c r="FQ561" s="128"/>
      <c r="FR561" s="128"/>
      <c r="FS561" s="128"/>
      <c r="FT561" s="128"/>
      <c r="FU561" s="128"/>
      <c r="FV561" s="128"/>
      <c r="FW561" s="128"/>
      <c r="FX561" s="128"/>
      <c r="FY561" s="128"/>
      <c r="FZ561" s="128"/>
      <c r="GA561" s="128"/>
      <c r="GB561" s="128"/>
      <c r="GC561" s="128"/>
      <c r="GD561" s="128"/>
      <c r="GE561" s="128"/>
      <c r="GF561" s="128"/>
      <c r="GG561" s="128"/>
      <c r="GH561" s="128"/>
      <c r="GI561" s="128"/>
      <c r="GJ561" s="128"/>
      <c r="GK561" s="128"/>
      <c r="GL561" s="128"/>
      <c r="GM561" s="128"/>
      <c r="GN561" s="128"/>
      <c r="GO561" s="128"/>
    </row>
    <row r="562" spans="1:197" s="37" customFormat="1" hidden="1" outlineLevel="4" x14ac:dyDescent="0.25">
      <c r="A562" s="45"/>
      <c r="B562" s="46"/>
      <c r="C562" s="132"/>
      <c r="D562" s="133"/>
      <c r="E562" s="134"/>
      <c r="F562" s="165" t="s">
        <v>556</v>
      </c>
      <c r="G562" s="166"/>
      <c r="H562" s="167">
        <v>102.146</v>
      </c>
      <c r="I562" s="168"/>
      <c r="J562" s="169"/>
      <c r="K562" s="50"/>
      <c r="L562" s="50"/>
      <c r="M562" s="50"/>
      <c r="N562" s="50"/>
      <c r="O562" s="52"/>
      <c r="P562" s="52"/>
      <c r="Q562" s="52"/>
      <c r="R562" s="197"/>
      <c r="S562" s="194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  <c r="DA562" s="128"/>
      <c r="DB562" s="128"/>
      <c r="DC562" s="128"/>
      <c r="DD562" s="128"/>
      <c r="DE562" s="128"/>
      <c r="DF562" s="128"/>
      <c r="DG562" s="128"/>
      <c r="DH562" s="128"/>
      <c r="DI562" s="128"/>
      <c r="DJ562" s="128"/>
      <c r="DK562" s="128"/>
      <c r="DL562" s="128"/>
      <c r="DM562" s="128"/>
      <c r="DN562" s="128"/>
      <c r="DO562" s="128"/>
      <c r="DP562" s="128"/>
      <c r="DQ562" s="128"/>
      <c r="DR562" s="128"/>
      <c r="DS562" s="128"/>
      <c r="DT562" s="128"/>
      <c r="DU562" s="128"/>
      <c r="DV562" s="128"/>
      <c r="DW562" s="128"/>
      <c r="DX562" s="128"/>
      <c r="DY562" s="128"/>
      <c r="DZ562" s="128"/>
      <c r="EA562" s="128"/>
      <c r="EB562" s="128"/>
      <c r="EC562" s="128"/>
      <c r="ED562" s="128"/>
      <c r="EE562" s="128"/>
      <c r="EF562" s="128"/>
      <c r="EG562" s="128"/>
      <c r="EH562" s="128"/>
      <c r="EI562" s="128"/>
      <c r="EJ562" s="128"/>
      <c r="EK562" s="128"/>
      <c r="EL562" s="128"/>
      <c r="EM562" s="128"/>
      <c r="EN562" s="128"/>
      <c r="EO562" s="128"/>
      <c r="EP562" s="128"/>
      <c r="EQ562" s="128"/>
      <c r="ER562" s="128"/>
      <c r="ES562" s="128"/>
      <c r="ET562" s="128"/>
      <c r="EU562" s="128"/>
      <c r="EV562" s="128"/>
      <c r="EW562" s="128"/>
      <c r="EX562" s="128"/>
      <c r="EY562" s="128"/>
      <c r="EZ562" s="128"/>
      <c r="FA562" s="128"/>
      <c r="FB562" s="128"/>
      <c r="FC562" s="128"/>
      <c r="FD562" s="128"/>
      <c r="FE562" s="128"/>
      <c r="FF562" s="128"/>
      <c r="FG562" s="128"/>
      <c r="FH562" s="128"/>
      <c r="FI562" s="128"/>
      <c r="FJ562" s="128"/>
      <c r="FK562" s="128"/>
      <c r="FL562" s="128"/>
      <c r="FM562" s="128"/>
      <c r="FN562" s="128"/>
      <c r="FO562" s="128"/>
      <c r="FP562" s="128"/>
      <c r="FQ562" s="128"/>
      <c r="FR562" s="128"/>
      <c r="FS562" s="128"/>
      <c r="FT562" s="128"/>
      <c r="FU562" s="128"/>
      <c r="FV562" s="128"/>
      <c r="FW562" s="128"/>
      <c r="FX562" s="128"/>
      <c r="FY562" s="128"/>
      <c r="FZ562" s="128"/>
      <c r="GA562" s="128"/>
      <c r="GB562" s="128"/>
      <c r="GC562" s="128"/>
      <c r="GD562" s="128"/>
      <c r="GE562" s="128"/>
      <c r="GF562" s="128"/>
      <c r="GG562" s="128"/>
      <c r="GH562" s="128"/>
      <c r="GI562" s="128"/>
      <c r="GJ562" s="128"/>
      <c r="GK562" s="128"/>
      <c r="GL562" s="128"/>
      <c r="GM562" s="128"/>
      <c r="GN562" s="128"/>
      <c r="GO562" s="128"/>
    </row>
    <row r="563" spans="1:197" s="37" customFormat="1" hidden="1" outlineLevel="4" x14ac:dyDescent="0.25">
      <c r="A563" s="45"/>
      <c r="B563" s="46"/>
      <c r="C563" s="132"/>
      <c r="D563" s="133"/>
      <c r="E563" s="134"/>
      <c r="F563" s="165" t="s">
        <v>557</v>
      </c>
      <c r="G563" s="166"/>
      <c r="H563" s="167">
        <v>14.257</v>
      </c>
      <c r="I563" s="168"/>
      <c r="J563" s="169"/>
      <c r="K563" s="50"/>
      <c r="L563" s="50"/>
      <c r="M563" s="50"/>
      <c r="N563" s="50"/>
      <c r="O563" s="52"/>
      <c r="P563" s="52"/>
      <c r="Q563" s="52"/>
      <c r="R563" s="197"/>
      <c r="S563" s="194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28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  <c r="DA563" s="128"/>
      <c r="DB563" s="128"/>
      <c r="DC563" s="128"/>
      <c r="DD563" s="128"/>
      <c r="DE563" s="128"/>
      <c r="DF563" s="128"/>
      <c r="DG563" s="128"/>
      <c r="DH563" s="128"/>
      <c r="DI563" s="128"/>
      <c r="DJ563" s="128"/>
      <c r="DK563" s="128"/>
      <c r="DL563" s="128"/>
      <c r="DM563" s="128"/>
      <c r="DN563" s="128"/>
      <c r="DO563" s="128"/>
      <c r="DP563" s="128"/>
      <c r="DQ563" s="128"/>
      <c r="DR563" s="128"/>
      <c r="DS563" s="128"/>
      <c r="DT563" s="128"/>
      <c r="DU563" s="128"/>
      <c r="DV563" s="128"/>
      <c r="DW563" s="128"/>
      <c r="DX563" s="128"/>
      <c r="DY563" s="128"/>
      <c r="DZ563" s="128"/>
      <c r="EA563" s="128"/>
      <c r="EB563" s="128"/>
      <c r="EC563" s="128"/>
      <c r="ED563" s="128"/>
      <c r="EE563" s="128"/>
      <c r="EF563" s="128"/>
      <c r="EG563" s="128"/>
      <c r="EH563" s="128"/>
      <c r="EI563" s="128"/>
      <c r="EJ563" s="128"/>
      <c r="EK563" s="128"/>
      <c r="EL563" s="128"/>
      <c r="EM563" s="128"/>
      <c r="EN563" s="128"/>
      <c r="EO563" s="128"/>
      <c r="EP563" s="128"/>
      <c r="EQ563" s="128"/>
      <c r="ER563" s="128"/>
      <c r="ES563" s="128"/>
      <c r="ET563" s="128"/>
      <c r="EU563" s="128"/>
      <c r="EV563" s="128"/>
      <c r="EW563" s="128"/>
      <c r="EX563" s="128"/>
      <c r="EY563" s="128"/>
      <c r="EZ563" s="128"/>
      <c r="FA563" s="128"/>
      <c r="FB563" s="128"/>
      <c r="FC563" s="128"/>
      <c r="FD563" s="128"/>
      <c r="FE563" s="128"/>
      <c r="FF563" s="128"/>
      <c r="FG563" s="128"/>
      <c r="FH563" s="128"/>
      <c r="FI563" s="128"/>
      <c r="FJ563" s="128"/>
      <c r="FK563" s="128"/>
      <c r="FL563" s="128"/>
      <c r="FM563" s="128"/>
      <c r="FN563" s="128"/>
      <c r="FO563" s="128"/>
      <c r="FP563" s="128"/>
      <c r="FQ563" s="128"/>
      <c r="FR563" s="128"/>
      <c r="FS563" s="128"/>
      <c r="FT563" s="128"/>
      <c r="FU563" s="128"/>
      <c r="FV563" s="128"/>
      <c r="FW563" s="128"/>
      <c r="FX563" s="128"/>
      <c r="FY563" s="128"/>
      <c r="FZ563" s="128"/>
      <c r="GA563" s="128"/>
      <c r="GB563" s="128"/>
      <c r="GC563" s="128"/>
      <c r="GD563" s="128"/>
      <c r="GE563" s="128"/>
      <c r="GF563" s="128"/>
      <c r="GG563" s="128"/>
      <c r="GH563" s="128"/>
      <c r="GI563" s="128"/>
      <c r="GJ563" s="128"/>
      <c r="GK563" s="128"/>
      <c r="GL563" s="128"/>
      <c r="GM563" s="128"/>
      <c r="GN563" s="128"/>
      <c r="GO563" s="128"/>
    </row>
    <row r="564" spans="1:197" s="37" customFormat="1" hidden="1" outlineLevel="4" x14ac:dyDescent="0.25">
      <c r="A564" s="45"/>
      <c r="B564" s="46"/>
      <c r="C564" s="132"/>
      <c r="D564" s="133"/>
      <c r="E564" s="134"/>
      <c r="F564" s="165" t="s">
        <v>558</v>
      </c>
      <c r="G564" s="166"/>
      <c r="H564" s="167">
        <v>47.836999999999996</v>
      </c>
      <c r="I564" s="168"/>
      <c r="J564" s="169"/>
      <c r="K564" s="50"/>
      <c r="L564" s="50"/>
      <c r="M564" s="50"/>
      <c r="N564" s="50"/>
      <c r="O564" s="52"/>
      <c r="P564" s="52"/>
      <c r="Q564" s="52"/>
      <c r="R564" s="197"/>
      <c r="S564" s="194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28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  <c r="DA564" s="128"/>
      <c r="DB564" s="128"/>
      <c r="DC564" s="128"/>
      <c r="DD564" s="128"/>
      <c r="DE564" s="128"/>
      <c r="DF564" s="128"/>
      <c r="DG564" s="128"/>
      <c r="DH564" s="128"/>
      <c r="DI564" s="128"/>
      <c r="DJ564" s="128"/>
      <c r="DK564" s="128"/>
      <c r="DL564" s="128"/>
      <c r="DM564" s="128"/>
      <c r="DN564" s="128"/>
      <c r="DO564" s="128"/>
      <c r="DP564" s="128"/>
      <c r="DQ564" s="128"/>
      <c r="DR564" s="128"/>
      <c r="DS564" s="128"/>
      <c r="DT564" s="128"/>
      <c r="DU564" s="128"/>
      <c r="DV564" s="128"/>
      <c r="DW564" s="128"/>
      <c r="DX564" s="128"/>
      <c r="DY564" s="128"/>
      <c r="DZ564" s="128"/>
      <c r="EA564" s="128"/>
      <c r="EB564" s="128"/>
      <c r="EC564" s="128"/>
      <c r="ED564" s="128"/>
      <c r="EE564" s="128"/>
      <c r="EF564" s="128"/>
      <c r="EG564" s="128"/>
      <c r="EH564" s="128"/>
      <c r="EI564" s="128"/>
      <c r="EJ564" s="128"/>
      <c r="EK564" s="128"/>
      <c r="EL564" s="128"/>
      <c r="EM564" s="128"/>
      <c r="EN564" s="128"/>
      <c r="EO564" s="128"/>
      <c r="EP564" s="128"/>
      <c r="EQ564" s="128"/>
      <c r="ER564" s="128"/>
      <c r="ES564" s="128"/>
      <c r="ET564" s="128"/>
      <c r="EU564" s="128"/>
      <c r="EV564" s="128"/>
      <c r="EW564" s="128"/>
      <c r="EX564" s="128"/>
      <c r="EY564" s="128"/>
      <c r="EZ564" s="128"/>
      <c r="FA564" s="128"/>
      <c r="FB564" s="128"/>
      <c r="FC564" s="128"/>
      <c r="FD564" s="128"/>
      <c r="FE564" s="128"/>
      <c r="FF564" s="128"/>
      <c r="FG564" s="128"/>
      <c r="FH564" s="128"/>
      <c r="FI564" s="128"/>
      <c r="FJ564" s="128"/>
      <c r="FK564" s="128"/>
      <c r="FL564" s="128"/>
      <c r="FM564" s="128"/>
      <c r="FN564" s="128"/>
      <c r="FO564" s="128"/>
      <c r="FP564" s="128"/>
      <c r="FQ564" s="128"/>
      <c r="FR564" s="128"/>
      <c r="FS564" s="128"/>
      <c r="FT564" s="128"/>
      <c r="FU564" s="128"/>
      <c r="FV564" s="128"/>
      <c r="FW564" s="128"/>
      <c r="FX564" s="128"/>
      <c r="FY564" s="128"/>
      <c r="FZ564" s="128"/>
      <c r="GA564" s="128"/>
      <c r="GB564" s="128"/>
      <c r="GC564" s="128"/>
      <c r="GD564" s="128"/>
      <c r="GE564" s="128"/>
      <c r="GF564" s="128"/>
      <c r="GG564" s="128"/>
      <c r="GH564" s="128"/>
      <c r="GI564" s="128"/>
      <c r="GJ564" s="128"/>
      <c r="GK564" s="128"/>
      <c r="GL564" s="128"/>
      <c r="GM564" s="128"/>
      <c r="GN564" s="128"/>
      <c r="GO564" s="128"/>
    </row>
    <row r="565" spans="1:197" s="37" customFormat="1" hidden="1" outlineLevel="4" x14ac:dyDescent="0.25">
      <c r="A565" s="45"/>
      <c r="B565" s="46"/>
      <c r="C565" s="132"/>
      <c r="D565" s="133"/>
      <c r="E565" s="134"/>
      <c r="F565" s="165" t="s">
        <v>559</v>
      </c>
      <c r="G565" s="166"/>
      <c r="H565" s="167">
        <v>0</v>
      </c>
      <c r="I565" s="168"/>
      <c r="J565" s="169"/>
      <c r="K565" s="50"/>
      <c r="L565" s="50"/>
      <c r="M565" s="50"/>
      <c r="N565" s="50"/>
      <c r="O565" s="52"/>
      <c r="P565" s="52"/>
      <c r="Q565" s="52"/>
      <c r="R565" s="197"/>
      <c r="S565" s="194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  <c r="DA565" s="128"/>
      <c r="DB565" s="128"/>
      <c r="DC565" s="128"/>
      <c r="DD565" s="128"/>
      <c r="DE565" s="128"/>
      <c r="DF565" s="128"/>
      <c r="DG565" s="128"/>
      <c r="DH565" s="128"/>
      <c r="DI565" s="128"/>
      <c r="DJ565" s="128"/>
      <c r="DK565" s="128"/>
      <c r="DL565" s="128"/>
      <c r="DM565" s="128"/>
      <c r="DN565" s="128"/>
      <c r="DO565" s="128"/>
      <c r="DP565" s="128"/>
      <c r="DQ565" s="128"/>
      <c r="DR565" s="128"/>
      <c r="DS565" s="128"/>
      <c r="DT565" s="128"/>
      <c r="DU565" s="128"/>
      <c r="DV565" s="128"/>
      <c r="DW565" s="128"/>
      <c r="DX565" s="128"/>
      <c r="DY565" s="128"/>
      <c r="DZ565" s="128"/>
      <c r="EA565" s="128"/>
      <c r="EB565" s="128"/>
      <c r="EC565" s="128"/>
      <c r="ED565" s="128"/>
      <c r="EE565" s="128"/>
      <c r="EF565" s="128"/>
      <c r="EG565" s="128"/>
      <c r="EH565" s="128"/>
      <c r="EI565" s="128"/>
      <c r="EJ565" s="128"/>
      <c r="EK565" s="128"/>
      <c r="EL565" s="128"/>
      <c r="EM565" s="128"/>
      <c r="EN565" s="128"/>
      <c r="EO565" s="128"/>
      <c r="EP565" s="128"/>
      <c r="EQ565" s="128"/>
      <c r="ER565" s="128"/>
      <c r="ES565" s="128"/>
      <c r="ET565" s="128"/>
      <c r="EU565" s="128"/>
      <c r="EV565" s="128"/>
      <c r="EW565" s="128"/>
      <c r="EX565" s="128"/>
      <c r="EY565" s="128"/>
      <c r="EZ565" s="128"/>
      <c r="FA565" s="128"/>
      <c r="FB565" s="128"/>
      <c r="FC565" s="128"/>
      <c r="FD565" s="128"/>
      <c r="FE565" s="128"/>
      <c r="FF565" s="128"/>
      <c r="FG565" s="128"/>
      <c r="FH565" s="128"/>
      <c r="FI565" s="128"/>
      <c r="FJ565" s="128"/>
      <c r="FK565" s="128"/>
      <c r="FL565" s="128"/>
      <c r="FM565" s="128"/>
      <c r="FN565" s="128"/>
      <c r="FO565" s="128"/>
      <c r="FP565" s="128"/>
      <c r="FQ565" s="128"/>
      <c r="FR565" s="128"/>
      <c r="FS565" s="128"/>
      <c r="FT565" s="128"/>
      <c r="FU565" s="128"/>
      <c r="FV565" s="128"/>
      <c r="FW565" s="128"/>
      <c r="FX565" s="128"/>
      <c r="FY565" s="128"/>
      <c r="FZ565" s="128"/>
      <c r="GA565" s="128"/>
      <c r="GB565" s="128"/>
      <c r="GC565" s="128"/>
      <c r="GD565" s="128"/>
      <c r="GE565" s="128"/>
      <c r="GF565" s="128"/>
      <c r="GG565" s="128"/>
      <c r="GH565" s="128"/>
      <c r="GI565" s="128"/>
      <c r="GJ565" s="128"/>
      <c r="GK565" s="128"/>
      <c r="GL565" s="128"/>
      <c r="GM565" s="128"/>
      <c r="GN565" s="128"/>
      <c r="GO565" s="128"/>
    </row>
    <row r="566" spans="1:197" s="37" customFormat="1" hidden="1" outlineLevel="4" x14ac:dyDescent="0.25">
      <c r="A566" s="45"/>
      <c r="B566" s="46"/>
      <c r="C566" s="132"/>
      <c r="D566" s="133"/>
      <c r="E566" s="134"/>
      <c r="F566" s="165" t="s">
        <v>560</v>
      </c>
      <c r="G566" s="166"/>
      <c r="H566" s="167">
        <v>30.61</v>
      </c>
      <c r="I566" s="168"/>
      <c r="J566" s="169"/>
      <c r="K566" s="50"/>
      <c r="L566" s="50"/>
      <c r="M566" s="50"/>
      <c r="N566" s="50"/>
      <c r="O566" s="52"/>
      <c r="P566" s="52"/>
      <c r="Q566" s="52"/>
      <c r="R566" s="197"/>
      <c r="S566" s="194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28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  <c r="DA566" s="128"/>
      <c r="DB566" s="128"/>
      <c r="DC566" s="128"/>
      <c r="DD566" s="128"/>
      <c r="DE566" s="128"/>
      <c r="DF566" s="128"/>
      <c r="DG566" s="128"/>
      <c r="DH566" s="128"/>
      <c r="DI566" s="128"/>
      <c r="DJ566" s="128"/>
      <c r="DK566" s="128"/>
      <c r="DL566" s="128"/>
      <c r="DM566" s="128"/>
      <c r="DN566" s="128"/>
      <c r="DO566" s="128"/>
      <c r="DP566" s="128"/>
      <c r="DQ566" s="128"/>
      <c r="DR566" s="128"/>
      <c r="DS566" s="128"/>
      <c r="DT566" s="128"/>
      <c r="DU566" s="128"/>
      <c r="DV566" s="128"/>
      <c r="DW566" s="128"/>
      <c r="DX566" s="128"/>
      <c r="DY566" s="128"/>
      <c r="DZ566" s="128"/>
      <c r="EA566" s="128"/>
      <c r="EB566" s="128"/>
      <c r="EC566" s="128"/>
      <c r="ED566" s="128"/>
      <c r="EE566" s="128"/>
      <c r="EF566" s="128"/>
      <c r="EG566" s="128"/>
      <c r="EH566" s="128"/>
      <c r="EI566" s="128"/>
      <c r="EJ566" s="128"/>
      <c r="EK566" s="128"/>
      <c r="EL566" s="128"/>
      <c r="EM566" s="128"/>
      <c r="EN566" s="128"/>
      <c r="EO566" s="128"/>
      <c r="EP566" s="128"/>
      <c r="EQ566" s="128"/>
      <c r="ER566" s="128"/>
      <c r="ES566" s="128"/>
      <c r="ET566" s="128"/>
      <c r="EU566" s="128"/>
      <c r="EV566" s="128"/>
      <c r="EW566" s="128"/>
      <c r="EX566" s="128"/>
      <c r="EY566" s="128"/>
      <c r="EZ566" s="128"/>
      <c r="FA566" s="128"/>
      <c r="FB566" s="128"/>
      <c r="FC566" s="128"/>
      <c r="FD566" s="128"/>
      <c r="FE566" s="128"/>
      <c r="FF566" s="128"/>
      <c r="FG566" s="128"/>
      <c r="FH566" s="128"/>
      <c r="FI566" s="128"/>
      <c r="FJ566" s="128"/>
      <c r="FK566" s="128"/>
      <c r="FL566" s="128"/>
      <c r="FM566" s="128"/>
      <c r="FN566" s="128"/>
      <c r="FO566" s="128"/>
      <c r="FP566" s="128"/>
      <c r="FQ566" s="128"/>
      <c r="FR566" s="128"/>
      <c r="FS566" s="128"/>
      <c r="FT566" s="128"/>
      <c r="FU566" s="128"/>
      <c r="FV566" s="128"/>
      <c r="FW566" s="128"/>
      <c r="FX566" s="128"/>
      <c r="FY566" s="128"/>
      <c r="FZ566" s="128"/>
      <c r="GA566" s="128"/>
      <c r="GB566" s="128"/>
      <c r="GC566" s="128"/>
      <c r="GD566" s="128"/>
      <c r="GE566" s="128"/>
      <c r="GF566" s="128"/>
      <c r="GG566" s="128"/>
      <c r="GH566" s="128"/>
      <c r="GI566" s="128"/>
      <c r="GJ566" s="128"/>
      <c r="GK566" s="128"/>
      <c r="GL566" s="128"/>
      <c r="GM566" s="128"/>
      <c r="GN566" s="128"/>
      <c r="GO566" s="128"/>
    </row>
    <row r="567" spans="1:197" s="37" customFormat="1" hidden="1" outlineLevel="4" x14ac:dyDescent="0.25">
      <c r="A567" s="45"/>
      <c r="B567" s="46"/>
      <c r="C567" s="132"/>
      <c r="D567" s="133"/>
      <c r="E567" s="134"/>
      <c r="F567" s="165" t="s">
        <v>561</v>
      </c>
      <c r="G567" s="166"/>
      <c r="H567" s="167">
        <v>0</v>
      </c>
      <c r="I567" s="168"/>
      <c r="J567" s="169"/>
      <c r="K567" s="50"/>
      <c r="L567" s="50"/>
      <c r="M567" s="50"/>
      <c r="N567" s="50"/>
      <c r="O567" s="52"/>
      <c r="P567" s="52"/>
      <c r="Q567" s="52"/>
      <c r="R567" s="197"/>
      <c r="S567" s="194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28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  <c r="DA567" s="128"/>
      <c r="DB567" s="128"/>
      <c r="DC567" s="128"/>
      <c r="DD567" s="128"/>
      <c r="DE567" s="128"/>
      <c r="DF567" s="128"/>
      <c r="DG567" s="128"/>
      <c r="DH567" s="128"/>
      <c r="DI567" s="128"/>
      <c r="DJ567" s="128"/>
      <c r="DK567" s="128"/>
      <c r="DL567" s="128"/>
      <c r="DM567" s="128"/>
      <c r="DN567" s="128"/>
      <c r="DO567" s="128"/>
      <c r="DP567" s="128"/>
      <c r="DQ567" s="128"/>
      <c r="DR567" s="128"/>
      <c r="DS567" s="128"/>
      <c r="DT567" s="128"/>
      <c r="DU567" s="128"/>
      <c r="DV567" s="128"/>
      <c r="DW567" s="128"/>
      <c r="DX567" s="128"/>
      <c r="DY567" s="128"/>
      <c r="DZ567" s="128"/>
      <c r="EA567" s="128"/>
      <c r="EB567" s="128"/>
      <c r="EC567" s="128"/>
      <c r="ED567" s="128"/>
      <c r="EE567" s="128"/>
      <c r="EF567" s="128"/>
      <c r="EG567" s="128"/>
      <c r="EH567" s="128"/>
      <c r="EI567" s="128"/>
      <c r="EJ567" s="128"/>
      <c r="EK567" s="128"/>
      <c r="EL567" s="128"/>
      <c r="EM567" s="128"/>
      <c r="EN567" s="128"/>
      <c r="EO567" s="128"/>
      <c r="EP567" s="128"/>
      <c r="EQ567" s="128"/>
      <c r="ER567" s="128"/>
      <c r="ES567" s="128"/>
      <c r="ET567" s="128"/>
      <c r="EU567" s="128"/>
      <c r="EV567" s="128"/>
      <c r="EW567" s="128"/>
      <c r="EX567" s="128"/>
      <c r="EY567" s="128"/>
      <c r="EZ567" s="128"/>
      <c r="FA567" s="128"/>
      <c r="FB567" s="128"/>
      <c r="FC567" s="128"/>
      <c r="FD567" s="128"/>
      <c r="FE567" s="128"/>
      <c r="FF567" s="128"/>
      <c r="FG567" s="128"/>
      <c r="FH567" s="128"/>
      <c r="FI567" s="128"/>
      <c r="FJ567" s="128"/>
      <c r="FK567" s="128"/>
      <c r="FL567" s="128"/>
      <c r="FM567" s="128"/>
      <c r="FN567" s="128"/>
      <c r="FO567" s="128"/>
      <c r="FP567" s="128"/>
      <c r="FQ567" s="128"/>
      <c r="FR567" s="128"/>
      <c r="FS567" s="128"/>
      <c r="FT567" s="128"/>
      <c r="FU567" s="128"/>
      <c r="FV567" s="128"/>
      <c r="FW567" s="128"/>
      <c r="FX567" s="128"/>
      <c r="FY567" s="128"/>
      <c r="FZ567" s="128"/>
      <c r="GA567" s="128"/>
      <c r="GB567" s="128"/>
      <c r="GC567" s="128"/>
      <c r="GD567" s="128"/>
      <c r="GE567" s="128"/>
      <c r="GF567" s="128"/>
      <c r="GG567" s="128"/>
      <c r="GH567" s="128"/>
      <c r="GI567" s="128"/>
      <c r="GJ567" s="128"/>
      <c r="GK567" s="128"/>
      <c r="GL567" s="128"/>
      <c r="GM567" s="128"/>
      <c r="GN567" s="128"/>
      <c r="GO567" s="128"/>
    </row>
    <row r="568" spans="1:197" s="37" customFormat="1" hidden="1" outlineLevel="4" x14ac:dyDescent="0.25">
      <c r="A568" s="45"/>
      <c r="B568" s="46"/>
      <c r="C568" s="132"/>
      <c r="D568" s="133"/>
      <c r="E568" s="134"/>
      <c r="F568" s="165" t="s">
        <v>562</v>
      </c>
      <c r="G568" s="166"/>
      <c r="H568" s="167">
        <v>47.4</v>
      </c>
      <c r="I568" s="168"/>
      <c r="J568" s="169"/>
      <c r="K568" s="50"/>
      <c r="L568" s="50"/>
      <c r="M568" s="50"/>
      <c r="N568" s="50"/>
      <c r="O568" s="52"/>
      <c r="P568" s="52"/>
      <c r="Q568" s="52"/>
      <c r="R568" s="197"/>
      <c r="S568" s="194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  <c r="DA568" s="128"/>
      <c r="DB568" s="128"/>
      <c r="DC568" s="128"/>
      <c r="DD568" s="128"/>
      <c r="DE568" s="128"/>
      <c r="DF568" s="128"/>
      <c r="DG568" s="128"/>
      <c r="DH568" s="128"/>
      <c r="DI568" s="128"/>
      <c r="DJ568" s="128"/>
      <c r="DK568" s="128"/>
      <c r="DL568" s="128"/>
      <c r="DM568" s="128"/>
      <c r="DN568" s="128"/>
      <c r="DO568" s="128"/>
      <c r="DP568" s="128"/>
      <c r="DQ568" s="128"/>
      <c r="DR568" s="128"/>
      <c r="DS568" s="128"/>
      <c r="DT568" s="128"/>
      <c r="DU568" s="128"/>
      <c r="DV568" s="128"/>
      <c r="DW568" s="128"/>
      <c r="DX568" s="128"/>
      <c r="DY568" s="128"/>
      <c r="DZ568" s="128"/>
      <c r="EA568" s="128"/>
      <c r="EB568" s="128"/>
      <c r="EC568" s="128"/>
      <c r="ED568" s="128"/>
      <c r="EE568" s="128"/>
      <c r="EF568" s="128"/>
      <c r="EG568" s="128"/>
      <c r="EH568" s="128"/>
      <c r="EI568" s="128"/>
      <c r="EJ568" s="128"/>
      <c r="EK568" s="128"/>
      <c r="EL568" s="128"/>
      <c r="EM568" s="128"/>
      <c r="EN568" s="128"/>
      <c r="EO568" s="128"/>
      <c r="EP568" s="128"/>
      <c r="EQ568" s="128"/>
      <c r="ER568" s="128"/>
      <c r="ES568" s="128"/>
      <c r="ET568" s="128"/>
      <c r="EU568" s="128"/>
      <c r="EV568" s="128"/>
      <c r="EW568" s="128"/>
      <c r="EX568" s="128"/>
      <c r="EY568" s="128"/>
      <c r="EZ568" s="128"/>
      <c r="FA568" s="128"/>
      <c r="FB568" s="128"/>
      <c r="FC568" s="128"/>
      <c r="FD568" s="128"/>
      <c r="FE568" s="128"/>
      <c r="FF568" s="128"/>
      <c r="FG568" s="128"/>
      <c r="FH568" s="128"/>
      <c r="FI568" s="128"/>
      <c r="FJ568" s="128"/>
      <c r="FK568" s="128"/>
      <c r="FL568" s="128"/>
      <c r="FM568" s="128"/>
      <c r="FN568" s="128"/>
      <c r="FO568" s="128"/>
      <c r="FP568" s="128"/>
      <c r="FQ568" s="128"/>
      <c r="FR568" s="128"/>
      <c r="FS568" s="128"/>
      <c r="FT568" s="128"/>
      <c r="FU568" s="128"/>
      <c r="FV568" s="128"/>
      <c r="FW568" s="128"/>
      <c r="FX568" s="128"/>
      <c r="FY568" s="128"/>
      <c r="FZ568" s="128"/>
      <c r="GA568" s="128"/>
      <c r="GB568" s="128"/>
      <c r="GC568" s="128"/>
      <c r="GD568" s="128"/>
      <c r="GE568" s="128"/>
      <c r="GF568" s="128"/>
      <c r="GG568" s="128"/>
      <c r="GH568" s="128"/>
      <c r="GI568" s="128"/>
      <c r="GJ568" s="128"/>
      <c r="GK568" s="128"/>
      <c r="GL568" s="128"/>
      <c r="GM568" s="128"/>
      <c r="GN568" s="128"/>
      <c r="GO568" s="128"/>
    </row>
    <row r="569" spans="1:197" s="37" customFormat="1" ht="7.5" hidden="1" customHeight="1" outlineLevel="4" x14ac:dyDescent="0.25">
      <c r="A569" s="36"/>
      <c r="B569" s="53"/>
      <c r="C569" s="139"/>
      <c r="D569" s="140"/>
      <c r="E569" s="141"/>
      <c r="F569" s="170"/>
      <c r="G569" s="171"/>
      <c r="H569" s="172"/>
      <c r="I569" s="173"/>
      <c r="J569" s="174"/>
      <c r="K569" s="61"/>
      <c r="L569" s="61"/>
      <c r="M569" s="61"/>
      <c r="N569" s="61"/>
      <c r="O569" s="60"/>
      <c r="P569" s="60"/>
      <c r="Q569" s="60"/>
      <c r="R569" s="197"/>
      <c r="S569" s="194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28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  <c r="DA569" s="128"/>
      <c r="DB569" s="128"/>
      <c r="DC569" s="128"/>
      <c r="DD569" s="128"/>
      <c r="DE569" s="128"/>
      <c r="DF569" s="128"/>
      <c r="DG569" s="128"/>
      <c r="DH569" s="128"/>
      <c r="DI569" s="128"/>
      <c r="DJ569" s="128"/>
      <c r="DK569" s="128"/>
      <c r="DL569" s="128"/>
      <c r="DM569" s="128"/>
      <c r="DN569" s="128"/>
      <c r="DO569" s="128"/>
      <c r="DP569" s="128"/>
      <c r="DQ569" s="128"/>
      <c r="DR569" s="128"/>
      <c r="DS569" s="128"/>
      <c r="DT569" s="128"/>
      <c r="DU569" s="128"/>
      <c r="DV569" s="128"/>
      <c r="DW569" s="128"/>
      <c r="DX569" s="128"/>
      <c r="DY569" s="128"/>
      <c r="DZ569" s="128"/>
      <c r="EA569" s="128"/>
      <c r="EB569" s="128"/>
      <c r="EC569" s="128"/>
      <c r="ED569" s="128"/>
      <c r="EE569" s="128"/>
      <c r="EF569" s="128"/>
      <c r="EG569" s="128"/>
      <c r="EH569" s="128"/>
      <c r="EI569" s="128"/>
      <c r="EJ569" s="128"/>
      <c r="EK569" s="128"/>
      <c r="EL569" s="128"/>
      <c r="EM569" s="128"/>
      <c r="EN569" s="128"/>
      <c r="EO569" s="128"/>
      <c r="EP569" s="128"/>
      <c r="EQ569" s="128"/>
      <c r="ER569" s="128"/>
      <c r="ES569" s="128"/>
      <c r="ET569" s="128"/>
      <c r="EU569" s="128"/>
      <c r="EV569" s="128"/>
      <c r="EW569" s="128"/>
      <c r="EX569" s="128"/>
      <c r="EY569" s="128"/>
      <c r="EZ569" s="128"/>
      <c r="FA569" s="128"/>
      <c r="FB569" s="128"/>
      <c r="FC569" s="128"/>
      <c r="FD569" s="128"/>
      <c r="FE569" s="128"/>
      <c r="FF569" s="128"/>
      <c r="FG569" s="128"/>
      <c r="FH569" s="128"/>
      <c r="FI569" s="128"/>
      <c r="FJ569" s="128"/>
      <c r="FK569" s="128"/>
      <c r="FL569" s="128"/>
      <c r="FM569" s="128"/>
      <c r="FN569" s="128"/>
      <c r="FO569" s="128"/>
      <c r="FP569" s="128"/>
      <c r="FQ569" s="128"/>
      <c r="FR569" s="128"/>
      <c r="FS569" s="128"/>
      <c r="FT569" s="128"/>
      <c r="FU569" s="128"/>
      <c r="FV569" s="128"/>
      <c r="FW569" s="128"/>
      <c r="FX569" s="128"/>
      <c r="FY569" s="128"/>
      <c r="FZ569" s="128"/>
      <c r="GA569" s="128"/>
      <c r="GB569" s="128"/>
      <c r="GC569" s="128"/>
      <c r="GD569" s="128"/>
      <c r="GE569" s="128"/>
      <c r="GF569" s="128"/>
      <c r="GG569" s="128"/>
      <c r="GH569" s="128"/>
      <c r="GI569" s="128"/>
      <c r="GJ569" s="128"/>
      <c r="GK569" s="128"/>
      <c r="GL569" s="128"/>
      <c r="GM569" s="128"/>
      <c r="GN569" s="128"/>
      <c r="GO569" s="128"/>
    </row>
    <row r="570" spans="1:197" s="37" customFormat="1" outlineLevel="3" x14ac:dyDescent="0.25">
      <c r="A570" s="38"/>
      <c r="B570" s="39"/>
      <c r="C570" s="129">
        <v>31</v>
      </c>
      <c r="D570" s="130" t="s">
        <v>50</v>
      </c>
      <c r="E570" s="131" t="s">
        <v>563</v>
      </c>
      <c r="F570" s="160" t="s">
        <v>564</v>
      </c>
      <c r="G570" s="161" t="s">
        <v>102</v>
      </c>
      <c r="H570" s="162">
        <v>242.25</v>
      </c>
      <c r="I570" s="163"/>
      <c r="J570" s="164">
        <f>H570*I570</f>
        <v>0</v>
      </c>
      <c r="K570" s="42">
        <v>2.0000000000000001E-4</v>
      </c>
      <c r="L570" s="42">
        <f>H570*K570</f>
        <v>4.845E-2</v>
      </c>
      <c r="M570" s="42"/>
      <c r="N570" s="42">
        <f>H570*M570</f>
        <v>0</v>
      </c>
      <c r="O570" s="44">
        <v>21</v>
      </c>
      <c r="P570" s="44">
        <f>J570*(O570/100)</f>
        <v>0</v>
      </c>
      <c r="Q570" s="44">
        <f>J570+P570</f>
        <v>0</v>
      </c>
      <c r="R570" s="197"/>
      <c r="S570" s="194"/>
      <c r="T570" s="127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28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  <c r="DA570" s="128"/>
      <c r="DB570" s="128"/>
      <c r="DC570" s="128"/>
      <c r="DD570" s="128"/>
      <c r="DE570" s="128"/>
      <c r="DF570" s="128"/>
      <c r="DG570" s="128"/>
      <c r="DH570" s="128"/>
      <c r="DI570" s="128"/>
      <c r="DJ570" s="128"/>
      <c r="DK570" s="128"/>
      <c r="DL570" s="128"/>
      <c r="DM570" s="128"/>
      <c r="DN570" s="128"/>
      <c r="DO570" s="128"/>
      <c r="DP570" s="128"/>
      <c r="DQ570" s="128"/>
      <c r="DR570" s="128"/>
      <c r="DS570" s="128"/>
      <c r="DT570" s="128"/>
      <c r="DU570" s="128"/>
      <c r="DV570" s="128"/>
      <c r="DW570" s="128"/>
      <c r="DX570" s="128"/>
      <c r="DY570" s="128"/>
      <c r="DZ570" s="128"/>
      <c r="EA570" s="128"/>
      <c r="EB570" s="128"/>
      <c r="EC570" s="128"/>
      <c r="ED570" s="128"/>
      <c r="EE570" s="128"/>
      <c r="EF570" s="128"/>
      <c r="EG570" s="128"/>
      <c r="EH570" s="128"/>
      <c r="EI570" s="128"/>
      <c r="EJ570" s="128"/>
      <c r="EK570" s="128"/>
      <c r="EL570" s="128"/>
      <c r="EM570" s="128"/>
      <c r="EN570" s="128"/>
      <c r="EO570" s="128"/>
      <c r="EP570" s="128"/>
      <c r="EQ570" s="128"/>
      <c r="ER570" s="128"/>
      <c r="ES570" s="128"/>
      <c r="ET570" s="128"/>
      <c r="EU570" s="128"/>
      <c r="EV570" s="128"/>
      <c r="EW570" s="128"/>
      <c r="EX570" s="128"/>
      <c r="EY570" s="128"/>
      <c r="EZ570" s="128"/>
      <c r="FA570" s="128"/>
      <c r="FB570" s="128"/>
      <c r="FC570" s="128"/>
      <c r="FD570" s="128"/>
      <c r="FE570" s="128"/>
      <c r="FF570" s="128"/>
      <c r="FG570" s="128"/>
      <c r="FH570" s="128"/>
      <c r="FI570" s="128"/>
      <c r="FJ570" s="128"/>
      <c r="FK570" s="128"/>
      <c r="FL570" s="128"/>
      <c r="FM570" s="128"/>
      <c r="FN570" s="128"/>
      <c r="FO570" s="128"/>
      <c r="FP570" s="128"/>
      <c r="FQ570" s="128"/>
      <c r="FR570" s="128"/>
      <c r="FS570" s="128"/>
      <c r="FT570" s="128"/>
      <c r="FU570" s="128"/>
      <c r="FV570" s="128"/>
      <c r="FW570" s="128"/>
      <c r="FX570" s="128"/>
      <c r="FY570" s="128"/>
      <c r="FZ570" s="128"/>
      <c r="GA570" s="128"/>
      <c r="GB570" s="128"/>
      <c r="GC570" s="128"/>
      <c r="GD570" s="128"/>
      <c r="GE570" s="128"/>
      <c r="GF570" s="128"/>
      <c r="GG570" s="128"/>
      <c r="GH570" s="128"/>
      <c r="GI570" s="128"/>
      <c r="GJ570" s="128"/>
      <c r="GK570" s="128"/>
      <c r="GL570" s="128"/>
      <c r="GM570" s="128"/>
      <c r="GN570" s="128"/>
      <c r="GO570" s="128"/>
    </row>
    <row r="571" spans="1:197" s="37" customFormat="1" outlineLevel="3" collapsed="1" x14ac:dyDescent="0.25">
      <c r="A571" s="38"/>
      <c r="B571" s="39"/>
      <c r="C571" s="129">
        <v>32</v>
      </c>
      <c r="D571" s="130" t="s">
        <v>50</v>
      </c>
      <c r="E571" s="131" t="s">
        <v>565</v>
      </c>
      <c r="F571" s="160" t="s">
        <v>566</v>
      </c>
      <c r="G571" s="161" t="s">
        <v>102</v>
      </c>
      <c r="H571" s="162">
        <v>164.018</v>
      </c>
      <c r="I571" s="163"/>
      <c r="J571" s="164">
        <f>H571*I571</f>
        <v>0</v>
      </c>
      <c r="K571" s="42">
        <v>5.0000000000000002E-5</v>
      </c>
      <c r="L571" s="42">
        <f>H571*K571</f>
        <v>8.2009000000000006E-3</v>
      </c>
      <c r="M571" s="42"/>
      <c r="N571" s="42">
        <f>H571*M571</f>
        <v>0</v>
      </c>
      <c r="O571" s="44">
        <v>21</v>
      </c>
      <c r="P571" s="44">
        <f>J571*(O571/100)</f>
        <v>0</v>
      </c>
      <c r="Q571" s="44">
        <f>J571+P571</f>
        <v>0</v>
      </c>
      <c r="R571" s="197"/>
      <c r="S571" s="194"/>
      <c r="T571" s="127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  <c r="DA571" s="128"/>
      <c r="DB571" s="128"/>
      <c r="DC571" s="128"/>
      <c r="DD571" s="128"/>
      <c r="DE571" s="128"/>
      <c r="DF571" s="128"/>
      <c r="DG571" s="128"/>
      <c r="DH571" s="128"/>
      <c r="DI571" s="128"/>
      <c r="DJ571" s="128"/>
      <c r="DK571" s="128"/>
      <c r="DL571" s="128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  <c r="EC571" s="128"/>
      <c r="ED571" s="128"/>
      <c r="EE571" s="128"/>
      <c r="EF571" s="128"/>
      <c r="EG571" s="128"/>
      <c r="EH571" s="128"/>
      <c r="EI571" s="128"/>
      <c r="EJ571" s="128"/>
      <c r="EK571" s="128"/>
      <c r="EL571" s="128"/>
      <c r="EM571" s="128"/>
      <c r="EN571" s="128"/>
      <c r="EO571" s="128"/>
      <c r="EP571" s="128"/>
      <c r="EQ571" s="128"/>
      <c r="ER571" s="128"/>
      <c r="ES571" s="128"/>
      <c r="ET571" s="128"/>
      <c r="EU571" s="128"/>
      <c r="EV571" s="128"/>
      <c r="EW571" s="128"/>
      <c r="EX571" s="128"/>
      <c r="EY571" s="128"/>
      <c r="EZ571" s="128"/>
      <c r="FA571" s="128"/>
      <c r="FB571" s="128"/>
      <c r="FC571" s="128"/>
      <c r="FD571" s="128"/>
      <c r="FE571" s="128"/>
      <c r="FF571" s="128"/>
      <c r="FG571" s="128"/>
      <c r="FH571" s="128"/>
      <c r="FI571" s="128"/>
      <c r="FJ571" s="128"/>
      <c r="FK571" s="128"/>
      <c r="FL571" s="128"/>
      <c r="FM571" s="128"/>
      <c r="FN571" s="128"/>
      <c r="FO571" s="128"/>
      <c r="FP571" s="128"/>
      <c r="FQ571" s="128"/>
      <c r="FR571" s="128"/>
      <c r="FS571" s="128"/>
      <c r="FT571" s="128"/>
      <c r="FU571" s="128"/>
      <c r="FV571" s="128"/>
      <c r="FW571" s="128"/>
      <c r="FX571" s="128"/>
      <c r="FY571" s="128"/>
      <c r="FZ571" s="128"/>
      <c r="GA571" s="128"/>
      <c r="GB571" s="128"/>
      <c r="GC571" s="128"/>
      <c r="GD571" s="128"/>
      <c r="GE571" s="128"/>
      <c r="GF571" s="128"/>
      <c r="GG571" s="128"/>
      <c r="GH571" s="128"/>
      <c r="GI571" s="128"/>
      <c r="GJ571" s="128"/>
      <c r="GK571" s="128"/>
      <c r="GL571" s="128"/>
      <c r="GM571" s="128"/>
      <c r="GN571" s="128"/>
      <c r="GO571" s="128"/>
    </row>
    <row r="572" spans="1:197" s="37" customFormat="1" hidden="1" outlineLevel="4" x14ac:dyDescent="0.25">
      <c r="A572" s="45"/>
      <c r="B572" s="46"/>
      <c r="C572" s="132"/>
      <c r="D572" s="133"/>
      <c r="E572" s="134" t="s">
        <v>14</v>
      </c>
      <c r="F572" s="165" t="s">
        <v>567</v>
      </c>
      <c r="G572" s="166"/>
      <c r="H572" s="167">
        <v>0</v>
      </c>
      <c r="I572" s="168"/>
      <c r="J572" s="169"/>
      <c r="K572" s="50"/>
      <c r="L572" s="50"/>
      <c r="M572" s="50"/>
      <c r="N572" s="50"/>
      <c r="O572" s="52"/>
      <c r="P572" s="52"/>
      <c r="Q572" s="52"/>
      <c r="R572" s="197"/>
      <c r="S572" s="194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  <c r="DA572" s="128"/>
      <c r="DB572" s="128"/>
      <c r="DC572" s="128"/>
      <c r="DD572" s="128"/>
      <c r="DE572" s="128"/>
      <c r="DF572" s="128"/>
      <c r="DG572" s="128"/>
      <c r="DH572" s="128"/>
      <c r="DI572" s="128"/>
      <c r="DJ572" s="128"/>
      <c r="DK572" s="128"/>
      <c r="DL572" s="128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  <c r="EC572" s="128"/>
      <c r="ED572" s="128"/>
      <c r="EE572" s="128"/>
      <c r="EF572" s="128"/>
      <c r="EG572" s="128"/>
      <c r="EH572" s="128"/>
      <c r="EI572" s="128"/>
      <c r="EJ572" s="128"/>
      <c r="EK572" s="128"/>
      <c r="EL572" s="128"/>
      <c r="EM572" s="128"/>
      <c r="EN572" s="128"/>
      <c r="EO572" s="128"/>
      <c r="EP572" s="128"/>
      <c r="EQ572" s="128"/>
      <c r="ER572" s="128"/>
      <c r="ES572" s="128"/>
      <c r="ET572" s="128"/>
      <c r="EU572" s="128"/>
      <c r="EV572" s="128"/>
      <c r="EW572" s="128"/>
      <c r="EX572" s="128"/>
      <c r="EY572" s="128"/>
      <c r="EZ572" s="128"/>
      <c r="FA572" s="128"/>
      <c r="FB572" s="128"/>
      <c r="FC572" s="128"/>
      <c r="FD572" s="128"/>
      <c r="FE572" s="128"/>
      <c r="FF572" s="128"/>
      <c r="FG572" s="128"/>
      <c r="FH572" s="128"/>
      <c r="FI572" s="128"/>
      <c r="FJ572" s="128"/>
      <c r="FK572" s="128"/>
      <c r="FL572" s="128"/>
      <c r="FM572" s="128"/>
      <c r="FN572" s="128"/>
      <c r="FO572" s="128"/>
      <c r="FP572" s="128"/>
      <c r="FQ572" s="128"/>
      <c r="FR572" s="128"/>
      <c r="FS572" s="128"/>
      <c r="FT572" s="128"/>
      <c r="FU572" s="128"/>
      <c r="FV572" s="128"/>
      <c r="FW572" s="128"/>
      <c r="FX572" s="128"/>
      <c r="FY572" s="128"/>
      <c r="FZ572" s="128"/>
      <c r="GA572" s="128"/>
      <c r="GB572" s="128"/>
      <c r="GC572" s="128"/>
      <c r="GD572" s="128"/>
      <c r="GE572" s="128"/>
      <c r="GF572" s="128"/>
      <c r="GG572" s="128"/>
      <c r="GH572" s="128"/>
      <c r="GI572" s="128"/>
      <c r="GJ572" s="128"/>
      <c r="GK572" s="128"/>
      <c r="GL572" s="128"/>
      <c r="GM572" s="128"/>
      <c r="GN572" s="128"/>
      <c r="GO572" s="128"/>
    </row>
    <row r="573" spans="1:197" s="37" customFormat="1" hidden="1" outlineLevel="4" x14ac:dyDescent="0.25">
      <c r="A573" s="45"/>
      <c r="B573" s="46"/>
      <c r="C573" s="132"/>
      <c r="D573" s="133"/>
      <c r="E573" s="134"/>
      <c r="F573" s="165" t="s">
        <v>568</v>
      </c>
      <c r="G573" s="166"/>
      <c r="H573" s="167">
        <v>78.897999999999996</v>
      </c>
      <c r="I573" s="168"/>
      <c r="J573" s="169"/>
      <c r="K573" s="50"/>
      <c r="L573" s="50"/>
      <c r="M573" s="50"/>
      <c r="N573" s="50"/>
      <c r="O573" s="52"/>
      <c r="P573" s="52"/>
      <c r="Q573" s="52"/>
      <c r="R573" s="197"/>
      <c r="S573" s="194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28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  <c r="DA573" s="128"/>
      <c r="DB573" s="128"/>
      <c r="DC573" s="128"/>
      <c r="DD573" s="128"/>
      <c r="DE573" s="128"/>
      <c r="DF573" s="128"/>
      <c r="DG573" s="128"/>
      <c r="DH573" s="128"/>
      <c r="DI573" s="128"/>
      <c r="DJ573" s="128"/>
      <c r="DK573" s="128"/>
      <c r="DL573" s="128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  <c r="EC573" s="128"/>
      <c r="ED573" s="128"/>
      <c r="EE573" s="128"/>
      <c r="EF573" s="128"/>
      <c r="EG573" s="128"/>
      <c r="EH573" s="128"/>
      <c r="EI573" s="128"/>
      <c r="EJ573" s="128"/>
      <c r="EK573" s="128"/>
      <c r="EL573" s="128"/>
      <c r="EM573" s="128"/>
      <c r="EN573" s="128"/>
      <c r="EO573" s="128"/>
      <c r="EP573" s="128"/>
      <c r="EQ573" s="128"/>
      <c r="ER573" s="128"/>
      <c r="ES573" s="128"/>
      <c r="ET573" s="128"/>
      <c r="EU573" s="128"/>
      <c r="EV573" s="128"/>
      <c r="EW573" s="128"/>
      <c r="EX573" s="128"/>
      <c r="EY573" s="128"/>
      <c r="EZ573" s="128"/>
      <c r="FA573" s="128"/>
      <c r="FB573" s="128"/>
      <c r="FC573" s="128"/>
      <c r="FD573" s="128"/>
      <c r="FE573" s="128"/>
      <c r="FF573" s="128"/>
      <c r="FG573" s="128"/>
      <c r="FH573" s="128"/>
      <c r="FI573" s="128"/>
      <c r="FJ573" s="128"/>
      <c r="FK573" s="128"/>
      <c r="FL573" s="128"/>
      <c r="FM573" s="128"/>
      <c r="FN573" s="128"/>
      <c r="FO573" s="128"/>
      <c r="FP573" s="128"/>
      <c r="FQ573" s="128"/>
      <c r="FR573" s="128"/>
      <c r="FS573" s="128"/>
      <c r="FT573" s="128"/>
      <c r="FU573" s="128"/>
      <c r="FV573" s="128"/>
      <c r="FW573" s="128"/>
      <c r="FX573" s="128"/>
      <c r="FY573" s="128"/>
      <c r="FZ573" s="128"/>
      <c r="GA573" s="128"/>
      <c r="GB573" s="128"/>
      <c r="GC573" s="128"/>
      <c r="GD573" s="128"/>
      <c r="GE573" s="128"/>
      <c r="GF573" s="128"/>
      <c r="GG573" s="128"/>
      <c r="GH573" s="128"/>
      <c r="GI573" s="128"/>
      <c r="GJ573" s="128"/>
      <c r="GK573" s="128"/>
      <c r="GL573" s="128"/>
      <c r="GM573" s="128"/>
      <c r="GN573" s="128"/>
      <c r="GO573" s="128"/>
    </row>
    <row r="574" spans="1:197" s="37" customFormat="1" hidden="1" outlineLevel="4" x14ac:dyDescent="0.25">
      <c r="A574" s="45"/>
      <c r="B574" s="46"/>
      <c r="C574" s="132"/>
      <c r="D574" s="133"/>
      <c r="E574" s="134"/>
      <c r="F574" s="165" t="s">
        <v>569</v>
      </c>
      <c r="G574" s="166"/>
      <c r="H574" s="167">
        <v>56.02</v>
      </c>
      <c r="I574" s="168"/>
      <c r="J574" s="169"/>
      <c r="K574" s="50"/>
      <c r="L574" s="50"/>
      <c r="M574" s="50"/>
      <c r="N574" s="50"/>
      <c r="O574" s="52"/>
      <c r="P574" s="52"/>
      <c r="Q574" s="52"/>
      <c r="R574" s="197"/>
      <c r="S574" s="194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28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  <c r="DA574" s="128"/>
      <c r="DB574" s="128"/>
      <c r="DC574" s="128"/>
      <c r="DD574" s="128"/>
      <c r="DE574" s="128"/>
      <c r="DF574" s="128"/>
      <c r="DG574" s="128"/>
      <c r="DH574" s="128"/>
      <c r="DI574" s="128"/>
      <c r="DJ574" s="128"/>
      <c r="DK574" s="128"/>
      <c r="DL574" s="128"/>
      <c r="DM574" s="128"/>
      <c r="DN574" s="128"/>
      <c r="DO574" s="128"/>
      <c r="DP574" s="128"/>
      <c r="DQ574" s="128"/>
      <c r="DR574" s="128"/>
      <c r="DS574" s="128"/>
      <c r="DT574" s="128"/>
      <c r="DU574" s="128"/>
      <c r="DV574" s="128"/>
      <c r="DW574" s="128"/>
      <c r="DX574" s="128"/>
      <c r="DY574" s="128"/>
      <c r="DZ574" s="128"/>
      <c r="EA574" s="128"/>
      <c r="EB574" s="128"/>
      <c r="EC574" s="128"/>
      <c r="ED574" s="128"/>
      <c r="EE574" s="128"/>
      <c r="EF574" s="128"/>
      <c r="EG574" s="128"/>
      <c r="EH574" s="128"/>
      <c r="EI574" s="128"/>
      <c r="EJ574" s="128"/>
      <c r="EK574" s="128"/>
      <c r="EL574" s="128"/>
      <c r="EM574" s="128"/>
      <c r="EN574" s="128"/>
      <c r="EO574" s="128"/>
      <c r="EP574" s="128"/>
      <c r="EQ574" s="128"/>
      <c r="ER574" s="128"/>
      <c r="ES574" s="128"/>
      <c r="ET574" s="128"/>
      <c r="EU574" s="128"/>
      <c r="EV574" s="128"/>
      <c r="EW574" s="128"/>
      <c r="EX574" s="128"/>
      <c r="EY574" s="128"/>
      <c r="EZ574" s="128"/>
      <c r="FA574" s="128"/>
      <c r="FB574" s="128"/>
      <c r="FC574" s="128"/>
      <c r="FD574" s="128"/>
      <c r="FE574" s="128"/>
      <c r="FF574" s="128"/>
      <c r="FG574" s="128"/>
      <c r="FH574" s="128"/>
      <c r="FI574" s="128"/>
      <c r="FJ574" s="128"/>
      <c r="FK574" s="128"/>
      <c r="FL574" s="128"/>
      <c r="FM574" s="128"/>
      <c r="FN574" s="128"/>
      <c r="FO574" s="128"/>
      <c r="FP574" s="128"/>
      <c r="FQ574" s="128"/>
      <c r="FR574" s="128"/>
      <c r="FS574" s="128"/>
      <c r="FT574" s="128"/>
      <c r="FU574" s="128"/>
      <c r="FV574" s="128"/>
      <c r="FW574" s="128"/>
      <c r="FX574" s="128"/>
      <c r="FY574" s="128"/>
      <c r="FZ574" s="128"/>
      <c r="GA574" s="128"/>
      <c r="GB574" s="128"/>
      <c r="GC574" s="128"/>
      <c r="GD574" s="128"/>
      <c r="GE574" s="128"/>
      <c r="GF574" s="128"/>
      <c r="GG574" s="128"/>
      <c r="GH574" s="128"/>
      <c r="GI574" s="128"/>
      <c r="GJ574" s="128"/>
      <c r="GK574" s="128"/>
      <c r="GL574" s="128"/>
      <c r="GM574" s="128"/>
      <c r="GN574" s="128"/>
      <c r="GO574" s="128"/>
    </row>
    <row r="575" spans="1:197" s="37" customFormat="1" hidden="1" outlineLevel="4" x14ac:dyDescent="0.25">
      <c r="A575" s="45"/>
      <c r="B575" s="46"/>
      <c r="C575" s="132"/>
      <c r="D575" s="133"/>
      <c r="E575" s="134"/>
      <c r="F575" s="165" t="s">
        <v>570</v>
      </c>
      <c r="G575" s="166"/>
      <c r="H575" s="167">
        <v>0</v>
      </c>
      <c r="I575" s="168"/>
      <c r="J575" s="169"/>
      <c r="K575" s="50"/>
      <c r="L575" s="50"/>
      <c r="M575" s="50"/>
      <c r="N575" s="50"/>
      <c r="O575" s="52"/>
      <c r="P575" s="52"/>
      <c r="Q575" s="52"/>
      <c r="R575" s="197"/>
      <c r="S575" s="194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28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  <c r="DA575" s="128"/>
      <c r="DB575" s="128"/>
      <c r="DC575" s="128"/>
      <c r="DD575" s="128"/>
      <c r="DE575" s="128"/>
      <c r="DF575" s="128"/>
      <c r="DG575" s="128"/>
      <c r="DH575" s="128"/>
      <c r="DI575" s="128"/>
      <c r="DJ575" s="128"/>
      <c r="DK575" s="128"/>
      <c r="DL575" s="128"/>
      <c r="DM575" s="128"/>
      <c r="DN575" s="128"/>
      <c r="DO575" s="128"/>
      <c r="DP575" s="128"/>
      <c r="DQ575" s="128"/>
      <c r="DR575" s="128"/>
      <c r="DS575" s="128"/>
      <c r="DT575" s="128"/>
      <c r="DU575" s="128"/>
      <c r="DV575" s="128"/>
      <c r="DW575" s="128"/>
      <c r="DX575" s="128"/>
      <c r="DY575" s="128"/>
      <c r="DZ575" s="128"/>
      <c r="EA575" s="128"/>
      <c r="EB575" s="128"/>
      <c r="EC575" s="128"/>
      <c r="ED575" s="128"/>
      <c r="EE575" s="128"/>
      <c r="EF575" s="128"/>
      <c r="EG575" s="128"/>
      <c r="EH575" s="128"/>
      <c r="EI575" s="128"/>
      <c r="EJ575" s="128"/>
      <c r="EK575" s="128"/>
      <c r="EL575" s="128"/>
      <c r="EM575" s="128"/>
      <c r="EN575" s="128"/>
      <c r="EO575" s="128"/>
      <c r="EP575" s="128"/>
      <c r="EQ575" s="128"/>
      <c r="ER575" s="128"/>
      <c r="ES575" s="128"/>
      <c r="ET575" s="128"/>
      <c r="EU575" s="128"/>
      <c r="EV575" s="128"/>
      <c r="EW575" s="128"/>
      <c r="EX575" s="128"/>
      <c r="EY575" s="128"/>
      <c r="EZ575" s="128"/>
      <c r="FA575" s="128"/>
      <c r="FB575" s="128"/>
      <c r="FC575" s="128"/>
      <c r="FD575" s="128"/>
      <c r="FE575" s="128"/>
      <c r="FF575" s="128"/>
      <c r="FG575" s="128"/>
      <c r="FH575" s="128"/>
      <c r="FI575" s="128"/>
      <c r="FJ575" s="128"/>
      <c r="FK575" s="128"/>
      <c r="FL575" s="128"/>
      <c r="FM575" s="128"/>
      <c r="FN575" s="128"/>
      <c r="FO575" s="128"/>
      <c r="FP575" s="128"/>
      <c r="FQ575" s="128"/>
      <c r="FR575" s="128"/>
      <c r="FS575" s="128"/>
      <c r="FT575" s="128"/>
      <c r="FU575" s="128"/>
      <c r="FV575" s="128"/>
      <c r="FW575" s="128"/>
      <c r="FX575" s="128"/>
      <c r="FY575" s="128"/>
      <c r="FZ575" s="128"/>
      <c r="GA575" s="128"/>
      <c r="GB575" s="128"/>
      <c r="GC575" s="128"/>
      <c r="GD575" s="128"/>
      <c r="GE575" s="128"/>
      <c r="GF575" s="128"/>
      <c r="GG575" s="128"/>
      <c r="GH575" s="128"/>
      <c r="GI575" s="128"/>
      <c r="GJ575" s="128"/>
      <c r="GK575" s="128"/>
      <c r="GL575" s="128"/>
      <c r="GM575" s="128"/>
      <c r="GN575" s="128"/>
      <c r="GO575" s="128"/>
    </row>
    <row r="576" spans="1:197" s="37" customFormat="1" hidden="1" outlineLevel="4" x14ac:dyDescent="0.25">
      <c r="A576" s="45"/>
      <c r="B576" s="46"/>
      <c r="C576" s="132"/>
      <c r="D576" s="133"/>
      <c r="E576" s="134"/>
      <c r="F576" s="165" t="s">
        <v>571</v>
      </c>
      <c r="G576" s="166"/>
      <c r="H576" s="167">
        <v>29.1</v>
      </c>
      <c r="I576" s="168"/>
      <c r="J576" s="169"/>
      <c r="K576" s="50"/>
      <c r="L576" s="50"/>
      <c r="M576" s="50"/>
      <c r="N576" s="50"/>
      <c r="O576" s="52"/>
      <c r="P576" s="52"/>
      <c r="Q576" s="52"/>
      <c r="R576" s="197"/>
      <c r="S576" s="194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28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  <c r="DA576" s="128"/>
      <c r="DB576" s="128"/>
      <c r="DC576" s="128"/>
      <c r="DD576" s="128"/>
      <c r="DE576" s="128"/>
      <c r="DF576" s="128"/>
      <c r="DG576" s="128"/>
      <c r="DH576" s="128"/>
      <c r="DI576" s="128"/>
      <c r="DJ576" s="128"/>
      <c r="DK576" s="128"/>
      <c r="DL576" s="128"/>
      <c r="DM576" s="128"/>
      <c r="DN576" s="128"/>
      <c r="DO576" s="128"/>
      <c r="DP576" s="128"/>
      <c r="DQ576" s="128"/>
      <c r="DR576" s="128"/>
      <c r="DS576" s="128"/>
      <c r="DT576" s="128"/>
      <c r="DU576" s="128"/>
      <c r="DV576" s="128"/>
      <c r="DW576" s="128"/>
      <c r="DX576" s="128"/>
      <c r="DY576" s="128"/>
      <c r="DZ576" s="128"/>
      <c r="EA576" s="128"/>
      <c r="EB576" s="128"/>
      <c r="EC576" s="128"/>
      <c r="ED576" s="128"/>
      <c r="EE576" s="128"/>
      <c r="EF576" s="128"/>
      <c r="EG576" s="128"/>
      <c r="EH576" s="128"/>
      <c r="EI576" s="128"/>
      <c r="EJ576" s="128"/>
      <c r="EK576" s="128"/>
      <c r="EL576" s="128"/>
      <c r="EM576" s="128"/>
      <c r="EN576" s="128"/>
      <c r="EO576" s="128"/>
      <c r="EP576" s="128"/>
      <c r="EQ576" s="128"/>
      <c r="ER576" s="128"/>
      <c r="ES576" s="128"/>
      <c r="ET576" s="128"/>
      <c r="EU576" s="128"/>
      <c r="EV576" s="128"/>
      <c r="EW576" s="128"/>
      <c r="EX576" s="128"/>
      <c r="EY576" s="128"/>
      <c r="EZ576" s="128"/>
      <c r="FA576" s="128"/>
      <c r="FB576" s="128"/>
      <c r="FC576" s="128"/>
      <c r="FD576" s="128"/>
      <c r="FE576" s="128"/>
      <c r="FF576" s="128"/>
      <c r="FG576" s="128"/>
      <c r="FH576" s="128"/>
      <c r="FI576" s="128"/>
      <c r="FJ576" s="128"/>
      <c r="FK576" s="128"/>
      <c r="FL576" s="128"/>
      <c r="FM576" s="128"/>
      <c r="FN576" s="128"/>
      <c r="FO576" s="128"/>
      <c r="FP576" s="128"/>
      <c r="FQ576" s="128"/>
      <c r="FR576" s="128"/>
      <c r="FS576" s="128"/>
      <c r="FT576" s="128"/>
      <c r="FU576" s="128"/>
      <c r="FV576" s="128"/>
      <c r="FW576" s="128"/>
      <c r="FX576" s="128"/>
      <c r="FY576" s="128"/>
      <c r="FZ576" s="128"/>
      <c r="GA576" s="128"/>
      <c r="GB576" s="128"/>
      <c r="GC576" s="128"/>
      <c r="GD576" s="128"/>
      <c r="GE576" s="128"/>
      <c r="GF576" s="128"/>
      <c r="GG576" s="128"/>
      <c r="GH576" s="128"/>
      <c r="GI576" s="128"/>
      <c r="GJ576" s="128"/>
      <c r="GK576" s="128"/>
      <c r="GL576" s="128"/>
      <c r="GM576" s="128"/>
      <c r="GN576" s="128"/>
      <c r="GO576" s="128"/>
    </row>
    <row r="577" spans="1:197" s="37" customFormat="1" ht="7.5" hidden="1" customHeight="1" outlineLevel="4" x14ac:dyDescent="0.25">
      <c r="A577" s="36"/>
      <c r="B577" s="53"/>
      <c r="C577" s="139"/>
      <c r="D577" s="140"/>
      <c r="E577" s="141"/>
      <c r="F577" s="170"/>
      <c r="G577" s="171"/>
      <c r="H577" s="172"/>
      <c r="I577" s="173"/>
      <c r="J577" s="174"/>
      <c r="K577" s="61"/>
      <c r="L577" s="61"/>
      <c r="M577" s="61"/>
      <c r="N577" s="61"/>
      <c r="O577" s="60"/>
      <c r="P577" s="60"/>
      <c r="Q577" s="60"/>
      <c r="R577" s="197"/>
      <c r="S577" s="194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28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  <c r="DA577" s="128"/>
      <c r="DB577" s="128"/>
      <c r="DC577" s="128"/>
      <c r="DD577" s="128"/>
      <c r="DE577" s="128"/>
      <c r="DF577" s="128"/>
      <c r="DG577" s="128"/>
      <c r="DH577" s="128"/>
      <c r="DI577" s="128"/>
      <c r="DJ577" s="128"/>
      <c r="DK577" s="128"/>
      <c r="DL577" s="128"/>
      <c r="DM577" s="128"/>
      <c r="DN577" s="128"/>
      <c r="DO577" s="128"/>
      <c r="DP577" s="128"/>
      <c r="DQ577" s="128"/>
      <c r="DR577" s="128"/>
      <c r="DS577" s="128"/>
      <c r="DT577" s="128"/>
      <c r="DU577" s="128"/>
      <c r="DV577" s="128"/>
      <c r="DW577" s="128"/>
      <c r="DX577" s="128"/>
      <c r="DY577" s="128"/>
      <c r="DZ577" s="128"/>
      <c r="EA577" s="128"/>
      <c r="EB577" s="128"/>
      <c r="EC577" s="128"/>
      <c r="ED577" s="128"/>
      <c r="EE577" s="128"/>
      <c r="EF577" s="128"/>
      <c r="EG577" s="128"/>
      <c r="EH577" s="128"/>
      <c r="EI577" s="128"/>
      <c r="EJ577" s="128"/>
      <c r="EK577" s="128"/>
      <c r="EL577" s="128"/>
      <c r="EM577" s="128"/>
      <c r="EN577" s="128"/>
      <c r="EO577" s="128"/>
      <c r="EP577" s="128"/>
      <c r="EQ577" s="128"/>
      <c r="ER577" s="128"/>
      <c r="ES577" s="128"/>
      <c r="ET577" s="128"/>
      <c r="EU577" s="128"/>
      <c r="EV577" s="128"/>
      <c r="EW577" s="128"/>
      <c r="EX577" s="128"/>
      <c r="EY577" s="128"/>
      <c r="EZ577" s="128"/>
      <c r="FA577" s="128"/>
      <c r="FB577" s="128"/>
      <c r="FC577" s="128"/>
      <c r="FD577" s="128"/>
      <c r="FE577" s="128"/>
      <c r="FF577" s="128"/>
      <c r="FG577" s="128"/>
      <c r="FH577" s="128"/>
      <c r="FI577" s="128"/>
      <c r="FJ577" s="128"/>
      <c r="FK577" s="128"/>
      <c r="FL577" s="128"/>
      <c r="FM577" s="128"/>
      <c r="FN577" s="128"/>
      <c r="FO577" s="128"/>
      <c r="FP577" s="128"/>
      <c r="FQ577" s="128"/>
      <c r="FR577" s="128"/>
      <c r="FS577" s="128"/>
      <c r="FT577" s="128"/>
      <c r="FU577" s="128"/>
      <c r="FV577" s="128"/>
      <c r="FW577" s="128"/>
      <c r="FX577" s="128"/>
      <c r="FY577" s="128"/>
      <c r="FZ577" s="128"/>
      <c r="GA577" s="128"/>
      <c r="GB577" s="128"/>
      <c r="GC577" s="128"/>
      <c r="GD577" s="128"/>
      <c r="GE577" s="128"/>
      <c r="GF577" s="128"/>
      <c r="GG577" s="128"/>
      <c r="GH577" s="128"/>
      <c r="GI577" s="128"/>
      <c r="GJ577" s="128"/>
      <c r="GK577" s="128"/>
      <c r="GL577" s="128"/>
      <c r="GM577" s="128"/>
      <c r="GN577" s="128"/>
      <c r="GO577" s="128"/>
    </row>
    <row r="578" spans="1:197" s="37" customFormat="1" outlineLevel="3" x14ac:dyDescent="0.25">
      <c r="A578" s="38"/>
      <c r="B578" s="39"/>
      <c r="C578" s="129">
        <v>33</v>
      </c>
      <c r="D578" s="130" t="s">
        <v>50</v>
      </c>
      <c r="E578" s="131" t="s">
        <v>572</v>
      </c>
      <c r="F578" s="160" t="s">
        <v>573</v>
      </c>
      <c r="G578" s="161" t="s">
        <v>102</v>
      </c>
      <c r="H578" s="162">
        <v>164.018</v>
      </c>
      <c r="I578" s="163"/>
      <c r="J578" s="164">
        <f>H578*I578</f>
        <v>0</v>
      </c>
      <c r="K578" s="42">
        <v>6.9999999999999994E-5</v>
      </c>
      <c r="L578" s="42">
        <f>H578*K578</f>
        <v>1.1481259999999998E-2</v>
      </c>
      <c r="M578" s="42"/>
      <c r="N578" s="42">
        <f>H578*M578</f>
        <v>0</v>
      </c>
      <c r="O578" s="44">
        <v>21</v>
      </c>
      <c r="P578" s="44">
        <f>J578*(O578/100)</f>
        <v>0</v>
      </c>
      <c r="Q578" s="44">
        <f>J578+P578</f>
        <v>0</v>
      </c>
      <c r="R578" s="197"/>
      <c r="S578" s="194"/>
      <c r="T578" s="127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  <c r="DA578" s="128"/>
      <c r="DB578" s="128"/>
      <c r="DC578" s="128"/>
      <c r="DD578" s="128"/>
      <c r="DE578" s="128"/>
      <c r="DF578" s="128"/>
      <c r="DG578" s="128"/>
      <c r="DH578" s="128"/>
      <c r="DI578" s="128"/>
      <c r="DJ578" s="128"/>
      <c r="DK578" s="128"/>
      <c r="DL578" s="128"/>
      <c r="DM578" s="128"/>
      <c r="DN578" s="128"/>
      <c r="DO578" s="128"/>
      <c r="DP578" s="128"/>
      <c r="DQ578" s="128"/>
      <c r="DR578" s="128"/>
      <c r="DS578" s="128"/>
      <c r="DT578" s="128"/>
      <c r="DU578" s="128"/>
      <c r="DV578" s="128"/>
      <c r="DW578" s="128"/>
      <c r="DX578" s="128"/>
      <c r="DY578" s="128"/>
      <c r="DZ578" s="128"/>
      <c r="EA578" s="128"/>
      <c r="EB578" s="128"/>
      <c r="EC578" s="128"/>
      <c r="ED578" s="128"/>
      <c r="EE578" s="128"/>
      <c r="EF578" s="128"/>
      <c r="EG578" s="128"/>
      <c r="EH578" s="128"/>
      <c r="EI578" s="128"/>
      <c r="EJ578" s="128"/>
      <c r="EK578" s="128"/>
      <c r="EL578" s="128"/>
      <c r="EM578" s="128"/>
      <c r="EN578" s="128"/>
      <c r="EO578" s="128"/>
      <c r="EP578" s="128"/>
      <c r="EQ578" s="128"/>
      <c r="ER578" s="128"/>
      <c r="ES578" s="128"/>
      <c r="ET578" s="128"/>
      <c r="EU578" s="128"/>
      <c r="EV578" s="128"/>
      <c r="EW578" s="128"/>
      <c r="EX578" s="128"/>
      <c r="EY578" s="128"/>
      <c r="EZ578" s="128"/>
      <c r="FA578" s="128"/>
      <c r="FB578" s="128"/>
      <c r="FC578" s="128"/>
      <c r="FD578" s="128"/>
      <c r="FE578" s="128"/>
      <c r="FF578" s="128"/>
      <c r="FG578" s="128"/>
      <c r="FH578" s="128"/>
      <c r="FI578" s="128"/>
      <c r="FJ578" s="128"/>
      <c r="FK578" s="128"/>
      <c r="FL578" s="128"/>
      <c r="FM578" s="128"/>
      <c r="FN578" s="128"/>
      <c r="FO578" s="128"/>
      <c r="FP578" s="128"/>
      <c r="FQ578" s="128"/>
      <c r="FR578" s="128"/>
      <c r="FS578" s="128"/>
      <c r="FT578" s="128"/>
      <c r="FU578" s="128"/>
      <c r="FV578" s="128"/>
      <c r="FW578" s="128"/>
      <c r="FX578" s="128"/>
      <c r="FY578" s="128"/>
      <c r="FZ578" s="128"/>
      <c r="GA578" s="128"/>
      <c r="GB578" s="128"/>
      <c r="GC578" s="128"/>
      <c r="GD578" s="128"/>
      <c r="GE578" s="128"/>
      <c r="GF578" s="128"/>
      <c r="GG578" s="128"/>
      <c r="GH578" s="128"/>
      <c r="GI578" s="128"/>
      <c r="GJ578" s="128"/>
      <c r="GK578" s="128"/>
      <c r="GL578" s="128"/>
      <c r="GM578" s="128"/>
      <c r="GN578" s="128"/>
      <c r="GO578" s="128"/>
    </row>
    <row r="579" spans="1:197" s="37" customFormat="1" outlineLevel="3" collapsed="1" x14ac:dyDescent="0.25">
      <c r="A579" s="38"/>
      <c r="B579" s="39"/>
      <c r="C579" s="129">
        <v>34</v>
      </c>
      <c r="D579" s="130" t="s">
        <v>50</v>
      </c>
      <c r="E579" s="131" t="s">
        <v>574</v>
      </c>
      <c r="F579" s="160" t="s">
        <v>575</v>
      </c>
      <c r="G579" s="161" t="s">
        <v>102</v>
      </c>
      <c r="H579" s="162">
        <v>82.5</v>
      </c>
      <c r="I579" s="163"/>
      <c r="J579" s="164">
        <f>H579*I579</f>
        <v>0</v>
      </c>
      <c r="K579" s="42">
        <v>1E-4</v>
      </c>
      <c r="L579" s="42">
        <f>H579*K579</f>
        <v>8.2500000000000004E-3</v>
      </c>
      <c r="M579" s="42"/>
      <c r="N579" s="42">
        <f>H579*M579</f>
        <v>0</v>
      </c>
      <c r="O579" s="44">
        <v>21</v>
      </c>
      <c r="P579" s="44">
        <f>J579*(O579/100)</f>
        <v>0</v>
      </c>
      <c r="Q579" s="44">
        <f>J579+P579</f>
        <v>0</v>
      </c>
      <c r="R579" s="197"/>
      <c r="S579" s="194"/>
      <c r="T579" s="127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  <c r="DA579" s="128"/>
      <c r="DB579" s="128"/>
      <c r="DC579" s="128"/>
      <c r="DD579" s="128"/>
      <c r="DE579" s="128"/>
      <c r="DF579" s="128"/>
      <c r="DG579" s="128"/>
      <c r="DH579" s="128"/>
      <c r="DI579" s="128"/>
      <c r="DJ579" s="128"/>
      <c r="DK579" s="128"/>
      <c r="DL579" s="128"/>
      <c r="DM579" s="128"/>
      <c r="DN579" s="128"/>
      <c r="DO579" s="128"/>
      <c r="DP579" s="128"/>
      <c r="DQ579" s="128"/>
      <c r="DR579" s="128"/>
      <c r="DS579" s="128"/>
      <c r="DT579" s="128"/>
      <c r="DU579" s="128"/>
      <c r="DV579" s="128"/>
      <c r="DW579" s="128"/>
      <c r="DX579" s="128"/>
      <c r="DY579" s="128"/>
      <c r="DZ579" s="128"/>
      <c r="EA579" s="128"/>
      <c r="EB579" s="128"/>
      <c r="EC579" s="128"/>
      <c r="ED579" s="128"/>
      <c r="EE579" s="128"/>
      <c r="EF579" s="128"/>
      <c r="EG579" s="128"/>
      <c r="EH579" s="128"/>
      <c r="EI579" s="128"/>
      <c r="EJ579" s="128"/>
      <c r="EK579" s="128"/>
      <c r="EL579" s="128"/>
      <c r="EM579" s="128"/>
      <c r="EN579" s="128"/>
      <c r="EO579" s="128"/>
      <c r="EP579" s="128"/>
      <c r="EQ579" s="128"/>
      <c r="ER579" s="128"/>
      <c r="ES579" s="128"/>
      <c r="ET579" s="128"/>
      <c r="EU579" s="128"/>
      <c r="EV579" s="128"/>
      <c r="EW579" s="128"/>
      <c r="EX579" s="128"/>
      <c r="EY579" s="128"/>
      <c r="EZ579" s="128"/>
      <c r="FA579" s="128"/>
      <c r="FB579" s="128"/>
      <c r="FC579" s="128"/>
      <c r="FD579" s="128"/>
      <c r="FE579" s="128"/>
      <c r="FF579" s="128"/>
      <c r="FG579" s="128"/>
      <c r="FH579" s="128"/>
      <c r="FI579" s="128"/>
      <c r="FJ579" s="128"/>
      <c r="FK579" s="128"/>
      <c r="FL579" s="128"/>
      <c r="FM579" s="128"/>
      <c r="FN579" s="128"/>
      <c r="FO579" s="128"/>
      <c r="FP579" s="128"/>
      <c r="FQ579" s="128"/>
      <c r="FR579" s="128"/>
      <c r="FS579" s="128"/>
      <c r="FT579" s="128"/>
      <c r="FU579" s="128"/>
      <c r="FV579" s="128"/>
      <c r="FW579" s="128"/>
      <c r="FX579" s="128"/>
      <c r="FY579" s="128"/>
      <c r="FZ579" s="128"/>
      <c r="GA579" s="128"/>
      <c r="GB579" s="128"/>
      <c r="GC579" s="128"/>
      <c r="GD579" s="128"/>
      <c r="GE579" s="128"/>
      <c r="GF579" s="128"/>
      <c r="GG579" s="128"/>
      <c r="GH579" s="128"/>
      <c r="GI579" s="128"/>
      <c r="GJ579" s="128"/>
      <c r="GK579" s="128"/>
      <c r="GL579" s="128"/>
      <c r="GM579" s="128"/>
      <c r="GN579" s="128"/>
      <c r="GO579" s="128"/>
    </row>
    <row r="580" spans="1:197" s="37" customFormat="1" hidden="1" outlineLevel="4" x14ac:dyDescent="0.25">
      <c r="A580" s="45"/>
      <c r="B580" s="46"/>
      <c r="C580" s="132"/>
      <c r="D580" s="133"/>
      <c r="E580" s="134" t="s">
        <v>14</v>
      </c>
      <c r="F580" s="165" t="s">
        <v>576</v>
      </c>
      <c r="G580" s="166"/>
      <c r="H580" s="167">
        <v>0</v>
      </c>
      <c r="I580" s="168"/>
      <c r="J580" s="169"/>
      <c r="K580" s="50"/>
      <c r="L580" s="50"/>
      <c r="M580" s="50"/>
      <c r="N580" s="50"/>
      <c r="O580" s="52"/>
      <c r="P580" s="52"/>
      <c r="Q580" s="52"/>
      <c r="R580" s="197"/>
      <c r="S580" s="194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28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  <c r="DA580" s="128"/>
      <c r="DB580" s="128"/>
      <c r="DC580" s="128"/>
      <c r="DD580" s="128"/>
      <c r="DE580" s="128"/>
      <c r="DF580" s="128"/>
      <c r="DG580" s="128"/>
      <c r="DH580" s="128"/>
      <c r="DI580" s="128"/>
      <c r="DJ580" s="128"/>
      <c r="DK580" s="128"/>
      <c r="DL580" s="128"/>
      <c r="DM580" s="128"/>
      <c r="DN580" s="128"/>
      <c r="DO580" s="128"/>
      <c r="DP580" s="128"/>
      <c r="DQ580" s="128"/>
      <c r="DR580" s="128"/>
      <c r="DS580" s="128"/>
      <c r="DT580" s="128"/>
      <c r="DU580" s="128"/>
      <c r="DV580" s="128"/>
      <c r="DW580" s="128"/>
      <c r="DX580" s="128"/>
      <c r="DY580" s="128"/>
      <c r="DZ580" s="128"/>
      <c r="EA580" s="128"/>
      <c r="EB580" s="128"/>
      <c r="EC580" s="128"/>
      <c r="ED580" s="128"/>
      <c r="EE580" s="128"/>
      <c r="EF580" s="128"/>
      <c r="EG580" s="128"/>
      <c r="EH580" s="128"/>
      <c r="EI580" s="128"/>
      <c r="EJ580" s="128"/>
      <c r="EK580" s="128"/>
      <c r="EL580" s="128"/>
      <c r="EM580" s="128"/>
      <c r="EN580" s="128"/>
      <c r="EO580" s="128"/>
      <c r="EP580" s="128"/>
      <c r="EQ580" s="128"/>
      <c r="ER580" s="128"/>
      <c r="ES580" s="128"/>
      <c r="ET580" s="128"/>
      <c r="EU580" s="128"/>
      <c r="EV580" s="128"/>
      <c r="EW580" s="128"/>
      <c r="EX580" s="128"/>
      <c r="EY580" s="128"/>
      <c r="EZ580" s="128"/>
      <c r="FA580" s="128"/>
      <c r="FB580" s="128"/>
      <c r="FC580" s="128"/>
      <c r="FD580" s="128"/>
      <c r="FE580" s="128"/>
      <c r="FF580" s="128"/>
      <c r="FG580" s="128"/>
      <c r="FH580" s="128"/>
      <c r="FI580" s="128"/>
      <c r="FJ580" s="128"/>
      <c r="FK580" s="128"/>
      <c r="FL580" s="128"/>
      <c r="FM580" s="128"/>
      <c r="FN580" s="128"/>
      <c r="FO580" s="128"/>
      <c r="FP580" s="128"/>
      <c r="FQ580" s="128"/>
      <c r="FR580" s="128"/>
      <c r="FS580" s="128"/>
      <c r="FT580" s="128"/>
      <c r="FU580" s="128"/>
      <c r="FV580" s="128"/>
      <c r="FW580" s="128"/>
      <c r="FX580" s="128"/>
      <c r="FY580" s="128"/>
      <c r="FZ580" s="128"/>
      <c r="GA580" s="128"/>
      <c r="GB580" s="128"/>
      <c r="GC580" s="128"/>
      <c r="GD580" s="128"/>
      <c r="GE580" s="128"/>
      <c r="GF580" s="128"/>
      <c r="GG580" s="128"/>
      <c r="GH580" s="128"/>
      <c r="GI580" s="128"/>
      <c r="GJ580" s="128"/>
      <c r="GK580" s="128"/>
      <c r="GL580" s="128"/>
      <c r="GM580" s="128"/>
      <c r="GN580" s="128"/>
      <c r="GO580" s="128"/>
    </row>
    <row r="581" spans="1:197" s="37" customFormat="1" hidden="1" outlineLevel="4" x14ac:dyDescent="0.25">
      <c r="A581" s="45"/>
      <c r="B581" s="46"/>
      <c r="C581" s="132"/>
      <c r="D581" s="133"/>
      <c r="E581" s="134"/>
      <c r="F581" s="165" t="s">
        <v>577</v>
      </c>
      <c r="G581" s="166"/>
      <c r="H581" s="167">
        <v>25</v>
      </c>
      <c r="I581" s="168"/>
      <c r="J581" s="169"/>
      <c r="K581" s="50"/>
      <c r="L581" s="50"/>
      <c r="M581" s="50"/>
      <c r="N581" s="50"/>
      <c r="O581" s="52"/>
      <c r="P581" s="52"/>
      <c r="Q581" s="52"/>
      <c r="R581" s="197"/>
      <c r="S581" s="194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28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  <c r="DA581" s="128"/>
      <c r="DB581" s="128"/>
      <c r="DC581" s="128"/>
      <c r="DD581" s="128"/>
      <c r="DE581" s="128"/>
      <c r="DF581" s="128"/>
      <c r="DG581" s="128"/>
      <c r="DH581" s="128"/>
      <c r="DI581" s="128"/>
      <c r="DJ581" s="128"/>
      <c r="DK581" s="128"/>
      <c r="DL581" s="128"/>
      <c r="DM581" s="128"/>
      <c r="DN581" s="128"/>
      <c r="DO581" s="128"/>
      <c r="DP581" s="128"/>
      <c r="DQ581" s="128"/>
      <c r="DR581" s="128"/>
      <c r="DS581" s="128"/>
      <c r="DT581" s="128"/>
      <c r="DU581" s="128"/>
      <c r="DV581" s="128"/>
      <c r="DW581" s="128"/>
      <c r="DX581" s="128"/>
      <c r="DY581" s="128"/>
      <c r="DZ581" s="128"/>
      <c r="EA581" s="128"/>
      <c r="EB581" s="128"/>
      <c r="EC581" s="128"/>
      <c r="ED581" s="128"/>
      <c r="EE581" s="128"/>
      <c r="EF581" s="128"/>
      <c r="EG581" s="128"/>
      <c r="EH581" s="128"/>
      <c r="EI581" s="128"/>
      <c r="EJ581" s="128"/>
      <c r="EK581" s="128"/>
      <c r="EL581" s="128"/>
      <c r="EM581" s="128"/>
      <c r="EN581" s="128"/>
      <c r="EO581" s="128"/>
      <c r="EP581" s="128"/>
      <c r="EQ581" s="128"/>
      <c r="ER581" s="128"/>
      <c r="ES581" s="128"/>
      <c r="ET581" s="128"/>
      <c r="EU581" s="128"/>
      <c r="EV581" s="128"/>
      <c r="EW581" s="128"/>
      <c r="EX581" s="128"/>
      <c r="EY581" s="128"/>
      <c r="EZ581" s="128"/>
      <c r="FA581" s="128"/>
      <c r="FB581" s="128"/>
      <c r="FC581" s="128"/>
      <c r="FD581" s="128"/>
      <c r="FE581" s="128"/>
      <c r="FF581" s="128"/>
      <c r="FG581" s="128"/>
      <c r="FH581" s="128"/>
      <c r="FI581" s="128"/>
      <c r="FJ581" s="128"/>
      <c r="FK581" s="128"/>
      <c r="FL581" s="128"/>
      <c r="FM581" s="128"/>
      <c r="FN581" s="128"/>
      <c r="FO581" s="128"/>
      <c r="FP581" s="128"/>
      <c r="FQ581" s="128"/>
      <c r="FR581" s="128"/>
      <c r="FS581" s="128"/>
      <c r="FT581" s="128"/>
      <c r="FU581" s="128"/>
      <c r="FV581" s="128"/>
      <c r="FW581" s="128"/>
      <c r="FX581" s="128"/>
      <c r="FY581" s="128"/>
      <c r="FZ581" s="128"/>
      <c r="GA581" s="128"/>
      <c r="GB581" s="128"/>
      <c r="GC581" s="128"/>
      <c r="GD581" s="128"/>
      <c r="GE581" s="128"/>
      <c r="GF581" s="128"/>
      <c r="GG581" s="128"/>
      <c r="GH581" s="128"/>
      <c r="GI581" s="128"/>
      <c r="GJ581" s="128"/>
      <c r="GK581" s="128"/>
      <c r="GL581" s="128"/>
      <c r="GM581" s="128"/>
      <c r="GN581" s="128"/>
      <c r="GO581" s="128"/>
    </row>
    <row r="582" spans="1:197" s="37" customFormat="1" hidden="1" outlineLevel="4" x14ac:dyDescent="0.25">
      <c r="A582" s="45"/>
      <c r="B582" s="46"/>
      <c r="C582" s="132"/>
      <c r="D582" s="133"/>
      <c r="E582" s="134"/>
      <c r="F582" s="165" t="s">
        <v>578</v>
      </c>
      <c r="G582" s="166"/>
      <c r="H582" s="167">
        <v>57.5</v>
      </c>
      <c r="I582" s="168"/>
      <c r="J582" s="169"/>
      <c r="K582" s="50"/>
      <c r="L582" s="50"/>
      <c r="M582" s="50"/>
      <c r="N582" s="50"/>
      <c r="O582" s="52"/>
      <c r="P582" s="52"/>
      <c r="Q582" s="52"/>
      <c r="R582" s="197"/>
      <c r="S582" s="194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28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  <c r="DA582" s="128"/>
      <c r="DB582" s="128"/>
      <c r="DC582" s="128"/>
      <c r="DD582" s="128"/>
      <c r="DE582" s="128"/>
      <c r="DF582" s="128"/>
      <c r="DG582" s="128"/>
      <c r="DH582" s="128"/>
      <c r="DI582" s="128"/>
      <c r="DJ582" s="128"/>
      <c r="DK582" s="128"/>
      <c r="DL582" s="128"/>
      <c r="DM582" s="128"/>
      <c r="DN582" s="128"/>
      <c r="DO582" s="128"/>
      <c r="DP582" s="128"/>
      <c r="DQ582" s="128"/>
      <c r="DR582" s="128"/>
      <c r="DS582" s="128"/>
      <c r="DT582" s="128"/>
      <c r="DU582" s="128"/>
      <c r="DV582" s="128"/>
      <c r="DW582" s="128"/>
      <c r="DX582" s="128"/>
      <c r="DY582" s="128"/>
      <c r="DZ582" s="128"/>
      <c r="EA582" s="128"/>
      <c r="EB582" s="128"/>
      <c r="EC582" s="128"/>
      <c r="ED582" s="128"/>
      <c r="EE582" s="128"/>
      <c r="EF582" s="128"/>
      <c r="EG582" s="128"/>
      <c r="EH582" s="128"/>
      <c r="EI582" s="128"/>
      <c r="EJ582" s="128"/>
      <c r="EK582" s="128"/>
      <c r="EL582" s="128"/>
      <c r="EM582" s="128"/>
      <c r="EN582" s="128"/>
      <c r="EO582" s="128"/>
      <c r="EP582" s="128"/>
      <c r="EQ582" s="128"/>
      <c r="ER582" s="128"/>
      <c r="ES582" s="128"/>
      <c r="ET582" s="128"/>
      <c r="EU582" s="128"/>
      <c r="EV582" s="128"/>
      <c r="EW582" s="128"/>
      <c r="EX582" s="128"/>
      <c r="EY582" s="128"/>
      <c r="EZ582" s="128"/>
      <c r="FA582" s="128"/>
      <c r="FB582" s="128"/>
      <c r="FC582" s="128"/>
      <c r="FD582" s="128"/>
      <c r="FE582" s="128"/>
      <c r="FF582" s="128"/>
      <c r="FG582" s="128"/>
      <c r="FH582" s="128"/>
      <c r="FI582" s="128"/>
      <c r="FJ582" s="128"/>
      <c r="FK582" s="128"/>
      <c r="FL582" s="128"/>
      <c r="FM582" s="128"/>
      <c r="FN582" s="128"/>
      <c r="FO582" s="128"/>
      <c r="FP582" s="128"/>
      <c r="FQ582" s="128"/>
      <c r="FR582" s="128"/>
      <c r="FS582" s="128"/>
      <c r="FT582" s="128"/>
      <c r="FU582" s="128"/>
      <c r="FV582" s="128"/>
      <c r="FW582" s="128"/>
      <c r="FX582" s="128"/>
      <c r="FY582" s="128"/>
      <c r="FZ582" s="128"/>
      <c r="GA582" s="128"/>
      <c r="GB582" s="128"/>
      <c r="GC582" s="128"/>
      <c r="GD582" s="128"/>
      <c r="GE582" s="128"/>
      <c r="GF582" s="128"/>
      <c r="GG582" s="128"/>
      <c r="GH582" s="128"/>
      <c r="GI582" s="128"/>
      <c r="GJ582" s="128"/>
      <c r="GK582" s="128"/>
      <c r="GL582" s="128"/>
      <c r="GM582" s="128"/>
      <c r="GN582" s="128"/>
      <c r="GO582" s="128"/>
    </row>
    <row r="583" spans="1:197" s="37" customFormat="1" ht="7.5" hidden="1" customHeight="1" outlineLevel="4" x14ac:dyDescent="0.25">
      <c r="A583" s="36"/>
      <c r="B583" s="53"/>
      <c r="C583" s="139"/>
      <c r="D583" s="140"/>
      <c r="E583" s="141"/>
      <c r="F583" s="170"/>
      <c r="G583" s="171"/>
      <c r="H583" s="172"/>
      <c r="I583" s="173"/>
      <c r="J583" s="174"/>
      <c r="K583" s="61"/>
      <c r="L583" s="61"/>
      <c r="M583" s="61"/>
      <c r="N583" s="61"/>
      <c r="O583" s="60"/>
      <c r="P583" s="60"/>
      <c r="Q583" s="60"/>
      <c r="R583" s="197"/>
      <c r="S583" s="194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28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  <c r="DA583" s="128"/>
      <c r="DB583" s="128"/>
      <c r="DC583" s="128"/>
      <c r="DD583" s="128"/>
      <c r="DE583" s="128"/>
      <c r="DF583" s="128"/>
      <c r="DG583" s="128"/>
      <c r="DH583" s="128"/>
      <c r="DI583" s="128"/>
      <c r="DJ583" s="128"/>
      <c r="DK583" s="128"/>
      <c r="DL583" s="128"/>
      <c r="DM583" s="128"/>
      <c r="DN583" s="128"/>
      <c r="DO583" s="128"/>
      <c r="DP583" s="128"/>
      <c r="DQ583" s="128"/>
      <c r="DR583" s="128"/>
      <c r="DS583" s="128"/>
      <c r="DT583" s="128"/>
      <c r="DU583" s="128"/>
      <c r="DV583" s="128"/>
      <c r="DW583" s="128"/>
      <c r="DX583" s="128"/>
      <c r="DY583" s="128"/>
      <c r="DZ583" s="128"/>
      <c r="EA583" s="128"/>
      <c r="EB583" s="128"/>
      <c r="EC583" s="128"/>
      <c r="ED583" s="128"/>
      <c r="EE583" s="128"/>
      <c r="EF583" s="128"/>
      <c r="EG583" s="128"/>
      <c r="EH583" s="128"/>
      <c r="EI583" s="128"/>
      <c r="EJ583" s="128"/>
      <c r="EK583" s="128"/>
      <c r="EL583" s="128"/>
      <c r="EM583" s="128"/>
      <c r="EN583" s="128"/>
      <c r="EO583" s="128"/>
      <c r="EP583" s="128"/>
      <c r="EQ583" s="128"/>
      <c r="ER583" s="128"/>
      <c r="ES583" s="128"/>
      <c r="ET583" s="128"/>
      <c r="EU583" s="128"/>
      <c r="EV583" s="128"/>
      <c r="EW583" s="128"/>
      <c r="EX583" s="128"/>
      <c r="EY583" s="128"/>
      <c r="EZ583" s="128"/>
      <c r="FA583" s="128"/>
      <c r="FB583" s="128"/>
      <c r="FC583" s="128"/>
      <c r="FD583" s="128"/>
      <c r="FE583" s="128"/>
      <c r="FF583" s="128"/>
      <c r="FG583" s="128"/>
      <c r="FH583" s="128"/>
      <c r="FI583" s="128"/>
      <c r="FJ583" s="128"/>
      <c r="FK583" s="128"/>
      <c r="FL583" s="128"/>
      <c r="FM583" s="128"/>
      <c r="FN583" s="128"/>
      <c r="FO583" s="128"/>
      <c r="FP583" s="128"/>
      <c r="FQ583" s="128"/>
      <c r="FR583" s="128"/>
      <c r="FS583" s="128"/>
      <c r="FT583" s="128"/>
      <c r="FU583" s="128"/>
      <c r="FV583" s="128"/>
      <c r="FW583" s="128"/>
      <c r="FX583" s="128"/>
      <c r="FY583" s="128"/>
      <c r="FZ583" s="128"/>
      <c r="GA583" s="128"/>
      <c r="GB583" s="128"/>
      <c r="GC583" s="128"/>
      <c r="GD583" s="128"/>
      <c r="GE583" s="128"/>
      <c r="GF583" s="128"/>
      <c r="GG583" s="128"/>
      <c r="GH583" s="128"/>
      <c r="GI583" s="128"/>
      <c r="GJ583" s="128"/>
      <c r="GK583" s="128"/>
      <c r="GL583" s="128"/>
      <c r="GM583" s="128"/>
      <c r="GN583" s="128"/>
      <c r="GO583" s="128"/>
    </row>
    <row r="584" spans="1:197" s="37" customFormat="1" outlineLevel="3" x14ac:dyDescent="0.25">
      <c r="A584" s="38"/>
      <c r="B584" s="39"/>
      <c r="C584" s="129">
        <v>35</v>
      </c>
      <c r="D584" s="130" t="s">
        <v>50</v>
      </c>
      <c r="E584" s="131" t="s">
        <v>579</v>
      </c>
      <c r="F584" s="160" t="s">
        <v>580</v>
      </c>
      <c r="G584" s="161" t="s">
        <v>102</v>
      </c>
      <c r="H584" s="162">
        <v>82.5</v>
      </c>
      <c r="I584" s="163"/>
      <c r="J584" s="164">
        <f>H584*I584</f>
        <v>0</v>
      </c>
      <c r="K584" s="42">
        <v>1.2999999999999999E-4</v>
      </c>
      <c r="L584" s="42">
        <f>H584*K584</f>
        <v>1.0724999999999998E-2</v>
      </c>
      <c r="M584" s="42"/>
      <c r="N584" s="42">
        <f>H584*M584</f>
        <v>0</v>
      </c>
      <c r="O584" s="44">
        <v>21</v>
      </c>
      <c r="P584" s="44">
        <f>J584*(O584/100)</f>
        <v>0</v>
      </c>
      <c r="Q584" s="44">
        <f>J584+P584</f>
        <v>0</v>
      </c>
      <c r="R584" s="197"/>
      <c r="S584" s="194"/>
      <c r="T584" s="127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28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  <c r="DA584" s="128"/>
      <c r="DB584" s="128"/>
      <c r="DC584" s="128"/>
      <c r="DD584" s="128"/>
      <c r="DE584" s="128"/>
      <c r="DF584" s="128"/>
      <c r="DG584" s="128"/>
      <c r="DH584" s="128"/>
      <c r="DI584" s="128"/>
      <c r="DJ584" s="128"/>
      <c r="DK584" s="128"/>
      <c r="DL584" s="128"/>
      <c r="DM584" s="128"/>
      <c r="DN584" s="128"/>
      <c r="DO584" s="128"/>
      <c r="DP584" s="128"/>
      <c r="DQ584" s="128"/>
      <c r="DR584" s="128"/>
      <c r="DS584" s="128"/>
      <c r="DT584" s="128"/>
      <c r="DU584" s="128"/>
      <c r="DV584" s="128"/>
      <c r="DW584" s="128"/>
      <c r="DX584" s="128"/>
      <c r="DY584" s="128"/>
      <c r="DZ584" s="128"/>
      <c r="EA584" s="128"/>
      <c r="EB584" s="128"/>
      <c r="EC584" s="128"/>
      <c r="ED584" s="128"/>
      <c r="EE584" s="128"/>
      <c r="EF584" s="128"/>
      <c r="EG584" s="128"/>
      <c r="EH584" s="128"/>
      <c r="EI584" s="128"/>
      <c r="EJ584" s="128"/>
      <c r="EK584" s="128"/>
      <c r="EL584" s="128"/>
      <c r="EM584" s="128"/>
      <c r="EN584" s="128"/>
      <c r="EO584" s="128"/>
      <c r="EP584" s="128"/>
      <c r="EQ584" s="128"/>
      <c r="ER584" s="128"/>
      <c r="ES584" s="128"/>
      <c r="ET584" s="128"/>
      <c r="EU584" s="128"/>
      <c r="EV584" s="128"/>
      <c r="EW584" s="128"/>
      <c r="EX584" s="128"/>
      <c r="EY584" s="128"/>
      <c r="EZ584" s="128"/>
      <c r="FA584" s="128"/>
      <c r="FB584" s="128"/>
      <c r="FC584" s="128"/>
      <c r="FD584" s="128"/>
      <c r="FE584" s="128"/>
      <c r="FF584" s="128"/>
      <c r="FG584" s="128"/>
      <c r="FH584" s="128"/>
      <c r="FI584" s="128"/>
      <c r="FJ584" s="128"/>
      <c r="FK584" s="128"/>
      <c r="FL584" s="128"/>
      <c r="FM584" s="128"/>
      <c r="FN584" s="128"/>
      <c r="FO584" s="128"/>
      <c r="FP584" s="128"/>
      <c r="FQ584" s="128"/>
      <c r="FR584" s="128"/>
      <c r="FS584" s="128"/>
      <c r="FT584" s="128"/>
      <c r="FU584" s="128"/>
      <c r="FV584" s="128"/>
      <c r="FW584" s="128"/>
      <c r="FX584" s="128"/>
      <c r="FY584" s="128"/>
      <c r="FZ584" s="128"/>
      <c r="GA584" s="128"/>
      <c r="GB584" s="128"/>
      <c r="GC584" s="128"/>
      <c r="GD584" s="128"/>
      <c r="GE584" s="128"/>
      <c r="GF584" s="128"/>
      <c r="GG584" s="128"/>
      <c r="GH584" s="128"/>
      <c r="GI584" s="128"/>
      <c r="GJ584" s="128"/>
      <c r="GK584" s="128"/>
      <c r="GL584" s="128"/>
      <c r="GM584" s="128"/>
      <c r="GN584" s="128"/>
      <c r="GO584" s="128"/>
    </row>
    <row r="585" spans="1:197" s="37" customFormat="1" outlineLevel="3" collapsed="1" x14ac:dyDescent="0.25">
      <c r="A585" s="38"/>
      <c r="B585" s="39"/>
      <c r="C585" s="129">
        <v>36</v>
      </c>
      <c r="D585" s="130" t="s">
        <v>50</v>
      </c>
      <c r="E585" s="131" t="s">
        <v>581</v>
      </c>
      <c r="F585" s="160" t="s">
        <v>582</v>
      </c>
      <c r="G585" s="161" t="s">
        <v>102</v>
      </c>
      <c r="H585" s="162">
        <v>45.2</v>
      </c>
      <c r="I585" s="163"/>
      <c r="J585" s="164">
        <f>H585*I585</f>
        <v>0</v>
      </c>
      <c r="K585" s="42">
        <v>2.0000000000000001E-4</v>
      </c>
      <c r="L585" s="42">
        <f>H585*K585</f>
        <v>9.0400000000000012E-3</v>
      </c>
      <c r="M585" s="42"/>
      <c r="N585" s="42">
        <f>H585*M585</f>
        <v>0</v>
      </c>
      <c r="O585" s="44">
        <v>21</v>
      </c>
      <c r="P585" s="44">
        <f>J585*(O585/100)</f>
        <v>0</v>
      </c>
      <c r="Q585" s="44">
        <f>J585+P585</f>
        <v>0</v>
      </c>
      <c r="R585" s="197"/>
      <c r="S585" s="194"/>
      <c r="T585" s="127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28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  <c r="DA585" s="128"/>
      <c r="DB585" s="128"/>
      <c r="DC585" s="128"/>
      <c r="DD585" s="128"/>
      <c r="DE585" s="128"/>
      <c r="DF585" s="128"/>
      <c r="DG585" s="128"/>
      <c r="DH585" s="128"/>
      <c r="DI585" s="128"/>
      <c r="DJ585" s="128"/>
      <c r="DK585" s="128"/>
      <c r="DL585" s="128"/>
      <c r="DM585" s="128"/>
      <c r="DN585" s="128"/>
      <c r="DO585" s="128"/>
      <c r="DP585" s="128"/>
      <c r="DQ585" s="128"/>
      <c r="DR585" s="128"/>
      <c r="DS585" s="128"/>
      <c r="DT585" s="128"/>
      <c r="DU585" s="128"/>
      <c r="DV585" s="128"/>
      <c r="DW585" s="128"/>
      <c r="DX585" s="128"/>
      <c r="DY585" s="128"/>
      <c r="DZ585" s="128"/>
      <c r="EA585" s="128"/>
      <c r="EB585" s="128"/>
      <c r="EC585" s="128"/>
      <c r="ED585" s="128"/>
      <c r="EE585" s="128"/>
      <c r="EF585" s="128"/>
      <c r="EG585" s="128"/>
      <c r="EH585" s="128"/>
      <c r="EI585" s="128"/>
      <c r="EJ585" s="128"/>
      <c r="EK585" s="128"/>
      <c r="EL585" s="128"/>
      <c r="EM585" s="128"/>
      <c r="EN585" s="128"/>
      <c r="EO585" s="128"/>
      <c r="EP585" s="128"/>
      <c r="EQ585" s="128"/>
      <c r="ER585" s="128"/>
      <c r="ES585" s="128"/>
      <c r="ET585" s="128"/>
      <c r="EU585" s="128"/>
      <c r="EV585" s="128"/>
      <c r="EW585" s="128"/>
      <c r="EX585" s="128"/>
      <c r="EY585" s="128"/>
      <c r="EZ585" s="128"/>
      <c r="FA585" s="128"/>
      <c r="FB585" s="128"/>
      <c r="FC585" s="128"/>
      <c r="FD585" s="128"/>
      <c r="FE585" s="128"/>
      <c r="FF585" s="128"/>
      <c r="FG585" s="128"/>
      <c r="FH585" s="128"/>
      <c r="FI585" s="128"/>
      <c r="FJ585" s="128"/>
      <c r="FK585" s="128"/>
      <c r="FL585" s="128"/>
      <c r="FM585" s="128"/>
      <c r="FN585" s="128"/>
      <c r="FO585" s="128"/>
      <c r="FP585" s="128"/>
      <c r="FQ585" s="128"/>
      <c r="FR585" s="128"/>
      <c r="FS585" s="128"/>
      <c r="FT585" s="128"/>
      <c r="FU585" s="128"/>
      <c r="FV585" s="128"/>
      <c r="FW585" s="128"/>
      <c r="FX585" s="128"/>
      <c r="FY585" s="128"/>
      <c r="FZ585" s="128"/>
      <c r="GA585" s="128"/>
      <c r="GB585" s="128"/>
      <c r="GC585" s="128"/>
      <c r="GD585" s="128"/>
      <c r="GE585" s="128"/>
      <c r="GF585" s="128"/>
      <c r="GG585" s="128"/>
      <c r="GH585" s="128"/>
      <c r="GI585" s="128"/>
      <c r="GJ585" s="128"/>
      <c r="GK585" s="128"/>
      <c r="GL585" s="128"/>
      <c r="GM585" s="128"/>
      <c r="GN585" s="128"/>
      <c r="GO585" s="128"/>
    </row>
    <row r="586" spans="1:197" s="37" customFormat="1" hidden="1" outlineLevel="4" x14ac:dyDescent="0.25">
      <c r="A586" s="45"/>
      <c r="B586" s="46"/>
      <c r="C586" s="132"/>
      <c r="D586" s="133"/>
      <c r="E586" s="134" t="s">
        <v>14</v>
      </c>
      <c r="F586" s="165" t="s">
        <v>583</v>
      </c>
      <c r="G586" s="166"/>
      <c r="H586" s="167">
        <v>0</v>
      </c>
      <c r="I586" s="168"/>
      <c r="J586" s="169"/>
      <c r="K586" s="50"/>
      <c r="L586" s="50"/>
      <c r="M586" s="50"/>
      <c r="N586" s="50"/>
      <c r="O586" s="52"/>
      <c r="P586" s="52"/>
      <c r="Q586" s="52"/>
      <c r="R586" s="197"/>
      <c r="S586" s="194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28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  <c r="DA586" s="128"/>
      <c r="DB586" s="128"/>
      <c r="DC586" s="128"/>
      <c r="DD586" s="128"/>
      <c r="DE586" s="128"/>
      <c r="DF586" s="128"/>
      <c r="DG586" s="128"/>
      <c r="DH586" s="128"/>
      <c r="DI586" s="128"/>
      <c r="DJ586" s="128"/>
      <c r="DK586" s="128"/>
      <c r="DL586" s="128"/>
      <c r="DM586" s="128"/>
      <c r="DN586" s="128"/>
      <c r="DO586" s="128"/>
      <c r="DP586" s="128"/>
      <c r="DQ586" s="128"/>
      <c r="DR586" s="128"/>
      <c r="DS586" s="128"/>
      <c r="DT586" s="128"/>
      <c r="DU586" s="128"/>
      <c r="DV586" s="128"/>
      <c r="DW586" s="128"/>
      <c r="DX586" s="128"/>
      <c r="DY586" s="128"/>
      <c r="DZ586" s="128"/>
      <c r="EA586" s="128"/>
      <c r="EB586" s="128"/>
      <c r="EC586" s="128"/>
      <c r="ED586" s="128"/>
      <c r="EE586" s="128"/>
      <c r="EF586" s="128"/>
      <c r="EG586" s="128"/>
      <c r="EH586" s="128"/>
      <c r="EI586" s="128"/>
      <c r="EJ586" s="128"/>
      <c r="EK586" s="128"/>
      <c r="EL586" s="128"/>
      <c r="EM586" s="128"/>
      <c r="EN586" s="128"/>
      <c r="EO586" s="128"/>
      <c r="EP586" s="128"/>
      <c r="EQ586" s="128"/>
      <c r="ER586" s="128"/>
      <c r="ES586" s="128"/>
      <c r="ET586" s="128"/>
      <c r="EU586" s="128"/>
      <c r="EV586" s="128"/>
      <c r="EW586" s="128"/>
      <c r="EX586" s="128"/>
      <c r="EY586" s="128"/>
      <c r="EZ586" s="128"/>
      <c r="FA586" s="128"/>
      <c r="FB586" s="128"/>
      <c r="FC586" s="128"/>
      <c r="FD586" s="128"/>
      <c r="FE586" s="128"/>
      <c r="FF586" s="128"/>
      <c r="FG586" s="128"/>
      <c r="FH586" s="128"/>
      <c r="FI586" s="128"/>
      <c r="FJ586" s="128"/>
      <c r="FK586" s="128"/>
      <c r="FL586" s="128"/>
      <c r="FM586" s="128"/>
      <c r="FN586" s="128"/>
      <c r="FO586" s="128"/>
      <c r="FP586" s="128"/>
      <c r="FQ586" s="128"/>
      <c r="FR586" s="128"/>
      <c r="FS586" s="128"/>
      <c r="FT586" s="128"/>
      <c r="FU586" s="128"/>
      <c r="FV586" s="128"/>
      <c r="FW586" s="128"/>
      <c r="FX586" s="128"/>
      <c r="FY586" s="128"/>
      <c r="FZ586" s="128"/>
      <c r="GA586" s="128"/>
      <c r="GB586" s="128"/>
      <c r="GC586" s="128"/>
      <c r="GD586" s="128"/>
      <c r="GE586" s="128"/>
      <c r="GF586" s="128"/>
      <c r="GG586" s="128"/>
      <c r="GH586" s="128"/>
      <c r="GI586" s="128"/>
      <c r="GJ586" s="128"/>
      <c r="GK586" s="128"/>
      <c r="GL586" s="128"/>
      <c r="GM586" s="128"/>
      <c r="GN586" s="128"/>
      <c r="GO586" s="128"/>
    </row>
    <row r="587" spans="1:197" s="37" customFormat="1" hidden="1" outlineLevel="4" x14ac:dyDescent="0.25">
      <c r="A587" s="45"/>
      <c r="B587" s="46"/>
      <c r="C587" s="132"/>
      <c r="D587" s="133"/>
      <c r="E587" s="134"/>
      <c r="F587" s="165" t="s">
        <v>584</v>
      </c>
      <c r="G587" s="166"/>
      <c r="H587" s="167">
        <v>3</v>
      </c>
      <c r="I587" s="168"/>
      <c r="J587" s="169"/>
      <c r="K587" s="50"/>
      <c r="L587" s="50"/>
      <c r="M587" s="50"/>
      <c r="N587" s="50"/>
      <c r="O587" s="52"/>
      <c r="P587" s="52"/>
      <c r="Q587" s="52"/>
      <c r="R587" s="197"/>
      <c r="S587" s="194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28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  <c r="DA587" s="128"/>
      <c r="DB587" s="128"/>
      <c r="DC587" s="128"/>
      <c r="DD587" s="128"/>
      <c r="DE587" s="128"/>
      <c r="DF587" s="128"/>
      <c r="DG587" s="128"/>
      <c r="DH587" s="128"/>
      <c r="DI587" s="128"/>
      <c r="DJ587" s="128"/>
      <c r="DK587" s="128"/>
      <c r="DL587" s="128"/>
      <c r="DM587" s="128"/>
      <c r="DN587" s="128"/>
      <c r="DO587" s="128"/>
      <c r="DP587" s="128"/>
      <c r="DQ587" s="128"/>
      <c r="DR587" s="128"/>
      <c r="DS587" s="128"/>
      <c r="DT587" s="128"/>
      <c r="DU587" s="128"/>
      <c r="DV587" s="128"/>
      <c r="DW587" s="128"/>
      <c r="DX587" s="128"/>
      <c r="DY587" s="128"/>
      <c r="DZ587" s="128"/>
      <c r="EA587" s="128"/>
      <c r="EB587" s="128"/>
      <c r="EC587" s="128"/>
      <c r="ED587" s="128"/>
      <c r="EE587" s="128"/>
      <c r="EF587" s="128"/>
      <c r="EG587" s="128"/>
      <c r="EH587" s="128"/>
      <c r="EI587" s="128"/>
      <c r="EJ587" s="128"/>
      <c r="EK587" s="128"/>
      <c r="EL587" s="128"/>
      <c r="EM587" s="128"/>
      <c r="EN587" s="128"/>
      <c r="EO587" s="128"/>
      <c r="EP587" s="128"/>
      <c r="EQ587" s="128"/>
      <c r="ER587" s="128"/>
      <c r="ES587" s="128"/>
      <c r="ET587" s="128"/>
      <c r="EU587" s="128"/>
      <c r="EV587" s="128"/>
      <c r="EW587" s="128"/>
      <c r="EX587" s="128"/>
      <c r="EY587" s="128"/>
      <c r="EZ587" s="128"/>
      <c r="FA587" s="128"/>
      <c r="FB587" s="128"/>
      <c r="FC587" s="128"/>
      <c r="FD587" s="128"/>
      <c r="FE587" s="128"/>
      <c r="FF587" s="128"/>
      <c r="FG587" s="128"/>
      <c r="FH587" s="128"/>
      <c r="FI587" s="128"/>
      <c r="FJ587" s="128"/>
      <c r="FK587" s="128"/>
      <c r="FL587" s="128"/>
      <c r="FM587" s="128"/>
      <c r="FN587" s="128"/>
      <c r="FO587" s="128"/>
      <c r="FP587" s="128"/>
      <c r="FQ587" s="128"/>
      <c r="FR587" s="128"/>
      <c r="FS587" s="128"/>
      <c r="FT587" s="128"/>
      <c r="FU587" s="128"/>
      <c r="FV587" s="128"/>
      <c r="FW587" s="128"/>
      <c r="FX587" s="128"/>
      <c r="FY587" s="128"/>
      <c r="FZ587" s="128"/>
      <c r="GA587" s="128"/>
      <c r="GB587" s="128"/>
      <c r="GC587" s="128"/>
      <c r="GD587" s="128"/>
      <c r="GE587" s="128"/>
      <c r="GF587" s="128"/>
      <c r="GG587" s="128"/>
      <c r="GH587" s="128"/>
      <c r="GI587" s="128"/>
      <c r="GJ587" s="128"/>
      <c r="GK587" s="128"/>
      <c r="GL587" s="128"/>
      <c r="GM587" s="128"/>
      <c r="GN587" s="128"/>
      <c r="GO587" s="128"/>
    </row>
    <row r="588" spans="1:197" s="37" customFormat="1" hidden="1" outlineLevel="4" x14ac:dyDescent="0.25">
      <c r="A588" s="45"/>
      <c r="B588" s="46"/>
      <c r="C588" s="132"/>
      <c r="D588" s="133"/>
      <c r="E588" s="134"/>
      <c r="F588" s="165" t="s">
        <v>585</v>
      </c>
      <c r="G588" s="166"/>
      <c r="H588" s="167">
        <v>0</v>
      </c>
      <c r="I588" s="168"/>
      <c r="J588" s="169"/>
      <c r="K588" s="50"/>
      <c r="L588" s="50"/>
      <c r="M588" s="50"/>
      <c r="N588" s="50"/>
      <c r="O588" s="52"/>
      <c r="P588" s="52"/>
      <c r="Q588" s="52"/>
      <c r="R588" s="197"/>
      <c r="S588" s="194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28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  <c r="DA588" s="128"/>
      <c r="DB588" s="128"/>
      <c r="DC588" s="128"/>
      <c r="DD588" s="128"/>
      <c r="DE588" s="128"/>
      <c r="DF588" s="128"/>
      <c r="DG588" s="128"/>
      <c r="DH588" s="128"/>
      <c r="DI588" s="128"/>
      <c r="DJ588" s="128"/>
      <c r="DK588" s="128"/>
      <c r="DL588" s="128"/>
      <c r="DM588" s="128"/>
      <c r="DN588" s="128"/>
      <c r="DO588" s="128"/>
      <c r="DP588" s="128"/>
      <c r="DQ588" s="128"/>
      <c r="DR588" s="128"/>
      <c r="DS588" s="128"/>
      <c r="DT588" s="128"/>
      <c r="DU588" s="128"/>
      <c r="DV588" s="128"/>
      <c r="DW588" s="128"/>
      <c r="DX588" s="128"/>
      <c r="DY588" s="128"/>
      <c r="DZ588" s="128"/>
      <c r="EA588" s="128"/>
      <c r="EB588" s="128"/>
      <c r="EC588" s="128"/>
      <c r="ED588" s="128"/>
      <c r="EE588" s="128"/>
      <c r="EF588" s="128"/>
      <c r="EG588" s="128"/>
      <c r="EH588" s="128"/>
      <c r="EI588" s="128"/>
      <c r="EJ588" s="128"/>
      <c r="EK588" s="128"/>
      <c r="EL588" s="128"/>
      <c r="EM588" s="128"/>
      <c r="EN588" s="128"/>
      <c r="EO588" s="128"/>
      <c r="EP588" s="128"/>
      <c r="EQ588" s="128"/>
      <c r="ER588" s="128"/>
      <c r="ES588" s="128"/>
      <c r="ET588" s="128"/>
      <c r="EU588" s="128"/>
      <c r="EV588" s="128"/>
      <c r="EW588" s="128"/>
      <c r="EX588" s="128"/>
      <c r="EY588" s="128"/>
      <c r="EZ588" s="128"/>
      <c r="FA588" s="128"/>
      <c r="FB588" s="128"/>
      <c r="FC588" s="128"/>
      <c r="FD588" s="128"/>
      <c r="FE588" s="128"/>
      <c r="FF588" s="128"/>
      <c r="FG588" s="128"/>
      <c r="FH588" s="128"/>
      <c r="FI588" s="128"/>
      <c r="FJ588" s="128"/>
      <c r="FK588" s="128"/>
      <c r="FL588" s="128"/>
      <c r="FM588" s="128"/>
      <c r="FN588" s="128"/>
      <c r="FO588" s="128"/>
      <c r="FP588" s="128"/>
      <c r="FQ588" s="128"/>
      <c r="FR588" s="128"/>
      <c r="FS588" s="128"/>
      <c r="FT588" s="128"/>
      <c r="FU588" s="128"/>
      <c r="FV588" s="128"/>
      <c r="FW588" s="128"/>
      <c r="FX588" s="128"/>
      <c r="FY588" s="128"/>
      <c r="FZ588" s="128"/>
      <c r="GA588" s="128"/>
      <c r="GB588" s="128"/>
      <c r="GC588" s="128"/>
      <c r="GD588" s="128"/>
      <c r="GE588" s="128"/>
      <c r="GF588" s="128"/>
      <c r="GG588" s="128"/>
      <c r="GH588" s="128"/>
      <c r="GI588" s="128"/>
      <c r="GJ588" s="128"/>
      <c r="GK588" s="128"/>
      <c r="GL588" s="128"/>
      <c r="GM588" s="128"/>
      <c r="GN588" s="128"/>
      <c r="GO588" s="128"/>
    </row>
    <row r="589" spans="1:197" s="37" customFormat="1" hidden="1" outlineLevel="4" x14ac:dyDescent="0.25">
      <c r="A589" s="45"/>
      <c r="B589" s="46"/>
      <c r="C589" s="132"/>
      <c r="D589" s="133"/>
      <c r="E589" s="134"/>
      <c r="F589" s="165" t="s">
        <v>586</v>
      </c>
      <c r="G589" s="166"/>
      <c r="H589" s="167">
        <v>17.5</v>
      </c>
      <c r="I589" s="168"/>
      <c r="J589" s="169"/>
      <c r="K589" s="50"/>
      <c r="L589" s="50"/>
      <c r="M589" s="50"/>
      <c r="N589" s="50"/>
      <c r="O589" s="52"/>
      <c r="P589" s="52"/>
      <c r="Q589" s="52"/>
      <c r="R589" s="197"/>
      <c r="S589" s="194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28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  <c r="DA589" s="128"/>
      <c r="DB589" s="128"/>
      <c r="DC589" s="128"/>
      <c r="DD589" s="128"/>
      <c r="DE589" s="128"/>
      <c r="DF589" s="128"/>
      <c r="DG589" s="128"/>
      <c r="DH589" s="128"/>
      <c r="DI589" s="128"/>
      <c r="DJ589" s="128"/>
      <c r="DK589" s="128"/>
      <c r="DL589" s="128"/>
      <c r="DM589" s="128"/>
      <c r="DN589" s="128"/>
      <c r="DO589" s="128"/>
      <c r="DP589" s="128"/>
      <c r="DQ589" s="128"/>
      <c r="DR589" s="128"/>
      <c r="DS589" s="128"/>
      <c r="DT589" s="128"/>
      <c r="DU589" s="128"/>
      <c r="DV589" s="128"/>
      <c r="DW589" s="128"/>
      <c r="DX589" s="128"/>
      <c r="DY589" s="128"/>
      <c r="DZ589" s="128"/>
      <c r="EA589" s="128"/>
      <c r="EB589" s="128"/>
      <c r="EC589" s="128"/>
      <c r="ED589" s="128"/>
      <c r="EE589" s="128"/>
      <c r="EF589" s="128"/>
      <c r="EG589" s="128"/>
      <c r="EH589" s="128"/>
      <c r="EI589" s="128"/>
      <c r="EJ589" s="128"/>
      <c r="EK589" s="128"/>
      <c r="EL589" s="128"/>
      <c r="EM589" s="128"/>
      <c r="EN589" s="128"/>
      <c r="EO589" s="128"/>
      <c r="EP589" s="128"/>
      <c r="EQ589" s="128"/>
      <c r="ER589" s="128"/>
      <c r="ES589" s="128"/>
      <c r="ET589" s="128"/>
      <c r="EU589" s="128"/>
      <c r="EV589" s="128"/>
      <c r="EW589" s="128"/>
      <c r="EX589" s="128"/>
      <c r="EY589" s="128"/>
      <c r="EZ589" s="128"/>
      <c r="FA589" s="128"/>
      <c r="FB589" s="128"/>
      <c r="FC589" s="128"/>
      <c r="FD589" s="128"/>
      <c r="FE589" s="128"/>
      <c r="FF589" s="128"/>
      <c r="FG589" s="128"/>
      <c r="FH589" s="128"/>
      <c r="FI589" s="128"/>
      <c r="FJ589" s="128"/>
      <c r="FK589" s="128"/>
      <c r="FL589" s="128"/>
      <c r="FM589" s="128"/>
      <c r="FN589" s="128"/>
      <c r="FO589" s="128"/>
      <c r="FP589" s="128"/>
      <c r="FQ589" s="128"/>
      <c r="FR589" s="128"/>
      <c r="FS589" s="128"/>
      <c r="FT589" s="128"/>
      <c r="FU589" s="128"/>
      <c r="FV589" s="128"/>
      <c r="FW589" s="128"/>
      <c r="FX589" s="128"/>
      <c r="FY589" s="128"/>
      <c r="FZ589" s="128"/>
      <c r="GA589" s="128"/>
      <c r="GB589" s="128"/>
      <c r="GC589" s="128"/>
      <c r="GD589" s="128"/>
      <c r="GE589" s="128"/>
      <c r="GF589" s="128"/>
      <c r="GG589" s="128"/>
      <c r="GH589" s="128"/>
      <c r="GI589" s="128"/>
      <c r="GJ589" s="128"/>
      <c r="GK589" s="128"/>
      <c r="GL589" s="128"/>
      <c r="GM589" s="128"/>
      <c r="GN589" s="128"/>
      <c r="GO589" s="128"/>
    </row>
    <row r="590" spans="1:197" s="37" customFormat="1" hidden="1" outlineLevel="4" x14ac:dyDescent="0.25">
      <c r="A590" s="45"/>
      <c r="B590" s="46"/>
      <c r="C590" s="132"/>
      <c r="D590" s="133"/>
      <c r="E590" s="134"/>
      <c r="F590" s="165" t="s">
        <v>587</v>
      </c>
      <c r="G590" s="166"/>
      <c r="H590" s="167">
        <v>24.7</v>
      </c>
      <c r="I590" s="168"/>
      <c r="J590" s="169"/>
      <c r="K590" s="50"/>
      <c r="L590" s="50"/>
      <c r="M590" s="50"/>
      <c r="N590" s="50"/>
      <c r="O590" s="52"/>
      <c r="P590" s="52"/>
      <c r="Q590" s="52"/>
      <c r="R590" s="197"/>
      <c r="S590" s="194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28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  <c r="DA590" s="128"/>
      <c r="DB590" s="128"/>
      <c r="DC590" s="128"/>
      <c r="DD590" s="128"/>
      <c r="DE590" s="128"/>
      <c r="DF590" s="128"/>
      <c r="DG590" s="128"/>
      <c r="DH590" s="128"/>
      <c r="DI590" s="128"/>
      <c r="DJ590" s="128"/>
      <c r="DK590" s="128"/>
      <c r="DL590" s="128"/>
      <c r="DM590" s="128"/>
      <c r="DN590" s="128"/>
      <c r="DO590" s="128"/>
      <c r="DP590" s="128"/>
      <c r="DQ590" s="128"/>
      <c r="DR590" s="128"/>
      <c r="DS590" s="128"/>
      <c r="DT590" s="128"/>
      <c r="DU590" s="128"/>
      <c r="DV590" s="128"/>
      <c r="DW590" s="128"/>
      <c r="DX590" s="128"/>
      <c r="DY590" s="128"/>
      <c r="DZ590" s="128"/>
      <c r="EA590" s="128"/>
      <c r="EB590" s="128"/>
      <c r="EC590" s="128"/>
      <c r="ED590" s="128"/>
      <c r="EE590" s="128"/>
      <c r="EF590" s="128"/>
      <c r="EG590" s="128"/>
      <c r="EH590" s="128"/>
      <c r="EI590" s="128"/>
      <c r="EJ590" s="128"/>
      <c r="EK590" s="128"/>
      <c r="EL590" s="128"/>
      <c r="EM590" s="128"/>
      <c r="EN590" s="128"/>
      <c r="EO590" s="128"/>
      <c r="EP590" s="128"/>
      <c r="EQ590" s="128"/>
      <c r="ER590" s="128"/>
      <c r="ES590" s="128"/>
      <c r="ET590" s="128"/>
      <c r="EU590" s="128"/>
      <c r="EV590" s="128"/>
      <c r="EW590" s="128"/>
      <c r="EX590" s="128"/>
      <c r="EY590" s="128"/>
      <c r="EZ590" s="128"/>
      <c r="FA590" s="128"/>
      <c r="FB590" s="128"/>
      <c r="FC590" s="128"/>
      <c r="FD590" s="128"/>
      <c r="FE590" s="128"/>
      <c r="FF590" s="128"/>
      <c r="FG590" s="128"/>
      <c r="FH590" s="128"/>
      <c r="FI590" s="128"/>
      <c r="FJ590" s="128"/>
      <c r="FK590" s="128"/>
      <c r="FL590" s="128"/>
      <c r="FM590" s="128"/>
      <c r="FN590" s="128"/>
      <c r="FO590" s="128"/>
      <c r="FP590" s="128"/>
      <c r="FQ590" s="128"/>
      <c r="FR590" s="128"/>
      <c r="FS590" s="128"/>
      <c r="FT590" s="128"/>
      <c r="FU590" s="128"/>
      <c r="FV590" s="128"/>
      <c r="FW590" s="128"/>
      <c r="FX590" s="128"/>
      <c r="FY590" s="128"/>
      <c r="FZ590" s="128"/>
      <c r="GA590" s="128"/>
      <c r="GB590" s="128"/>
      <c r="GC590" s="128"/>
      <c r="GD590" s="128"/>
      <c r="GE590" s="128"/>
      <c r="GF590" s="128"/>
      <c r="GG590" s="128"/>
      <c r="GH590" s="128"/>
      <c r="GI590" s="128"/>
      <c r="GJ590" s="128"/>
      <c r="GK590" s="128"/>
      <c r="GL590" s="128"/>
      <c r="GM590" s="128"/>
      <c r="GN590" s="128"/>
      <c r="GO590" s="128"/>
    </row>
    <row r="591" spans="1:197" s="37" customFormat="1" ht="7.5" hidden="1" customHeight="1" outlineLevel="4" x14ac:dyDescent="0.25">
      <c r="A591" s="36"/>
      <c r="B591" s="53"/>
      <c r="C591" s="139"/>
      <c r="D591" s="140"/>
      <c r="E591" s="141"/>
      <c r="F591" s="170"/>
      <c r="G591" s="171"/>
      <c r="H591" s="172"/>
      <c r="I591" s="173"/>
      <c r="J591" s="174"/>
      <c r="K591" s="61"/>
      <c r="L591" s="61"/>
      <c r="M591" s="61"/>
      <c r="N591" s="61"/>
      <c r="O591" s="60"/>
      <c r="P591" s="60"/>
      <c r="Q591" s="60"/>
      <c r="R591" s="197"/>
      <c r="S591" s="194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28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  <c r="DA591" s="128"/>
      <c r="DB591" s="128"/>
      <c r="DC591" s="128"/>
      <c r="DD591" s="128"/>
      <c r="DE591" s="128"/>
      <c r="DF591" s="128"/>
      <c r="DG591" s="128"/>
      <c r="DH591" s="128"/>
      <c r="DI591" s="128"/>
      <c r="DJ591" s="128"/>
      <c r="DK591" s="128"/>
      <c r="DL591" s="128"/>
      <c r="DM591" s="128"/>
      <c r="DN591" s="128"/>
      <c r="DO591" s="128"/>
      <c r="DP591" s="128"/>
      <c r="DQ591" s="128"/>
      <c r="DR591" s="128"/>
      <c r="DS591" s="128"/>
      <c r="DT591" s="128"/>
      <c r="DU591" s="128"/>
      <c r="DV591" s="128"/>
      <c r="DW591" s="128"/>
      <c r="DX591" s="128"/>
      <c r="DY591" s="128"/>
      <c r="DZ591" s="128"/>
      <c r="EA591" s="128"/>
      <c r="EB591" s="128"/>
      <c r="EC591" s="128"/>
      <c r="ED591" s="128"/>
      <c r="EE591" s="128"/>
      <c r="EF591" s="128"/>
      <c r="EG591" s="128"/>
      <c r="EH591" s="128"/>
      <c r="EI591" s="128"/>
      <c r="EJ591" s="128"/>
      <c r="EK591" s="128"/>
      <c r="EL591" s="128"/>
      <c r="EM591" s="128"/>
      <c r="EN591" s="128"/>
      <c r="EO591" s="128"/>
      <c r="EP591" s="128"/>
      <c r="EQ591" s="128"/>
      <c r="ER591" s="128"/>
      <c r="ES591" s="128"/>
      <c r="ET591" s="128"/>
      <c r="EU591" s="128"/>
      <c r="EV591" s="128"/>
      <c r="EW591" s="128"/>
      <c r="EX591" s="128"/>
      <c r="EY591" s="128"/>
      <c r="EZ591" s="128"/>
      <c r="FA591" s="128"/>
      <c r="FB591" s="128"/>
      <c r="FC591" s="128"/>
      <c r="FD591" s="128"/>
      <c r="FE591" s="128"/>
      <c r="FF591" s="128"/>
      <c r="FG591" s="128"/>
      <c r="FH591" s="128"/>
      <c r="FI591" s="128"/>
      <c r="FJ591" s="128"/>
      <c r="FK591" s="128"/>
      <c r="FL591" s="128"/>
      <c r="FM591" s="128"/>
      <c r="FN591" s="128"/>
      <c r="FO591" s="128"/>
      <c r="FP591" s="128"/>
      <c r="FQ591" s="128"/>
      <c r="FR591" s="128"/>
      <c r="FS591" s="128"/>
      <c r="FT591" s="128"/>
      <c r="FU591" s="128"/>
      <c r="FV591" s="128"/>
      <c r="FW591" s="128"/>
      <c r="FX591" s="128"/>
      <c r="FY591" s="128"/>
      <c r="FZ591" s="128"/>
      <c r="GA591" s="128"/>
      <c r="GB591" s="128"/>
      <c r="GC591" s="128"/>
      <c r="GD591" s="128"/>
      <c r="GE591" s="128"/>
      <c r="GF591" s="128"/>
      <c r="GG591" s="128"/>
      <c r="GH591" s="128"/>
      <c r="GI591" s="128"/>
      <c r="GJ591" s="128"/>
      <c r="GK591" s="128"/>
      <c r="GL591" s="128"/>
      <c r="GM591" s="128"/>
      <c r="GN591" s="128"/>
      <c r="GO591" s="128"/>
    </row>
    <row r="592" spans="1:197" s="37" customFormat="1" outlineLevel="3" x14ac:dyDescent="0.25">
      <c r="A592" s="38"/>
      <c r="B592" s="39"/>
      <c r="C592" s="129">
        <v>37</v>
      </c>
      <c r="D592" s="130" t="s">
        <v>50</v>
      </c>
      <c r="E592" s="131" t="s">
        <v>588</v>
      </c>
      <c r="F592" s="160" t="s">
        <v>589</v>
      </c>
      <c r="G592" s="161" t="s">
        <v>102</v>
      </c>
      <c r="H592" s="162">
        <v>45.2</v>
      </c>
      <c r="I592" s="163"/>
      <c r="J592" s="164">
        <f>H592*I592</f>
        <v>0</v>
      </c>
      <c r="K592" s="42">
        <v>4.0000000000000002E-4</v>
      </c>
      <c r="L592" s="42">
        <f>H592*K592</f>
        <v>1.8080000000000002E-2</v>
      </c>
      <c r="M592" s="42"/>
      <c r="N592" s="42">
        <f>H592*M592</f>
        <v>0</v>
      </c>
      <c r="O592" s="44">
        <v>21</v>
      </c>
      <c r="P592" s="44">
        <f>J592*(O592/100)</f>
        <v>0</v>
      </c>
      <c r="Q592" s="44">
        <f>J592+P592</f>
        <v>0</v>
      </c>
      <c r="R592" s="197"/>
      <c r="S592" s="194"/>
      <c r="T592" s="127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28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  <c r="DA592" s="128"/>
      <c r="DB592" s="128"/>
      <c r="DC592" s="128"/>
      <c r="DD592" s="128"/>
      <c r="DE592" s="128"/>
      <c r="DF592" s="128"/>
      <c r="DG592" s="128"/>
      <c r="DH592" s="128"/>
      <c r="DI592" s="128"/>
      <c r="DJ592" s="128"/>
      <c r="DK592" s="128"/>
      <c r="DL592" s="128"/>
      <c r="DM592" s="128"/>
      <c r="DN592" s="128"/>
      <c r="DO592" s="128"/>
      <c r="DP592" s="128"/>
      <c r="DQ592" s="128"/>
      <c r="DR592" s="128"/>
      <c r="DS592" s="128"/>
      <c r="DT592" s="128"/>
      <c r="DU592" s="128"/>
      <c r="DV592" s="128"/>
      <c r="DW592" s="128"/>
      <c r="DX592" s="128"/>
      <c r="DY592" s="128"/>
      <c r="DZ592" s="128"/>
      <c r="EA592" s="128"/>
      <c r="EB592" s="128"/>
      <c r="EC592" s="128"/>
      <c r="ED592" s="128"/>
      <c r="EE592" s="128"/>
      <c r="EF592" s="128"/>
      <c r="EG592" s="128"/>
      <c r="EH592" s="128"/>
      <c r="EI592" s="128"/>
      <c r="EJ592" s="128"/>
      <c r="EK592" s="128"/>
      <c r="EL592" s="128"/>
      <c r="EM592" s="128"/>
      <c r="EN592" s="128"/>
      <c r="EO592" s="128"/>
      <c r="EP592" s="128"/>
      <c r="EQ592" s="128"/>
      <c r="ER592" s="128"/>
      <c r="ES592" s="128"/>
      <c r="ET592" s="128"/>
      <c r="EU592" s="128"/>
      <c r="EV592" s="128"/>
      <c r="EW592" s="128"/>
      <c r="EX592" s="128"/>
      <c r="EY592" s="128"/>
      <c r="EZ592" s="128"/>
      <c r="FA592" s="128"/>
      <c r="FB592" s="128"/>
      <c r="FC592" s="128"/>
      <c r="FD592" s="128"/>
      <c r="FE592" s="128"/>
      <c r="FF592" s="128"/>
      <c r="FG592" s="128"/>
      <c r="FH592" s="128"/>
      <c r="FI592" s="128"/>
      <c r="FJ592" s="128"/>
      <c r="FK592" s="128"/>
      <c r="FL592" s="128"/>
      <c r="FM592" s="128"/>
      <c r="FN592" s="128"/>
      <c r="FO592" s="128"/>
      <c r="FP592" s="128"/>
      <c r="FQ592" s="128"/>
      <c r="FR592" s="128"/>
      <c r="FS592" s="128"/>
      <c r="FT592" s="128"/>
      <c r="FU592" s="128"/>
      <c r="FV592" s="128"/>
      <c r="FW592" s="128"/>
      <c r="FX592" s="128"/>
      <c r="FY592" s="128"/>
      <c r="FZ592" s="128"/>
      <c r="GA592" s="128"/>
      <c r="GB592" s="128"/>
      <c r="GC592" s="128"/>
      <c r="GD592" s="128"/>
      <c r="GE592" s="128"/>
      <c r="GF592" s="128"/>
      <c r="GG592" s="128"/>
      <c r="GH592" s="128"/>
      <c r="GI592" s="128"/>
      <c r="GJ592" s="128"/>
      <c r="GK592" s="128"/>
      <c r="GL592" s="128"/>
      <c r="GM592" s="128"/>
      <c r="GN592" s="128"/>
      <c r="GO592" s="128"/>
    </row>
    <row r="593" spans="1:197" s="37" customFormat="1" outlineLevel="3" collapsed="1" x14ac:dyDescent="0.25">
      <c r="A593" s="38"/>
      <c r="B593" s="39"/>
      <c r="C593" s="129">
        <v>38</v>
      </c>
      <c r="D593" s="130" t="s">
        <v>50</v>
      </c>
      <c r="E593" s="131" t="s">
        <v>590</v>
      </c>
      <c r="F593" s="160" t="s">
        <v>591</v>
      </c>
      <c r="G593" s="161" t="s">
        <v>53</v>
      </c>
      <c r="H593" s="162">
        <v>88.6</v>
      </c>
      <c r="I593" s="163"/>
      <c r="J593" s="164">
        <f>H593*I593</f>
        <v>0</v>
      </c>
      <c r="K593" s="42">
        <v>1.1999999999999999E-3</v>
      </c>
      <c r="L593" s="42">
        <f>H593*K593</f>
        <v>0.10631999999999998</v>
      </c>
      <c r="M593" s="42"/>
      <c r="N593" s="42">
        <f>H593*M593</f>
        <v>0</v>
      </c>
      <c r="O593" s="44">
        <v>21</v>
      </c>
      <c r="P593" s="44">
        <f>J593*(O593/100)</f>
        <v>0</v>
      </c>
      <c r="Q593" s="44">
        <f>J593+P593</f>
        <v>0</v>
      </c>
      <c r="R593" s="197"/>
      <c r="S593" s="194"/>
      <c r="T593" s="127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28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  <c r="DA593" s="128"/>
      <c r="DB593" s="128"/>
      <c r="DC593" s="128"/>
      <c r="DD593" s="128"/>
      <c r="DE593" s="128"/>
      <c r="DF593" s="128"/>
      <c r="DG593" s="128"/>
      <c r="DH593" s="128"/>
      <c r="DI593" s="128"/>
      <c r="DJ593" s="128"/>
      <c r="DK593" s="128"/>
      <c r="DL593" s="128"/>
      <c r="DM593" s="128"/>
      <c r="DN593" s="128"/>
      <c r="DO593" s="128"/>
      <c r="DP593" s="128"/>
      <c r="DQ593" s="128"/>
      <c r="DR593" s="128"/>
      <c r="DS593" s="128"/>
      <c r="DT593" s="128"/>
      <c r="DU593" s="128"/>
      <c r="DV593" s="128"/>
      <c r="DW593" s="128"/>
      <c r="DX593" s="128"/>
      <c r="DY593" s="128"/>
      <c r="DZ593" s="128"/>
      <c r="EA593" s="128"/>
      <c r="EB593" s="128"/>
      <c r="EC593" s="128"/>
      <c r="ED593" s="128"/>
      <c r="EE593" s="128"/>
      <c r="EF593" s="128"/>
      <c r="EG593" s="128"/>
      <c r="EH593" s="128"/>
      <c r="EI593" s="128"/>
      <c r="EJ593" s="128"/>
      <c r="EK593" s="128"/>
      <c r="EL593" s="128"/>
      <c r="EM593" s="128"/>
      <c r="EN593" s="128"/>
      <c r="EO593" s="128"/>
      <c r="EP593" s="128"/>
      <c r="EQ593" s="128"/>
      <c r="ER593" s="128"/>
      <c r="ES593" s="128"/>
      <c r="ET593" s="128"/>
      <c r="EU593" s="128"/>
      <c r="EV593" s="128"/>
      <c r="EW593" s="128"/>
      <c r="EX593" s="128"/>
      <c r="EY593" s="128"/>
      <c r="EZ593" s="128"/>
      <c r="FA593" s="128"/>
      <c r="FB593" s="128"/>
      <c r="FC593" s="128"/>
      <c r="FD593" s="128"/>
      <c r="FE593" s="128"/>
      <c r="FF593" s="128"/>
      <c r="FG593" s="128"/>
      <c r="FH593" s="128"/>
      <c r="FI593" s="128"/>
      <c r="FJ593" s="128"/>
      <c r="FK593" s="128"/>
      <c r="FL593" s="128"/>
      <c r="FM593" s="128"/>
      <c r="FN593" s="128"/>
      <c r="FO593" s="128"/>
      <c r="FP593" s="128"/>
      <c r="FQ593" s="128"/>
      <c r="FR593" s="128"/>
      <c r="FS593" s="128"/>
      <c r="FT593" s="128"/>
      <c r="FU593" s="128"/>
      <c r="FV593" s="128"/>
      <c r="FW593" s="128"/>
      <c r="FX593" s="128"/>
      <c r="FY593" s="128"/>
      <c r="FZ593" s="128"/>
      <c r="GA593" s="128"/>
      <c r="GB593" s="128"/>
      <c r="GC593" s="128"/>
      <c r="GD593" s="128"/>
      <c r="GE593" s="128"/>
      <c r="GF593" s="128"/>
      <c r="GG593" s="128"/>
      <c r="GH593" s="128"/>
      <c r="GI593" s="128"/>
      <c r="GJ593" s="128"/>
      <c r="GK593" s="128"/>
      <c r="GL593" s="128"/>
      <c r="GM593" s="128"/>
      <c r="GN593" s="128"/>
      <c r="GO593" s="128"/>
    </row>
    <row r="594" spans="1:197" s="37" customFormat="1" hidden="1" outlineLevel="4" x14ac:dyDescent="0.25">
      <c r="A594" s="45"/>
      <c r="B594" s="46"/>
      <c r="C594" s="132"/>
      <c r="D594" s="133"/>
      <c r="E594" s="134" t="s">
        <v>14</v>
      </c>
      <c r="F594" s="165" t="s">
        <v>592</v>
      </c>
      <c r="G594" s="166"/>
      <c r="H594" s="167">
        <v>0</v>
      </c>
      <c r="I594" s="168"/>
      <c r="J594" s="169"/>
      <c r="K594" s="50"/>
      <c r="L594" s="50"/>
      <c r="M594" s="50"/>
      <c r="N594" s="50"/>
      <c r="O594" s="52"/>
      <c r="P594" s="52"/>
      <c r="Q594" s="52"/>
      <c r="R594" s="197"/>
      <c r="S594" s="194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28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  <c r="DA594" s="128"/>
      <c r="DB594" s="128"/>
      <c r="DC594" s="128"/>
      <c r="DD594" s="128"/>
      <c r="DE594" s="128"/>
      <c r="DF594" s="128"/>
      <c r="DG594" s="128"/>
      <c r="DH594" s="128"/>
      <c r="DI594" s="128"/>
      <c r="DJ594" s="128"/>
      <c r="DK594" s="128"/>
      <c r="DL594" s="128"/>
      <c r="DM594" s="128"/>
      <c r="DN594" s="128"/>
      <c r="DO594" s="128"/>
      <c r="DP594" s="128"/>
      <c r="DQ594" s="128"/>
      <c r="DR594" s="128"/>
      <c r="DS594" s="128"/>
      <c r="DT594" s="128"/>
      <c r="DU594" s="128"/>
      <c r="DV594" s="128"/>
      <c r="DW594" s="128"/>
      <c r="DX594" s="128"/>
      <c r="DY594" s="128"/>
      <c r="DZ594" s="128"/>
      <c r="EA594" s="128"/>
      <c r="EB594" s="128"/>
      <c r="EC594" s="128"/>
      <c r="ED594" s="128"/>
      <c r="EE594" s="128"/>
      <c r="EF594" s="128"/>
      <c r="EG594" s="128"/>
      <c r="EH594" s="128"/>
      <c r="EI594" s="128"/>
      <c r="EJ594" s="128"/>
      <c r="EK594" s="128"/>
      <c r="EL594" s="128"/>
      <c r="EM594" s="128"/>
      <c r="EN594" s="128"/>
      <c r="EO594" s="128"/>
      <c r="EP594" s="128"/>
      <c r="EQ594" s="128"/>
      <c r="ER594" s="128"/>
      <c r="ES594" s="128"/>
      <c r="ET594" s="128"/>
      <c r="EU594" s="128"/>
      <c r="EV594" s="128"/>
      <c r="EW594" s="128"/>
      <c r="EX594" s="128"/>
      <c r="EY594" s="128"/>
      <c r="EZ594" s="128"/>
      <c r="FA594" s="128"/>
      <c r="FB594" s="128"/>
      <c r="FC594" s="128"/>
      <c r="FD594" s="128"/>
      <c r="FE594" s="128"/>
      <c r="FF594" s="128"/>
      <c r="FG594" s="128"/>
      <c r="FH594" s="128"/>
      <c r="FI594" s="128"/>
      <c r="FJ594" s="128"/>
      <c r="FK594" s="128"/>
      <c r="FL594" s="128"/>
      <c r="FM594" s="128"/>
      <c r="FN594" s="128"/>
      <c r="FO594" s="128"/>
      <c r="FP594" s="128"/>
      <c r="FQ594" s="128"/>
      <c r="FR594" s="128"/>
      <c r="FS594" s="128"/>
      <c r="FT594" s="128"/>
      <c r="FU594" s="128"/>
      <c r="FV594" s="128"/>
      <c r="FW594" s="128"/>
      <c r="FX594" s="128"/>
      <c r="FY594" s="128"/>
      <c r="FZ594" s="128"/>
      <c r="GA594" s="128"/>
      <c r="GB594" s="128"/>
      <c r="GC594" s="128"/>
      <c r="GD594" s="128"/>
      <c r="GE594" s="128"/>
      <c r="GF594" s="128"/>
      <c r="GG594" s="128"/>
      <c r="GH594" s="128"/>
      <c r="GI594" s="128"/>
      <c r="GJ594" s="128"/>
      <c r="GK594" s="128"/>
      <c r="GL594" s="128"/>
      <c r="GM594" s="128"/>
      <c r="GN594" s="128"/>
      <c r="GO594" s="128"/>
    </row>
    <row r="595" spans="1:197" s="37" customFormat="1" hidden="1" outlineLevel="4" x14ac:dyDescent="0.25">
      <c r="A595" s="45"/>
      <c r="B595" s="46"/>
      <c r="C595" s="132"/>
      <c r="D595" s="133"/>
      <c r="E595" s="134"/>
      <c r="F595" s="165" t="s">
        <v>593</v>
      </c>
      <c r="G595" s="166"/>
      <c r="H595" s="167">
        <v>2</v>
      </c>
      <c r="I595" s="168"/>
      <c r="J595" s="169"/>
      <c r="K595" s="50"/>
      <c r="L595" s="50"/>
      <c r="M595" s="50"/>
      <c r="N595" s="50"/>
      <c r="O595" s="52"/>
      <c r="P595" s="52"/>
      <c r="Q595" s="52"/>
      <c r="R595" s="197"/>
      <c r="S595" s="194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28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  <c r="DA595" s="128"/>
      <c r="DB595" s="128"/>
      <c r="DC595" s="128"/>
      <c r="DD595" s="128"/>
      <c r="DE595" s="128"/>
      <c r="DF595" s="128"/>
      <c r="DG595" s="128"/>
      <c r="DH595" s="128"/>
      <c r="DI595" s="128"/>
      <c r="DJ595" s="128"/>
      <c r="DK595" s="128"/>
      <c r="DL595" s="128"/>
      <c r="DM595" s="128"/>
      <c r="DN595" s="128"/>
      <c r="DO595" s="128"/>
      <c r="DP595" s="128"/>
      <c r="DQ595" s="128"/>
      <c r="DR595" s="128"/>
      <c r="DS595" s="128"/>
      <c r="DT595" s="128"/>
      <c r="DU595" s="128"/>
      <c r="DV595" s="128"/>
      <c r="DW595" s="128"/>
      <c r="DX595" s="128"/>
      <c r="DY595" s="128"/>
      <c r="DZ595" s="128"/>
      <c r="EA595" s="128"/>
      <c r="EB595" s="128"/>
      <c r="EC595" s="128"/>
      <c r="ED595" s="128"/>
      <c r="EE595" s="128"/>
      <c r="EF595" s="128"/>
      <c r="EG595" s="128"/>
      <c r="EH595" s="128"/>
      <c r="EI595" s="128"/>
      <c r="EJ595" s="128"/>
      <c r="EK595" s="128"/>
      <c r="EL595" s="128"/>
      <c r="EM595" s="128"/>
      <c r="EN595" s="128"/>
      <c r="EO595" s="128"/>
      <c r="EP595" s="128"/>
      <c r="EQ595" s="128"/>
      <c r="ER595" s="128"/>
      <c r="ES595" s="128"/>
      <c r="ET595" s="128"/>
      <c r="EU595" s="128"/>
      <c r="EV595" s="128"/>
      <c r="EW595" s="128"/>
      <c r="EX595" s="128"/>
      <c r="EY595" s="128"/>
      <c r="EZ595" s="128"/>
      <c r="FA595" s="128"/>
      <c r="FB595" s="128"/>
      <c r="FC595" s="128"/>
      <c r="FD595" s="128"/>
      <c r="FE595" s="128"/>
      <c r="FF595" s="128"/>
      <c r="FG595" s="128"/>
      <c r="FH595" s="128"/>
      <c r="FI595" s="128"/>
      <c r="FJ595" s="128"/>
      <c r="FK595" s="128"/>
      <c r="FL595" s="128"/>
      <c r="FM595" s="128"/>
      <c r="FN595" s="128"/>
      <c r="FO595" s="128"/>
      <c r="FP595" s="128"/>
      <c r="FQ595" s="128"/>
      <c r="FR595" s="128"/>
      <c r="FS595" s="128"/>
      <c r="FT595" s="128"/>
      <c r="FU595" s="128"/>
      <c r="FV595" s="128"/>
      <c r="FW595" s="128"/>
      <c r="FX595" s="128"/>
      <c r="FY595" s="128"/>
      <c r="FZ595" s="128"/>
      <c r="GA595" s="128"/>
      <c r="GB595" s="128"/>
      <c r="GC595" s="128"/>
      <c r="GD595" s="128"/>
      <c r="GE595" s="128"/>
      <c r="GF595" s="128"/>
      <c r="GG595" s="128"/>
      <c r="GH595" s="128"/>
      <c r="GI595" s="128"/>
      <c r="GJ595" s="128"/>
      <c r="GK595" s="128"/>
      <c r="GL595" s="128"/>
      <c r="GM595" s="128"/>
      <c r="GN595" s="128"/>
      <c r="GO595" s="128"/>
    </row>
    <row r="596" spans="1:197" s="37" customFormat="1" hidden="1" outlineLevel="4" x14ac:dyDescent="0.25">
      <c r="A596" s="45"/>
      <c r="B596" s="46"/>
      <c r="C596" s="132"/>
      <c r="D596" s="133"/>
      <c r="E596" s="134"/>
      <c r="F596" s="165" t="s">
        <v>594</v>
      </c>
      <c r="G596" s="166"/>
      <c r="H596" s="167">
        <v>0</v>
      </c>
      <c r="I596" s="168"/>
      <c r="J596" s="169"/>
      <c r="K596" s="50"/>
      <c r="L596" s="50"/>
      <c r="M596" s="50"/>
      <c r="N596" s="50"/>
      <c r="O596" s="52"/>
      <c r="P596" s="52"/>
      <c r="Q596" s="52"/>
      <c r="R596" s="197"/>
      <c r="S596" s="194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28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  <c r="DA596" s="128"/>
      <c r="DB596" s="128"/>
      <c r="DC596" s="128"/>
      <c r="DD596" s="128"/>
      <c r="DE596" s="128"/>
      <c r="DF596" s="128"/>
      <c r="DG596" s="128"/>
      <c r="DH596" s="128"/>
      <c r="DI596" s="128"/>
      <c r="DJ596" s="128"/>
      <c r="DK596" s="128"/>
      <c r="DL596" s="128"/>
      <c r="DM596" s="128"/>
      <c r="DN596" s="128"/>
      <c r="DO596" s="128"/>
      <c r="DP596" s="128"/>
      <c r="DQ596" s="128"/>
      <c r="DR596" s="128"/>
      <c r="DS596" s="128"/>
      <c r="DT596" s="128"/>
      <c r="DU596" s="128"/>
      <c r="DV596" s="128"/>
      <c r="DW596" s="128"/>
      <c r="DX596" s="128"/>
      <c r="DY596" s="128"/>
      <c r="DZ596" s="128"/>
      <c r="EA596" s="128"/>
      <c r="EB596" s="128"/>
      <c r="EC596" s="128"/>
      <c r="ED596" s="128"/>
      <c r="EE596" s="128"/>
      <c r="EF596" s="128"/>
      <c r="EG596" s="128"/>
      <c r="EH596" s="128"/>
      <c r="EI596" s="128"/>
      <c r="EJ596" s="128"/>
      <c r="EK596" s="128"/>
      <c r="EL596" s="128"/>
      <c r="EM596" s="128"/>
      <c r="EN596" s="128"/>
      <c r="EO596" s="128"/>
      <c r="EP596" s="128"/>
      <c r="EQ596" s="128"/>
      <c r="ER596" s="128"/>
      <c r="ES596" s="128"/>
      <c r="ET596" s="128"/>
      <c r="EU596" s="128"/>
      <c r="EV596" s="128"/>
      <c r="EW596" s="128"/>
      <c r="EX596" s="128"/>
      <c r="EY596" s="128"/>
      <c r="EZ596" s="128"/>
      <c r="FA596" s="128"/>
      <c r="FB596" s="128"/>
      <c r="FC596" s="128"/>
      <c r="FD596" s="128"/>
      <c r="FE596" s="128"/>
      <c r="FF596" s="128"/>
      <c r="FG596" s="128"/>
      <c r="FH596" s="128"/>
      <c r="FI596" s="128"/>
      <c r="FJ596" s="128"/>
      <c r="FK596" s="128"/>
      <c r="FL596" s="128"/>
      <c r="FM596" s="128"/>
      <c r="FN596" s="128"/>
      <c r="FO596" s="128"/>
      <c r="FP596" s="128"/>
      <c r="FQ596" s="128"/>
      <c r="FR596" s="128"/>
      <c r="FS596" s="128"/>
      <c r="FT596" s="128"/>
      <c r="FU596" s="128"/>
      <c r="FV596" s="128"/>
      <c r="FW596" s="128"/>
      <c r="FX596" s="128"/>
      <c r="FY596" s="128"/>
      <c r="FZ596" s="128"/>
      <c r="GA596" s="128"/>
      <c r="GB596" s="128"/>
      <c r="GC596" s="128"/>
      <c r="GD596" s="128"/>
      <c r="GE596" s="128"/>
      <c r="GF596" s="128"/>
      <c r="GG596" s="128"/>
      <c r="GH596" s="128"/>
      <c r="GI596" s="128"/>
      <c r="GJ596" s="128"/>
      <c r="GK596" s="128"/>
      <c r="GL596" s="128"/>
      <c r="GM596" s="128"/>
      <c r="GN596" s="128"/>
      <c r="GO596" s="128"/>
    </row>
    <row r="597" spans="1:197" s="37" customFormat="1" hidden="1" outlineLevel="4" x14ac:dyDescent="0.25">
      <c r="A597" s="45"/>
      <c r="B597" s="46"/>
      <c r="C597" s="132"/>
      <c r="D597" s="133"/>
      <c r="E597" s="134"/>
      <c r="F597" s="165" t="s">
        <v>595</v>
      </c>
      <c r="G597" s="166"/>
      <c r="H597" s="167">
        <v>7.7625000000000002</v>
      </c>
      <c r="I597" s="168"/>
      <c r="J597" s="169"/>
      <c r="K597" s="50"/>
      <c r="L597" s="50"/>
      <c r="M597" s="50"/>
      <c r="N597" s="50"/>
      <c r="O597" s="52"/>
      <c r="P597" s="52"/>
      <c r="Q597" s="52"/>
      <c r="R597" s="197"/>
      <c r="S597" s="194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28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  <c r="DA597" s="128"/>
      <c r="DB597" s="128"/>
      <c r="DC597" s="128"/>
      <c r="DD597" s="128"/>
      <c r="DE597" s="128"/>
      <c r="DF597" s="128"/>
      <c r="DG597" s="128"/>
      <c r="DH597" s="128"/>
      <c r="DI597" s="128"/>
      <c r="DJ597" s="128"/>
      <c r="DK597" s="128"/>
      <c r="DL597" s="128"/>
      <c r="DM597" s="128"/>
      <c r="DN597" s="128"/>
      <c r="DO597" s="128"/>
      <c r="DP597" s="128"/>
      <c r="DQ597" s="128"/>
      <c r="DR597" s="128"/>
      <c r="DS597" s="128"/>
      <c r="DT597" s="128"/>
      <c r="DU597" s="128"/>
      <c r="DV597" s="128"/>
      <c r="DW597" s="128"/>
      <c r="DX597" s="128"/>
      <c r="DY597" s="128"/>
      <c r="DZ597" s="128"/>
      <c r="EA597" s="128"/>
      <c r="EB597" s="128"/>
      <c r="EC597" s="128"/>
      <c r="ED597" s="128"/>
      <c r="EE597" s="128"/>
      <c r="EF597" s="128"/>
      <c r="EG597" s="128"/>
      <c r="EH597" s="128"/>
      <c r="EI597" s="128"/>
      <c r="EJ597" s="128"/>
      <c r="EK597" s="128"/>
      <c r="EL597" s="128"/>
      <c r="EM597" s="128"/>
      <c r="EN597" s="128"/>
      <c r="EO597" s="128"/>
      <c r="EP597" s="128"/>
      <c r="EQ597" s="128"/>
      <c r="ER597" s="128"/>
      <c r="ES597" s="128"/>
      <c r="ET597" s="128"/>
      <c r="EU597" s="128"/>
      <c r="EV597" s="128"/>
      <c r="EW597" s="128"/>
      <c r="EX597" s="128"/>
      <c r="EY597" s="128"/>
      <c r="EZ597" s="128"/>
      <c r="FA597" s="128"/>
      <c r="FB597" s="128"/>
      <c r="FC597" s="128"/>
      <c r="FD597" s="128"/>
      <c r="FE597" s="128"/>
      <c r="FF597" s="128"/>
      <c r="FG597" s="128"/>
      <c r="FH597" s="128"/>
      <c r="FI597" s="128"/>
      <c r="FJ597" s="128"/>
      <c r="FK597" s="128"/>
      <c r="FL597" s="128"/>
      <c r="FM597" s="128"/>
      <c r="FN597" s="128"/>
      <c r="FO597" s="128"/>
      <c r="FP597" s="128"/>
      <c r="FQ597" s="128"/>
      <c r="FR597" s="128"/>
      <c r="FS597" s="128"/>
      <c r="FT597" s="128"/>
      <c r="FU597" s="128"/>
      <c r="FV597" s="128"/>
      <c r="FW597" s="128"/>
      <c r="FX597" s="128"/>
      <c r="FY597" s="128"/>
      <c r="FZ597" s="128"/>
      <c r="GA597" s="128"/>
      <c r="GB597" s="128"/>
      <c r="GC597" s="128"/>
      <c r="GD597" s="128"/>
      <c r="GE597" s="128"/>
      <c r="GF597" s="128"/>
      <c r="GG597" s="128"/>
      <c r="GH597" s="128"/>
      <c r="GI597" s="128"/>
      <c r="GJ597" s="128"/>
      <c r="GK597" s="128"/>
      <c r="GL597" s="128"/>
      <c r="GM597" s="128"/>
      <c r="GN597" s="128"/>
      <c r="GO597" s="128"/>
    </row>
    <row r="598" spans="1:197" s="37" customFormat="1" hidden="1" outlineLevel="4" x14ac:dyDescent="0.25">
      <c r="A598" s="45"/>
      <c r="B598" s="46"/>
      <c r="C598" s="132"/>
      <c r="D598" s="133"/>
      <c r="E598" s="134"/>
      <c r="F598" s="165" t="s">
        <v>596</v>
      </c>
      <c r="G598" s="166"/>
      <c r="H598" s="167">
        <v>6.0374999999999996</v>
      </c>
      <c r="I598" s="168"/>
      <c r="J598" s="169"/>
      <c r="K598" s="50"/>
      <c r="L598" s="50"/>
      <c r="M598" s="50"/>
      <c r="N598" s="50"/>
      <c r="O598" s="52"/>
      <c r="P598" s="52"/>
      <c r="Q598" s="52"/>
      <c r="R598" s="197"/>
      <c r="S598" s="194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  <c r="DA598" s="128"/>
      <c r="DB598" s="128"/>
      <c r="DC598" s="128"/>
      <c r="DD598" s="128"/>
      <c r="DE598" s="128"/>
      <c r="DF598" s="128"/>
      <c r="DG598" s="128"/>
      <c r="DH598" s="128"/>
      <c r="DI598" s="128"/>
      <c r="DJ598" s="128"/>
      <c r="DK598" s="128"/>
      <c r="DL598" s="128"/>
      <c r="DM598" s="128"/>
      <c r="DN598" s="128"/>
      <c r="DO598" s="128"/>
      <c r="DP598" s="128"/>
      <c r="DQ598" s="128"/>
      <c r="DR598" s="128"/>
      <c r="DS598" s="128"/>
      <c r="DT598" s="128"/>
      <c r="DU598" s="128"/>
      <c r="DV598" s="128"/>
      <c r="DW598" s="128"/>
      <c r="DX598" s="128"/>
      <c r="DY598" s="128"/>
      <c r="DZ598" s="128"/>
      <c r="EA598" s="128"/>
      <c r="EB598" s="128"/>
      <c r="EC598" s="128"/>
      <c r="ED598" s="128"/>
      <c r="EE598" s="128"/>
      <c r="EF598" s="128"/>
      <c r="EG598" s="128"/>
      <c r="EH598" s="128"/>
      <c r="EI598" s="128"/>
      <c r="EJ598" s="128"/>
      <c r="EK598" s="128"/>
      <c r="EL598" s="128"/>
      <c r="EM598" s="128"/>
      <c r="EN598" s="128"/>
      <c r="EO598" s="128"/>
      <c r="EP598" s="128"/>
      <c r="EQ598" s="128"/>
      <c r="ER598" s="128"/>
      <c r="ES598" s="128"/>
      <c r="ET598" s="128"/>
      <c r="EU598" s="128"/>
      <c r="EV598" s="128"/>
      <c r="EW598" s="128"/>
      <c r="EX598" s="128"/>
      <c r="EY598" s="128"/>
      <c r="EZ598" s="128"/>
      <c r="FA598" s="128"/>
      <c r="FB598" s="128"/>
      <c r="FC598" s="128"/>
      <c r="FD598" s="128"/>
      <c r="FE598" s="128"/>
      <c r="FF598" s="128"/>
      <c r="FG598" s="128"/>
      <c r="FH598" s="128"/>
      <c r="FI598" s="128"/>
      <c r="FJ598" s="128"/>
      <c r="FK598" s="128"/>
      <c r="FL598" s="128"/>
      <c r="FM598" s="128"/>
      <c r="FN598" s="128"/>
      <c r="FO598" s="128"/>
      <c r="FP598" s="128"/>
      <c r="FQ598" s="128"/>
      <c r="FR598" s="128"/>
      <c r="FS598" s="128"/>
      <c r="FT598" s="128"/>
      <c r="FU598" s="128"/>
      <c r="FV598" s="128"/>
      <c r="FW598" s="128"/>
      <c r="FX598" s="128"/>
      <c r="FY598" s="128"/>
      <c r="FZ598" s="128"/>
      <c r="GA598" s="128"/>
      <c r="GB598" s="128"/>
      <c r="GC598" s="128"/>
      <c r="GD598" s="128"/>
      <c r="GE598" s="128"/>
      <c r="GF598" s="128"/>
      <c r="GG598" s="128"/>
      <c r="GH598" s="128"/>
      <c r="GI598" s="128"/>
      <c r="GJ598" s="128"/>
      <c r="GK598" s="128"/>
      <c r="GL598" s="128"/>
      <c r="GM598" s="128"/>
      <c r="GN598" s="128"/>
      <c r="GO598" s="128"/>
    </row>
    <row r="599" spans="1:197" s="37" customFormat="1" hidden="1" outlineLevel="4" x14ac:dyDescent="0.25">
      <c r="A599" s="45"/>
      <c r="B599" s="46"/>
      <c r="C599" s="132"/>
      <c r="D599" s="133"/>
      <c r="E599" s="134"/>
      <c r="F599" s="165" t="s">
        <v>597</v>
      </c>
      <c r="G599" s="166"/>
      <c r="H599" s="167">
        <v>14</v>
      </c>
      <c r="I599" s="168"/>
      <c r="J599" s="169"/>
      <c r="K599" s="50"/>
      <c r="L599" s="50"/>
      <c r="M599" s="50"/>
      <c r="N599" s="50"/>
      <c r="O599" s="52"/>
      <c r="P599" s="52"/>
      <c r="Q599" s="52"/>
      <c r="R599" s="197"/>
      <c r="S599" s="194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28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  <c r="DA599" s="128"/>
      <c r="DB599" s="128"/>
      <c r="DC599" s="128"/>
      <c r="DD599" s="128"/>
      <c r="DE599" s="128"/>
      <c r="DF599" s="128"/>
      <c r="DG599" s="128"/>
      <c r="DH599" s="128"/>
      <c r="DI599" s="128"/>
      <c r="DJ599" s="128"/>
      <c r="DK599" s="128"/>
      <c r="DL599" s="128"/>
      <c r="DM599" s="128"/>
      <c r="DN599" s="128"/>
      <c r="DO599" s="128"/>
      <c r="DP599" s="128"/>
      <c r="DQ599" s="128"/>
      <c r="DR599" s="128"/>
      <c r="DS599" s="128"/>
      <c r="DT599" s="128"/>
      <c r="DU599" s="128"/>
      <c r="DV599" s="128"/>
      <c r="DW599" s="128"/>
      <c r="DX599" s="128"/>
      <c r="DY599" s="128"/>
      <c r="DZ599" s="128"/>
      <c r="EA599" s="128"/>
      <c r="EB599" s="128"/>
      <c r="EC599" s="128"/>
      <c r="ED599" s="128"/>
      <c r="EE599" s="128"/>
      <c r="EF599" s="128"/>
      <c r="EG599" s="128"/>
      <c r="EH599" s="128"/>
      <c r="EI599" s="128"/>
      <c r="EJ599" s="128"/>
      <c r="EK599" s="128"/>
      <c r="EL599" s="128"/>
      <c r="EM599" s="128"/>
      <c r="EN599" s="128"/>
      <c r="EO599" s="128"/>
      <c r="EP599" s="128"/>
      <c r="EQ599" s="128"/>
      <c r="ER599" s="128"/>
      <c r="ES599" s="128"/>
      <c r="ET599" s="128"/>
      <c r="EU599" s="128"/>
      <c r="EV599" s="128"/>
      <c r="EW599" s="128"/>
      <c r="EX599" s="128"/>
      <c r="EY599" s="128"/>
      <c r="EZ599" s="128"/>
      <c r="FA599" s="128"/>
      <c r="FB599" s="128"/>
      <c r="FC599" s="128"/>
      <c r="FD599" s="128"/>
      <c r="FE599" s="128"/>
      <c r="FF599" s="128"/>
      <c r="FG599" s="128"/>
      <c r="FH599" s="128"/>
      <c r="FI599" s="128"/>
      <c r="FJ599" s="128"/>
      <c r="FK599" s="128"/>
      <c r="FL599" s="128"/>
      <c r="FM599" s="128"/>
      <c r="FN599" s="128"/>
      <c r="FO599" s="128"/>
      <c r="FP599" s="128"/>
      <c r="FQ599" s="128"/>
      <c r="FR599" s="128"/>
      <c r="FS599" s="128"/>
      <c r="FT599" s="128"/>
      <c r="FU599" s="128"/>
      <c r="FV599" s="128"/>
      <c r="FW599" s="128"/>
      <c r="FX599" s="128"/>
      <c r="FY599" s="128"/>
      <c r="FZ599" s="128"/>
      <c r="GA599" s="128"/>
      <c r="GB599" s="128"/>
      <c r="GC599" s="128"/>
      <c r="GD599" s="128"/>
      <c r="GE599" s="128"/>
      <c r="GF599" s="128"/>
      <c r="GG599" s="128"/>
      <c r="GH599" s="128"/>
      <c r="GI599" s="128"/>
      <c r="GJ599" s="128"/>
      <c r="GK599" s="128"/>
      <c r="GL599" s="128"/>
      <c r="GM599" s="128"/>
      <c r="GN599" s="128"/>
      <c r="GO599" s="128"/>
    </row>
    <row r="600" spans="1:197" s="37" customFormat="1" hidden="1" outlineLevel="4" x14ac:dyDescent="0.25">
      <c r="A600" s="45"/>
      <c r="B600" s="46"/>
      <c r="C600" s="132"/>
      <c r="D600" s="133"/>
      <c r="E600" s="134"/>
      <c r="F600" s="165" t="s">
        <v>598</v>
      </c>
      <c r="G600" s="166"/>
      <c r="H600" s="167">
        <v>12</v>
      </c>
      <c r="I600" s="168"/>
      <c r="J600" s="169"/>
      <c r="K600" s="50"/>
      <c r="L600" s="50"/>
      <c r="M600" s="50"/>
      <c r="N600" s="50"/>
      <c r="O600" s="52"/>
      <c r="P600" s="52"/>
      <c r="Q600" s="52"/>
      <c r="R600" s="197"/>
      <c r="S600" s="194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28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  <c r="DA600" s="128"/>
      <c r="DB600" s="128"/>
      <c r="DC600" s="128"/>
      <c r="DD600" s="128"/>
      <c r="DE600" s="128"/>
      <c r="DF600" s="128"/>
      <c r="DG600" s="128"/>
      <c r="DH600" s="128"/>
      <c r="DI600" s="128"/>
      <c r="DJ600" s="128"/>
      <c r="DK600" s="128"/>
      <c r="DL600" s="128"/>
      <c r="DM600" s="128"/>
      <c r="DN600" s="128"/>
      <c r="DO600" s="128"/>
      <c r="DP600" s="128"/>
      <c r="DQ600" s="128"/>
      <c r="DR600" s="128"/>
      <c r="DS600" s="128"/>
      <c r="DT600" s="128"/>
      <c r="DU600" s="128"/>
      <c r="DV600" s="128"/>
      <c r="DW600" s="128"/>
      <c r="DX600" s="128"/>
      <c r="DY600" s="128"/>
      <c r="DZ600" s="128"/>
      <c r="EA600" s="128"/>
      <c r="EB600" s="128"/>
      <c r="EC600" s="128"/>
      <c r="ED600" s="128"/>
      <c r="EE600" s="128"/>
      <c r="EF600" s="128"/>
      <c r="EG600" s="128"/>
      <c r="EH600" s="128"/>
      <c r="EI600" s="128"/>
      <c r="EJ600" s="128"/>
      <c r="EK600" s="128"/>
      <c r="EL600" s="128"/>
      <c r="EM600" s="128"/>
      <c r="EN600" s="128"/>
      <c r="EO600" s="128"/>
      <c r="EP600" s="128"/>
      <c r="EQ600" s="128"/>
      <c r="ER600" s="128"/>
      <c r="ES600" s="128"/>
      <c r="ET600" s="128"/>
      <c r="EU600" s="128"/>
      <c r="EV600" s="128"/>
      <c r="EW600" s="128"/>
      <c r="EX600" s="128"/>
      <c r="EY600" s="128"/>
      <c r="EZ600" s="128"/>
      <c r="FA600" s="128"/>
      <c r="FB600" s="128"/>
      <c r="FC600" s="128"/>
      <c r="FD600" s="128"/>
      <c r="FE600" s="128"/>
      <c r="FF600" s="128"/>
      <c r="FG600" s="128"/>
      <c r="FH600" s="128"/>
      <c r="FI600" s="128"/>
      <c r="FJ600" s="128"/>
      <c r="FK600" s="128"/>
      <c r="FL600" s="128"/>
      <c r="FM600" s="128"/>
      <c r="FN600" s="128"/>
      <c r="FO600" s="128"/>
      <c r="FP600" s="128"/>
      <c r="FQ600" s="128"/>
      <c r="FR600" s="128"/>
      <c r="FS600" s="128"/>
      <c r="FT600" s="128"/>
      <c r="FU600" s="128"/>
      <c r="FV600" s="128"/>
      <c r="FW600" s="128"/>
      <c r="FX600" s="128"/>
      <c r="FY600" s="128"/>
      <c r="FZ600" s="128"/>
      <c r="GA600" s="128"/>
      <c r="GB600" s="128"/>
      <c r="GC600" s="128"/>
      <c r="GD600" s="128"/>
      <c r="GE600" s="128"/>
      <c r="GF600" s="128"/>
      <c r="GG600" s="128"/>
      <c r="GH600" s="128"/>
      <c r="GI600" s="128"/>
      <c r="GJ600" s="128"/>
      <c r="GK600" s="128"/>
      <c r="GL600" s="128"/>
      <c r="GM600" s="128"/>
      <c r="GN600" s="128"/>
      <c r="GO600" s="128"/>
    </row>
    <row r="601" spans="1:197" s="37" customFormat="1" hidden="1" outlineLevel="4" x14ac:dyDescent="0.25">
      <c r="A601" s="45"/>
      <c r="B601" s="46"/>
      <c r="C601" s="132"/>
      <c r="D601" s="133"/>
      <c r="E601" s="134"/>
      <c r="F601" s="165" t="s">
        <v>599</v>
      </c>
      <c r="G601" s="166"/>
      <c r="H601" s="167">
        <v>16</v>
      </c>
      <c r="I601" s="168"/>
      <c r="J601" s="169"/>
      <c r="K601" s="50"/>
      <c r="L601" s="50"/>
      <c r="M601" s="50"/>
      <c r="N601" s="50"/>
      <c r="O601" s="52"/>
      <c r="P601" s="52"/>
      <c r="Q601" s="52"/>
      <c r="R601" s="197"/>
      <c r="S601" s="194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28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  <c r="DA601" s="128"/>
      <c r="DB601" s="128"/>
      <c r="DC601" s="128"/>
      <c r="DD601" s="128"/>
      <c r="DE601" s="128"/>
      <c r="DF601" s="128"/>
      <c r="DG601" s="128"/>
      <c r="DH601" s="128"/>
      <c r="DI601" s="128"/>
      <c r="DJ601" s="128"/>
      <c r="DK601" s="128"/>
      <c r="DL601" s="128"/>
      <c r="DM601" s="128"/>
      <c r="DN601" s="128"/>
      <c r="DO601" s="128"/>
      <c r="DP601" s="128"/>
      <c r="DQ601" s="128"/>
      <c r="DR601" s="128"/>
      <c r="DS601" s="128"/>
      <c r="DT601" s="128"/>
      <c r="DU601" s="128"/>
      <c r="DV601" s="128"/>
      <c r="DW601" s="128"/>
      <c r="DX601" s="128"/>
      <c r="DY601" s="128"/>
      <c r="DZ601" s="128"/>
      <c r="EA601" s="128"/>
      <c r="EB601" s="128"/>
      <c r="EC601" s="128"/>
      <c r="ED601" s="128"/>
      <c r="EE601" s="128"/>
      <c r="EF601" s="128"/>
      <c r="EG601" s="128"/>
      <c r="EH601" s="128"/>
      <c r="EI601" s="128"/>
      <c r="EJ601" s="128"/>
      <c r="EK601" s="128"/>
      <c r="EL601" s="128"/>
      <c r="EM601" s="128"/>
      <c r="EN601" s="128"/>
      <c r="EO601" s="128"/>
      <c r="EP601" s="128"/>
      <c r="EQ601" s="128"/>
      <c r="ER601" s="128"/>
      <c r="ES601" s="128"/>
      <c r="ET601" s="128"/>
      <c r="EU601" s="128"/>
      <c r="EV601" s="128"/>
      <c r="EW601" s="128"/>
      <c r="EX601" s="128"/>
      <c r="EY601" s="128"/>
      <c r="EZ601" s="128"/>
      <c r="FA601" s="128"/>
      <c r="FB601" s="128"/>
      <c r="FC601" s="128"/>
      <c r="FD601" s="128"/>
      <c r="FE601" s="128"/>
      <c r="FF601" s="128"/>
      <c r="FG601" s="128"/>
      <c r="FH601" s="128"/>
      <c r="FI601" s="128"/>
      <c r="FJ601" s="128"/>
      <c r="FK601" s="128"/>
      <c r="FL601" s="128"/>
      <c r="FM601" s="128"/>
      <c r="FN601" s="128"/>
      <c r="FO601" s="128"/>
      <c r="FP601" s="128"/>
      <c r="FQ601" s="128"/>
      <c r="FR601" s="128"/>
      <c r="FS601" s="128"/>
      <c r="FT601" s="128"/>
      <c r="FU601" s="128"/>
      <c r="FV601" s="128"/>
      <c r="FW601" s="128"/>
      <c r="FX601" s="128"/>
      <c r="FY601" s="128"/>
      <c r="FZ601" s="128"/>
      <c r="GA601" s="128"/>
      <c r="GB601" s="128"/>
      <c r="GC601" s="128"/>
      <c r="GD601" s="128"/>
      <c r="GE601" s="128"/>
      <c r="GF601" s="128"/>
      <c r="GG601" s="128"/>
      <c r="GH601" s="128"/>
      <c r="GI601" s="128"/>
      <c r="GJ601" s="128"/>
      <c r="GK601" s="128"/>
      <c r="GL601" s="128"/>
      <c r="GM601" s="128"/>
      <c r="GN601" s="128"/>
      <c r="GO601" s="128"/>
    </row>
    <row r="602" spans="1:197" s="37" customFormat="1" hidden="1" outlineLevel="4" x14ac:dyDescent="0.25">
      <c r="A602" s="45"/>
      <c r="B602" s="46"/>
      <c r="C602" s="132"/>
      <c r="D602" s="133"/>
      <c r="E602" s="134"/>
      <c r="F602" s="165" t="s">
        <v>600</v>
      </c>
      <c r="G602" s="166"/>
      <c r="H602" s="167">
        <v>0</v>
      </c>
      <c r="I602" s="168"/>
      <c r="J602" s="169"/>
      <c r="K602" s="50"/>
      <c r="L602" s="50"/>
      <c r="M602" s="50"/>
      <c r="N602" s="50"/>
      <c r="O602" s="52"/>
      <c r="P602" s="52"/>
      <c r="Q602" s="52"/>
      <c r="R602" s="197"/>
      <c r="S602" s="194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28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  <c r="DA602" s="128"/>
      <c r="DB602" s="128"/>
      <c r="DC602" s="128"/>
      <c r="DD602" s="128"/>
      <c r="DE602" s="128"/>
      <c r="DF602" s="128"/>
      <c r="DG602" s="128"/>
      <c r="DH602" s="128"/>
      <c r="DI602" s="128"/>
      <c r="DJ602" s="128"/>
      <c r="DK602" s="128"/>
      <c r="DL602" s="128"/>
      <c r="DM602" s="128"/>
      <c r="DN602" s="128"/>
      <c r="DO602" s="128"/>
      <c r="DP602" s="128"/>
      <c r="DQ602" s="128"/>
      <c r="DR602" s="128"/>
      <c r="DS602" s="128"/>
      <c r="DT602" s="128"/>
      <c r="DU602" s="128"/>
      <c r="DV602" s="128"/>
      <c r="DW602" s="128"/>
      <c r="DX602" s="128"/>
      <c r="DY602" s="128"/>
      <c r="DZ602" s="128"/>
      <c r="EA602" s="128"/>
      <c r="EB602" s="128"/>
      <c r="EC602" s="128"/>
      <c r="ED602" s="128"/>
      <c r="EE602" s="128"/>
      <c r="EF602" s="128"/>
      <c r="EG602" s="128"/>
      <c r="EH602" s="128"/>
      <c r="EI602" s="128"/>
      <c r="EJ602" s="128"/>
      <c r="EK602" s="128"/>
      <c r="EL602" s="128"/>
      <c r="EM602" s="128"/>
      <c r="EN602" s="128"/>
      <c r="EO602" s="128"/>
      <c r="EP602" s="128"/>
      <c r="EQ602" s="128"/>
      <c r="ER602" s="128"/>
      <c r="ES602" s="128"/>
      <c r="ET602" s="128"/>
      <c r="EU602" s="128"/>
      <c r="EV602" s="128"/>
      <c r="EW602" s="128"/>
      <c r="EX602" s="128"/>
      <c r="EY602" s="128"/>
      <c r="EZ602" s="128"/>
      <c r="FA602" s="128"/>
      <c r="FB602" s="128"/>
      <c r="FC602" s="128"/>
      <c r="FD602" s="128"/>
      <c r="FE602" s="128"/>
      <c r="FF602" s="128"/>
      <c r="FG602" s="128"/>
      <c r="FH602" s="128"/>
      <c r="FI602" s="128"/>
      <c r="FJ602" s="128"/>
      <c r="FK602" s="128"/>
      <c r="FL602" s="128"/>
      <c r="FM602" s="128"/>
      <c r="FN602" s="128"/>
      <c r="FO602" s="128"/>
      <c r="FP602" s="128"/>
      <c r="FQ602" s="128"/>
      <c r="FR602" s="128"/>
      <c r="FS602" s="128"/>
      <c r="FT602" s="128"/>
      <c r="FU602" s="128"/>
      <c r="FV602" s="128"/>
      <c r="FW602" s="128"/>
      <c r="FX602" s="128"/>
      <c r="FY602" s="128"/>
      <c r="FZ602" s="128"/>
      <c r="GA602" s="128"/>
      <c r="GB602" s="128"/>
      <c r="GC602" s="128"/>
      <c r="GD602" s="128"/>
      <c r="GE602" s="128"/>
      <c r="GF602" s="128"/>
      <c r="GG602" s="128"/>
      <c r="GH602" s="128"/>
      <c r="GI602" s="128"/>
      <c r="GJ602" s="128"/>
      <c r="GK602" s="128"/>
      <c r="GL602" s="128"/>
      <c r="GM602" s="128"/>
      <c r="GN602" s="128"/>
      <c r="GO602" s="128"/>
    </row>
    <row r="603" spans="1:197" s="37" customFormat="1" hidden="1" outlineLevel="4" x14ac:dyDescent="0.25">
      <c r="A603" s="45"/>
      <c r="B603" s="46"/>
      <c r="C603" s="132"/>
      <c r="D603" s="133"/>
      <c r="E603" s="134"/>
      <c r="F603" s="165" t="s">
        <v>601</v>
      </c>
      <c r="G603" s="166"/>
      <c r="H603" s="167">
        <v>8.5</v>
      </c>
      <c r="I603" s="168"/>
      <c r="J603" s="169"/>
      <c r="K603" s="50"/>
      <c r="L603" s="50"/>
      <c r="M603" s="50"/>
      <c r="N603" s="50"/>
      <c r="O603" s="52"/>
      <c r="P603" s="52"/>
      <c r="Q603" s="52"/>
      <c r="R603" s="197"/>
      <c r="S603" s="194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28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  <c r="DA603" s="128"/>
      <c r="DB603" s="128"/>
      <c r="DC603" s="128"/>
      <c r="DD603" s="128"/>
      <c r="DE603" s="128"/>
      <c r="DF603" s="128"/>
      <c r="DG603" s="128"/>
      <c r="DH603" s="128"/>
      <c r="DI603" s="128"/>
      <c r="DJ603" s="128"/>
      <c r="DK603" s="128"/>
      <c r="DL603" s="128"/>
      <c r="DM603" s="128"/>
      <c r="DN603" s="128"/>
      <c r="DO603" s="128"/>
      <c r="DP603" s="128"/>
      <c r="DQ603" s="128"/>
      <c r="DR603" s="128"/>
      <c r="DS603" s="128"/>
      <c r="DT603" s="128"/>
      <c r="DU603" s="128"/>
      <c r="DV603" s="128"/>
      <c r="DW603" s="128"/>
      <c r="DX603" s="128"/>
      <c r="DY603" s="128"/>
      <c r="DZ603" s="128"/>
      <c r="EA603" s="128"/>
      <c r="EB603" s="128"/>
      <c r="EC603" s="128"/>
      <c r="ED603" s="128"/>
      <c r="EE603" s="128"/>
      <c r="EF603" s="128"/>
      <c r="EG603" s="128"/>
      <c r="EH603" s="128"/>
      <c r="EI603" s="128"/>
      <c r="EJ603" s="128"/>
      <c r="EK603" s="128"/>
      <c r="EL603" s="128"/>
      <c r="EM603" s="128"/>
      <c r="EN603" s="128"/>
      <c r="EO603" s="128"/>
      <c r="EP603" s="128"/>
      <c r="EQ603" s="128"/>
      <c r="ER603" s="128"/>
      <c r="ES603" s="128"/>
      <c r="ET603" s="128"/>
      <c r="EU603" s="128"/>
      <c r="EV603" s="128"/>
      <c r="EW603" s="128"/>
      <c r="EX603" s="128"/>
      <c r="EY603" s="128"/>
      <c r="EZ603" s="128"/>
      <c r="FA603" s="128"/>
      <c r="FB603" s="128"/>
      <c r="FC603" s="128"/>
      <c r="FD603" s="128"/>
      <c r="FE603" s="128"/>
      <c r="FF603" s="128"/>
      <c r="FG603" s="128"/>
      <c r="FH603" s="128"/>
      <c r="FI603" s="128"/>
      <c r="FJ603" s="128"/>
      <c r="FK603" s="128"/>
      <c r="FL603" s="128"/>
      <c r="FM603" s="128"/>
      <c r="FN603" s="128"/>
      <c r="FO603" s="128"/>
      <c r="FP603" s="128"/>
      <c r="FQ603" s="128"/>
      <c r="FR603" s="128"/>
      <c r="FS603" s="128"/>
      <c r="FT603" s="128"/>
      <c r="FU603" s="128"/>
      <c r="FV603" s="128"/>
      <c r="FW603" s="128"/>
      <c r="FX603" s="128"/>
      <c r="FY603" s="128"/>
      <c r="FZ603" s="128"/>
      <c r="GA603" s="128"/>
      <c r="GB603" s="128"/>
      <c r="GC603" s="128"/>
      <c r="GD603" s="128"/>
      <c r="GE603" s="128"/>
      <c r="GF603" s="128"/>
      <c r="GG603" s="128"/>
      <c r="GH603" s="128"/>
      <c r="GI603" s="128"/>
      <c r="GJ603" s="128"/>
      <c r="GK603" s="128"/>
      <c r="GL603" s="128"/>
      <c r="GM603" s="128"/>
      <c r="GN603" s="128"/>
      <c r="GO603" s="128"/>
    </row>
    <row r="604" spans="1:197" s="37" customFormat="1" hidden="1" outlineLevel="4" x14ac:dyDescent="0.25">
      <c r="A604" s="45"/>
      <c r="B604" s="46"/>
      <c r="C604" s="132"/>
      <c r="D604" s="133"/>
      <c r="E604" s="134"/>
      <c r="F604" s="165" t="s">
        <v>602</v>
      </c>
      <c r="G604" s="166"/>
      <c r="H604" s="167">
        <v>5.6</v>
      </c>
      <c r="I604" s="168"/>
      <c r="J604" s="169"/>
      <c r="K604" s="50"/>
      <c r="L604" s="50"/>
      <c r="M604" s="50"/>
      <c r="N604" s="50"/>
      <c r="O604" s="52"/>
      <c r="P604" s="52"/>
      <c r="Q604" s="52"/>
      <c r="R604" s="197"/>
      <c r="S604" s="194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28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  <c r="DA604" s="128"/>
      <c r="DB604" s="128"/>
      <c r="DC604" s="128"/>
      <c r="DD604" s="128"/>
      <c r="DE604" s="128"/>
      <c r="DF604" s="128"/>
      <c r="DG604" s="128"/>
      <c r="DH604" s="128"/>
      <c r="DI604" s="128"/>
      <c r="DJ604" s="128"/>
      <c r="DK604" s="128"/>
      <c r="DL604" s="128"/>
      <c r="DM604" s="128"/>
      <c r="DN604" s="128"/>
      <c r="DO604" s="128"/>
      <c r="DP604" s="128"/>
      <c r="DQ604" s="128"/>
      <c r="DR604" s="128"/>
      <c r="DS604" s="128"/>
      <c r="DT604" s="128"/>
      <c r="DU604" s="128"/>
      <c r="DV604" s="128"/>
      <c r="DW604" s="128"/>
      <c r="DX604" s="128"/>
      <c r="DY604" s="128"/>
      <c r="DZ604" s="128"/>
      <c r="EA604" s="128"/>
      <c r="EB604" s="128"/>
      <c r="EC604" s="128"/>
      <c r="ED604" s="128"/>
      <c r="EE604" s="128"/>
      <c r="EF604" s="128"/>
      <c r="EG604" s="128"/>
      <c r="EH604" s="128"/>
      <c r="EI604" s="128"/>
      <c r="EJ604" s="128"/>
      <c r="EK604" s="128"/>
      <c r="EL604" s="128"/>
      <c r="EM604" s="128"/>
      <c r="EN604" s="128"/>
      <c r="EO604" s="128"/>
      <c r="EP604" s="128"/>
      <c r="EQ604" s="128"/>
      <c r="ER604" s="128"/>
      <c r="ES604" s="128"/>
      <c r="ET604" s="128"/>
      <c r="EU604" s="128"/>
      <c r="EV604" s="128"/>
      <c r="EW604" s="128"/>
      <c r="EX604" s="128"/>
      <c r="EY604" s="128"/>
      <c r="EZ604" s="128"/>
      <c r="FA604" s="128"/>
      <c r="FB604" s="128"/>
      <c r="FC604" s="128"/>
      <c r="FD604" s="128"/>
      <c r="FE604" s="128"/>
      <c r="FF604" s="128"/>
      <c r="FG604" s="128"/>
      <c r="FH604" s="128"/>
      <c r="FI604" s="128"/>
      <c r="FJ604" s="128"/>
      <c r="FK604" s="128"/>
      <c r="FL604" s="128"/>
      <c r="FM604" s="128"/>
      <c r="FN604" s="128"/>
      <c r="FO604" s="128"/>
      <c r="FP604" s="128"/>
      <c r="FQ604" s="128"/>
      <c r="FR604" s="128"/>
      <c r="FS604" s="128"/>
      <c r="FT604" s="128"/>
      <c r="FU604" s="128"/>
      <c r="FV604" s="128"/>
      <c r="FW604" s="128"/>
      <c r="FX604" s="128"/>
      <c r="FY604" s="128"/>
      <c r="FZ604" s="128"/>
      <c r="GA604" s="128"/>
      <c r="GB604" s="128"/>
      <c r="GC604" s="128"/>
      <c r="GD604" s="128"/>
      <c r="GE604" s="128"/>
      <c r="GF604" s="128"/>
      <c r="GG604" s="128"/>
      <c r="GH604" s="128"/>
      <c r="GI604" s="128"/>
      <c r="GJ604" s="128"/>
      <c r="GK604" s="128"/>
      <c r="GL604" s="128"/>
      <c r="GM604" s="128"/>
      <c r="GN604" s="128"/>
      <c r="GO604" s="128"/>
    </row>
    <row r="605" spans="1:197" s="37" customFormat="1" hidden="1" outlineLevel="4" x14ac:dyDescent="0.25">
      <c r="A605" s="45"/>
      <c r="B605" s="46"/>
      <c r="C605" s="132"/>
      <c r="D605" s="133"/>
      <c r="E605" s="134"/>
      <c r="F605" s="165" t="s">
        <v>603</v>
      </c>
      <c r="G605" s="166"/>
      <c r="H605" s="167">
        <v>11.2</v>
      </c>
      <c r="I605" s="168"/>
      <c r="J605" s="169"/>
      <c r="K605" s="50"/>
      <c r="L605" s="50"/>
      <c r="M605" s="50"/>
      <c r="N605" s="50"/>
      <c r="O605" s="52"/>
      <c r="P605" s="52"/>
      <c r="Q605" s="52"/>
      <c r="R605" s="197"/>
      <c r="S605" s="194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28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  <c r="DA605" s="128"/>
      <c r="DB605" s="128"/>
      <c r="DC605" s="128"/>
      <c r="DD605" s="128"/>
      <c r="DE605" s="128"/>
      <c r="DF605" s="128"/>
      <c r="DG605" s="128"/>
      <c r="DH605" s="128"/>
      <c r="DI605" s="128"/>
      <c r="DJ605" s="128"/>
      <c r="DK605" s="128"/>
      <c r="DL605" s="128"/>
      <c r="DM605" s="128"/>
      <c r="DN605" s="128"/>
      <c r="DO605" s="128"/>
      <c r="DP605" s="128"/>
      <c r="DQ605" s="128"/>
      <c r="DR605" s="128"/>
      <c r="DS605" s="128"/>
      <c r="DT605" s="128"/>
      <c r="DU605" s="128"/>
      <c r="DV605" s="128"/>
      <c r="DW605" s="128"/>
      <c r="DX605" s="128"/>
      <c r="DY605" s="128"/>
      <c r="DZ605" s="128"/>
      <c r="EA605" s="128"/>
      <c r="EB605" s="128"/>
      <c r="EC605" s="128"/>
      <c r="ED605" s="128"/>
      <c r="EE605" s="128"/>
      <c r="EF605" s="128"/>
      <c r="EG605" s="128"/>
      <c r="EH605" s="128"/>
      <c r="EI605" s="128"/>
      <c r="EJ605" s="128"/>
      <c r="EK605" s="128"/>
      <c r="EL605" s="128"/>
      <c r="EM605" s="128"/>
      <c r="EN605" s="128"/>
      <c r="EO605" s="128"/>
      <c r="EP605" s="128"/>
      <c r="EQ605" s="128"/>
      <c r="ER605" s="128"/>
      <c r="ES605" s="128"/>
      <c r="ET605" s="128"/>
      <c r="EU605" s="128"/>
      <c r="EV605" s="128"/>
      <c r="EW605" s="128"/>
      <c r="EX605" s="128"/>
      <c r="EY605" s="128"/>
      <c r="EZ605" s="128"/>
      <c r="FA605" s="128"/>
      <c r="FB605" s="128"/>
      <c r="FC605" s="128"/>
      <c r="FD605" s="128"/>
      <c r="FE605" s="128"/>
      <c r="FF605" s="128"/>
      <c r="FG605" s="128"/>
      <c r="FH605" s="128"/>
      <c r="FI605" s="128"/>
      <c r="FJ605" s="128"/>
      <c r="FK605" s="128"/>
      <c r="FL605" s="128"/>
      <c r="FM605" s="128"/>
      <c r="FN605" s="128"/>
      <c r="FO605" s="128"/>
      <c r="FP605" s="128"/>
      <c r="FQ605" s="128"/>
      <c r="FR605" s="128"/>
      <c r="FS605" s="128"/>
      <c r="FT605" s="128"/>
      <c r="FU605" s="128"/>
      <c r="FV605" s="128"/>
      <c r="FW605" s="128"/>
      <c r="FX605" s="128"/>
      <c r="FY605" s="128"/>
      <c r="FZ605" s="128"/>
      <c r="GA605" s="128"/>
      <c r="GB605" s="128"/>
      <c r="GC605" s="128"/>
      <c r="GD605" s="128"/>
      <c r="GE605" s="128"/>
      <c r="GF605" s="128"/>
      <c r="GG605" s="128"/>
      <c r="GH605" s="128"/>
      <c r="GI605" s="128"/>
      <c r="GJ605" s="128"/>
      <c r="GK605" s="128"/>
      <c r="GL605" s="128"/>
      <c r="GM605" s="128"/>
      <c r="GN605" s="128"/>
      <c r="GO605" s="128"/>
    </row>
    <row r="606" spans="1:197" s="37" customFormat="1" hidden="1" outlineLevel="4" x14ac:dyDescent="0.25">
      <c r="A606" s="45"/>
      <c r="B606" s="46"/>
      <c r="C606" s="132"/>
      <c r="D606" s="133"/>
      <c r="E606" s="134"/>
      <c r="F606" s="165" t="s">
        <v>604</v>
      </c>
      <c r="G606" s="166"/>
      <c r="H606" s="167">
        <v>5.5</v>
      </c>
      <c r="I606" s="168"/>
      <c r="J606" s="169"/>
      <c r="K606" s="50"/>
      <c r="L606" s="50"/>
      <c r="M606" s="50"/>
      <c r="N606" s="50"/>
      <c r="O606" s="52"/>
      <c r="P606" s="52"/>
      <c r="Q606" s="52"/>
      <c r="R606" s="197"/>
      <c r="S606" s="194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  <c r="DA606" s="128"/>
      <c r="DB606" s="128"/>
      <c r="DC606" s="128"/>
      <c r="DD606" s="128"/>
      <c r="DE606" s="128"/>
      <c r="DF606" s="128"/>
      <c r="DG606" s="128"/>
      <c r="DH606" s="128"/>
      <c r="DI606" s="128"/>
      <c r="DJ606" s="128"/>
      <c r="DK606" s="128"/>
      <c r="DL606" s="128"/>
      <c r="DM606" s="128"/>
      <c r="DN606" s="128"/>
      <c r="DO606" s="128"/>
      <c r="DP606" s="128"/>
      <c r="DQ606" s="128"/>
      <c r="DR606" s="128"/>
      <c r="DS606" s="128"/>
      <c r="DT606" s="128"/>
      <c r="DU606" s="128"/>
      <c r="DV606" s="128"/>
      <c r="DW606" s="128"/>
      <c r="DX606" s="128"/>
      <c r="DY606" s="128"/>
      <c r="DZ606" s="128"/>
      <c r="EA606" s="128"/>
      <c r="EB606" s="128"/>
      <c r="EC606" s="128"/>
      <c r="ED606" s="128"/>
      <c r="EE606" s="128"/>
      <c r="EF606" s="128"/>
      <c r="EG606" s="128"/>
      <c r="EH606" s="128"/>
      <c r="EI606" s="128"/>
      <c r="EJ606" s="128"/>
      <c r="EK606" s="128"/>
      <c r="EL606" s="128"/>
      <c r="EM606" s="128"/>
      <c r="EN606" s="128"/>
      <c r="EO606" s="128"/>
      <c r="EP606" s="128"/>
      <c r="EQ606" s="128"/>
      <c r="ER606" s="128"/>
      <c r="ES606" s="128"/>
      <c r="ET606" s="128"/>
      <c r="EU606" s="128"/>
      <c r="EV606" s="128"/>
      <c r="EW606" s="128"/>
      <c r="EX606" s="128"/>
      <c r="EY606" s="128"/>
      <c r="EZ606" s="128"/>
      <c r="FA606" s="128"/>
      <c r="FB606" s="128"/>
      <c r="FC606" s="128"/>
      <c r="FD606" s="128"/>
      <c r="FE606" s="128"/>
      <c r="FF606" s="128"/>
      <c r="FG606" s="128"/>
      <c r="FH606" s="128"/>
      <c r="FI606" s="128"/>
      <c r="FJ606" s="128"/>
      <c r="FK606" s="128"/>
      <c r="FL606" s="128"/>
      <c r="FM606" s="128"/>
      <c r="FN606" s="128"/>
      <c r="FO606" s="128"/>
      <c r="FP606" s="128"/>
      <c r="FQ606" s="128"/>
      <c r="FR606" s="128"/>
      <c r="FS606" s="128"/>
      <c r="FT606" s="128"/>
      <c r="FU606" s="128"/>
      <c r="FV606" s="128"/>
      <c r="FW606" s="128"/>
      <c r="FX606" s="128"/>
      <c r="FY606" s="128"/>
      <c r="FZ606" s="128"/>
      <c r="GA606" s="128"/>
      <c r="GB606" s="128"/>
      <c r="GC606" s="128"/>
      <c r="GD606" s="128"/>
      <c r="GE606" s="128"/>
      <c r="GF606" s="128"/>
      <c r="GG606" s="128"/>
      <c r="GH606" s="128"/>
      <c r="GI606" s="128"/>
      <c r="GJ606" s="128"/>
      <c r="GK606" s="128"/>
      <c r="GL606" s="128"/>
      <c r="GM606" s="128"/>
      <c r="GN606" s="128"/>
      <c r="GO606" s="128"/>
    </row>
    <row r="607" spans="1:197" s="37" customFormat="1" ht="7.5" hidden="1" customHeight="1" outlineLevel="4" x14ac:dyDescent="0.25">
      <c r="A607" s="36"/>
      <c r="B607" s="53"/>
      <c r="C607" s="139"/>
      <c r="D607" s="140"/>
      <c r="E607" s="141"/>
      <c r="F607" s="170"/>
      <c r="G607" s="171"/>
      <c r="H607" s="172"/>
      <c r="I607" s="173"/>
      <c r="J607" s="174"/>
      <c r="K607" s="61"/>
      <c r="L607" s="61"/>
      <c r="M607" s="61"/>
      <c r="N607" s="61"/>
      <c r="O607" s="60"/>
      <c r="P607" s="60"/>
      <c r="Q607" s="60"/>
      <c r="R607" s="197"/>
      <c r="S607" s="194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  <c r="DA607" s="128"/>
      <c r="DB607" s="128"/>
      <c r="DC607" s="128"/>
      <c r="DD607" s="128"/>
      <c r="DE607" s="128"/>
      <c r="DF607" s="128"/>
      <c r="DG607" s="128"/>
      <c r="DH607" s="128"/>
      <c r="DI607" s="128"/>
      <c r="DJ607" s="128"/>
      <c r="DK607" s="128"/>
      <c r="DL607" s="128"/>
      <c r="DM607" s="128"/>
      <c r="DN607" s="128"/>
      <c r="DO607" s="128"/>
      <c r="DP607" s="128"/>
      <c r="DQ607" s="128"/>
      <c r="DR607" s="128"/>
      <c r="DS607" s="128"/>
      <c r="DT607" s="128"/>
      <c r="DU607" s="128"/>
      <c r="DV607" s="128"/>
      <c r="DW607" s="128"/>
      <c r="DX607" s="128"/>
      <c r="DY607" s="128"/>
      <c r="DZ607" s="128"/>
      <c r="EA607" s="128"/>
      <c r="EB607" s="128"/>
      <c r="EC607" s="128"/>
      <c r="ED607" s="128"/>
      <c r="EE607" s="128"/>
      <c r="EF607" s="128"/>
      <c r="EG607" s="128"/>
      <c r="EH607" s="128"/>
      <c r="EI607" s="128"/>
      <c r="EJ607" s="128"/>
      <c r="EK607" s="128"/>
      <c r="EL607" s="128"/>
      <c r="EM607" s="128"/>
      <c r="EN607" s="128"/>
      <c r="EO607" s="128"/>
      <c r="EP607" s="128"/>
      <c r="EQ607" s="128"/>
      <c r="ER607" s="128"/>
      <c r="ES607" s="128"/>
      <c r="ET607" s="128"/>
      <c r="EU607" s="128"/>
      <c r="EV607" s="128"/>
      <c r="EW607" s="128"/>
      <c r="EX607" s="128"/>
      <c r="EY607" s="128"/>
      <c r="EZ607" s="128"/>
      <c r="FA607" s="128"/>
      <c r="FB607" s="128"/>
      <c r="FC607" s="128"/>
      <c r="FD607" s="128"/>
      <c r="FE607" s="128"/>
      <c r="FF607" s="128"/>
      <c r="FG607" s="128"/>
      <c r="FH607" s="128"/>
      <c r="FI607" s="128"/>
      <c r="FJ607" s="128"/>
      <c r="FK607" s="128"/>
      <c r="FL607" s="128"/>
      <c r="FM607" s="128"/>
      <c r="FN607" s="128"/>
      <c r="FO607" s="128"/>
      <c r="FP607" s="128"/>
      <c r="FQ607" s="128"/>
      <c r="FR607" s="128"/>
      <c r="FS607" s="128"/>
      <c r="FT607" s="128"/>
      <c r="FU607" s="128"/>
      <c r="FV607" s="128"/>
      <c r="FW607" s="128"/>
      <c r="FX607" s="128"/>
      <c r="FY607" s="128"/>
      <c r="FZ607" s="128"/>
      <c r="GA607" s="128"/>
      <c r="GB607" s="128"/>
      <c r="GC607" s="128"/>
      <c r="GD607" s="128"/>
      <c r="GE607" s="128"/>
      <c r="GF607" s="128"/>
      <c r="GG607" s="128"/>
      <c r="GH607" s="128"/>
      <c r="GI607" s="128"/>
      <c r="GJ607" s="128"/>
      <c r="GK607" s="128"/>
      <c r="GL607" s="128"/>
      <c r="GM607" s="128"/>
      <c r="GN607" s="128"/>
      <c r="GO607" s="128"/>
    </row>
    <row r="608" spans="1:197" s="37" customFormat="1" outlineLevel="3" x14ac:dyDescent="0.25">
      <c r="A608" s="38"/>
      <c r="B608" s="39"/>
      <c r="C608" s="129">
        <v>39</v>
      </c>
      <c r="D608" s="130" t="s">
        <v>50</v>
      </c>
      <c r="E608" s="131" t="s">
        <v>605</v>
      </c>
      <c r="F608" s="160" t="s">
        <v>606</v>
      </c>
      <c r="G608" s="161" t="s">
        <v>53</v>
      </c>
      <c r="H608" s="162">
        <v>88.6</v>
      </c>
      <c r="I608" s="163"/>
      <c r="J608" s="164">
        <f>H608*I608</f>
        <v>0</v>
      </c>
      <c r="K608" s="42">
        <v>1.6000000000000001E-3</v>
      </c>
      <c r="L608" s="42">
        <f>H608*K608</f>
        <v>0.14176</v>
      </c>
      <c r="M608" s="42"/>
      <c r="N608" s="42">
        <f>H608*M608</f>
        <v>0</v>
      </c>
      <c r="O608" s="44">
        <v>21</v>
      </c>
      <c r="P608" s="44">
        <f>J608*(O608/100)</f>
        <v>0</v>
      </c>
      <c r="Q608" s="44">
        <f>J608+P608</f>
        <v>0</v>
      </c>
      <c r="R608" s="197"/>
      <c r="S608" s="194"/>
      <c r="T608" s="127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28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  <c r="DA608" s="128"/>
      <c r="DB608" s="128"/>
      <c r="DC608" s="128"/>
      <c r="DD608" s="128"/>
      <c r="DE608" s="128"/>
      <c r="DF608" s="128"/>
      <c r="DG608" s="128"/>
      <c r="DH608" s="128"/>
      <c r="DI608" s="128"/>
      <c r="DJ608" s="128"/>
      <c r="DK608" s="128"/>
      <c r="DL608" s="128"/>
      <c r="DM608" s="128"/>
      <c r="DN608" s="128"/>
      <c r="DO608" s="128"/>
      <c r="DP608" s="128"/>
      <c r="DQ608" s="128"/>
      <c r="DR608" s="128"/>
      <c r="DS608" s="128"/>
      <c r="DT608" s="128"/>
      <c r="DU608" s="128"/>
      <c r="DV608" s="128"/>
      <c r="DW608" s="128"/>
      <c r="DX608" s="128"/>
      <c r="DY608" s="128"/>
      <c r="DZ608" s="128"/>
      <c r="EA608" s="128"/>
      <c r="EB608" s="128"/>
      <c r="EC608" s="128"/>
      <c r="ED608" s="128"/>
      <c r="EE608" s="128"/>
      <c r="EF608" s="128"/>
      <c r="EG608" s="128"/>
      <c r="EH608" s="128"/>
      <c r="EI608" s="128"/>
      <c r="EJ608" s="128"/>
      <c r="EK608" s="128"/>
      <c r="EL608" s="128"/>
      <c r="EM608" s="128"/>
      <c r="EN608" s="128"/>
      <c r="EO608" s="128"/>
      <c r="EP608" s="128"/>
      <c r="EQ608" s="128"/>
      <c r="ER608" s="128"/>
      <c r="ES608" s="128"/>
      <c r="ET608" s="128"/>
      <c r="EU608" s="128"/>
      <c r="EV608" s="128"/>
      <c r="EW608" s="128"/>
      <c r="EX608" s="128"/>
      <c r="EY608" s="128"/>
      <c r="EZ608" s="128"/>
      <c r="FA608" s="128"/>
      <c r="FB608" s="128"/>
      <c r="FC608" s="128"/>
      <c r="FD608" s="128"/>
      <c r="FE608" s="128"/>
      <c r="FF608" s="128"/>
      <c r="FG608" s="128"/>
      <c r="FH608" s="128"/>
      <c r="FI608" s="128"/>
      <c r="FJ608" s="128"/>
      <c r="FK608" s="128"/>
      <c r="FL608" s="128"/>
      <c r="FM608" s="128"/>
      <c r="FN608" s="128"/>
      <c r="FO608" s="128"/>
      <c r="FP608" s="128"/>
      <c r="FQ608" s="128"/>
      <c r="FR608" s="128"/>
      <c r="FS608" s="128"/>
      <c r="FT608" s="128"/>
      <c r="FU608" s="128"/>
      <c r="FV608" s="128"/>
      <c r="FW608" s="128"/>
      <c r="FX608" s="128"/>
      <c r="FY608" s="128"/>
      <c r="FZ608" s="128"/>
      <c r="GA608" s="128"/>
      <c r="GB608" s="128"/>
      <c r="GC608" s="128"/>
      <c r="GD608" s="128"/>
      <c r="GE608" s="128"/>
      <c r="GF608" s="128"/>
      <c r="GG608" s="128"/>
      <c r="GH608" s="128"/>
      <c r="GI608" s="128"/>
      <c r="GJ608" s="128"/>
      <c r="GK608" s="128"/>
      <c r="GL608" s="128"/>
      <c r="GM608" s="128"/>
      <c r="GN608" s="128"/>
      <c r="GO608" s="128"/>
    </row>
    <row r="609" spans="1:197" s="37" customFormat="1" outlineLevel="3" collapsed="1" x14ac:dyDescent="0.25">
      <c r="A609" s="38"/>
      <c r="B609" s="39"/>
      <c r="C609" s="129">
        <v>40</v>
      </c>
      <c r="D609" s="130" t="s">
        <v>50</v>
      </c>
      <c r="E609" s="131" t="s">
        <v>607</v>
      </c>
      <c r="F609" s="160" t="s">
        <v>608</v>
      </c>
      <c r="G609" s="161" t="s">
        <v>429</v>
      </c>
      <c r="H609" s="162">
        <v>6</v>
      </c>
      <c r="I609" s="163"/>
      <c r="J609" s="164">
        <f>H609*I609</f>
        <v>0</v>
      </c>
      <c r="K609" s="42">
        <v>5.2999999999999998E-4</v>
      </c>
      <c r="L609" s="42">
        <f>H609*K609</f>
        <v>3.1799999999999997E-3</v>
      </c>
      <c r="M609" s="42"/>
      <c r="N609" s="42">
        <f>H609*M609</f>
        <v>0</v>
      </c>
      <c r="O609" s="44">
        <v>21</v>
      </c>
      <c r="P609" s="44">
        <f>J609*(O609/100)</f>
        <v>0</v>
      </c>
      <c r="Q609" s="44">
        <f>J609+P609</f>
        <v>0</v>
      </c>
      <c r="R609" s="197"/>
      <c r="S609" s="194"/>
      <c r="T609" s="127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28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  <c r="DA609" s="128"/>
      <c r="DB609" s="128"/>
      <c r="DC609" s="128"/>
      <c r="DD609" s="128"/>
      <c r="DE609" s="128"/>
      <c r="DF609" s="128"/>
      <c r="DG609" s="128"/>
      <c r="DH609" s="128"/>
      <c r="DI609" s="128"/>
      <c r="DJ609" s="128"/>
      <c r="DK609" s="128"/>
      <c r="DL609" s="128"/>
      <c r="DM609" s="128"/>
      <c r="DN609" s="128"/>
      <c r="DO609" s="128"/>
      <c r="DP609" s="128"/>
      <c r="DQ609" s="128"/>
      <c r="DR609" s="128"/>
      <c r="DS609" s="128"/>
      <c r="DT609" s="128"/>
      <c r="DU609" s="128"/>
      <c r="DV609" s="128"/>
      <c r="DW609" s="128"/>
      <c r="DX609" s="128"/>
      <c r="DY609" s="128"/>
      <c r="DZ609" s="128"/>
      <c r="EA609" s="128"/>
      <c r="EB609" s="128"/>
      <c r="EC609" s="128"/>
      <c r="ED609" s="128"/>
      <c r="EE609" s="128"/>
      <c r="EF609" s="128"/>
      <c r="EG609" s="128"/>
      <c r="EH609" s="128"/>
      <c r="EI609" s="128"/>
      <c r="EJ609" s="128"/>
      <c r="EK609" s="128"/>
      <c r="EL609" s="128"/>
      <c r="EM609" s="128"/>
      <c r="EN609" s="128"/>
      <c r="EO609" s="128"/>
      <c r="EP609" s="128"/>
      <c r="EQ609" s="128"/>
      <c r="ER609" s="128"/>
      <c r="ES609" s="128"/>
      <c r="ET609" s="128"/>
      <c r="EU609" s="128"/>
      <c r="EV609" s="128"/>
      <c r="EW609" s="128"/>
      <c r="EX609" s="128"/>
      <c r="EY609" s="128"/>
      <c r="EZ609" s="128"/>
      <c r="FA609" s="128"/>
      <c r="FB609" s="128"/>
      <c r="FC609" s="128"/>
      <c r="FD609" s="128"/>
      <c r="FE609" s="128"/>
      <c r="FF609" s="128"/>
      <c r="FG609" s="128"/>
      <c r="FH609" s="128"/>
      <c r="FI609" s="128"/>
      <c r="FJ609" s="128"/>
      <c r="FK609" s="128"/>
      <c r="FL609" s="128"/>
      <c r="FM609" s="128"/>
      <c r="FN609" s="128"/>
      <c r="FO609" s="128"/>
      <c r="FP609" s="128"/>
      <c r="FQ609" s="128"/>
      <c r="FR609" s="128"/>
      <c r="FS609" s="128"/>
      <c r="FT609" s="128"/>
      <c r="FU609" s="128"/>
      <c r="FV609" s="128"/>
      <c r="FW609" s="128"/>
      <c r="FX609" s="128"/>
      <c r="FY609" s="128"/>
      <c r="FZ609" s="128"/>
      <c r="GA609" s="128"/>
      <c r="GB609" s="128"/>
      <c r="GC609" s="128"/>
      <c r="GD609" s="128"/>
      <c r="GE609" s="128"/>
      <c r="GF609" s="128"/>
      <c r="GG609" s="128"/>
      <c r="GH609" s="128"/>
      <c r="GI609" s="128"/>
      <c r="GJ609" s="128"/>
      <c r="GK609" s="128"/>
      <c r="GL609" s="128"/>
      <c r="GM609" s="128"/>
      <c r="GN609" s="128"/>
      <c r="GO609" s="128"/>
    </row>
    <row r="610" spans="1:197" s="37" customFormat="1" hidden="1" outlineLevel="4" x14ac:dyDescent="0.25">
      <c r="A610" s="45"/>
      <c r="B610" s="46"/>
      <c r="C610" s="132"/>
      <c r="D610" s="133"/>
      <c r="E610" s="134" t="s">
        <v>14</v>
      </c>
      <c r="F610" s="165" t="s">
        <v>609</v>
      </c>
      <c r="G610" s="166"/>
      <c r="H610" s="167">
        <v>0</v>
      </c>
      <c r="I610" s="168"/>
      <c r="J610" s="169"/>
      <c r="K610" s="50"/>
      <c r="L610" s="50"/>
      <c r="M610" s="50"/>
      <c r="N610" s="50"/>
      <c r="O610" s="52"/>
      <c r="P610" s="52"/>
      <c r="Q610" s="52"/>
      <c r="R610" s="197"/>
      <c r="S610" s="194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28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  <c r="DA610" s="128"/>
      <c r="DB610" s="128"/>
      <c r="DC610" s="128"/>
      <c r="DD610" s="128"/>
      <c r="DE610" s="128"/>
      <c r="DF610" s="128"/>
      <c r="DG610" s="128"/>
      <c r="DH610" s="128"/>
      <c r="DI610" s="128"/>
      <c r="DJ610" s="128"/>
      <c r="DK610" s="128"/>
      <c r="DL610" s="128"/>
      <c r="DM610" s="128"/>
      <c r="DN610" s="128"/>
      <c r="DO610" s="128"/>
      <c r="DP610" s="128"/>
      <c r="DQ610" s="128"/>
      <c r="DR610" s="128"/>
      <c r="DS610" s="128"/>
      <c r="DT610" s="128"/>
      <c r="DU610" s="128"/>
      <c r="DV610" s="128"/>
      <c r="DW610" s="128"/>
      <c r="DX610" s="128"/>
      <c r="DY610" s="128"/>
      <c r="DZ610" s="128"/>
      <c r="EA610" s="128"/>
      <c r="EB610" s="128"/>
      <c r="EC610" s="128"/>
      <c r="ED610" s="128"/>
      <c r="EE610" s="128"/>
      <c r="EF610" s="128"/>
      <c r="EG610" s="128"/>
      <c r="EH610" s="128"/>
      <c r="EI610" s="128"/>
      <c r="EJ610" s="128"/>
      <c r="EK610" s="128"/>
      <c r="EL610" s="128"/>
      <c r="EM610" s="128"/>
      <c r="EN610" s="128"/>
      <c r="EO610" s="128"/>
      <c r="EP610" s="128"/>
      <c r="EQ610" s="128"/>
      <c r="ER610" s="128"/>
      <c r="ES610" s="128"/>
      <c r="ET610" s="128"/>
      <c r="EU610" s="128"/>
      <c r="EV610" s="128"/>
      <c r="EW610" s="128"/>
      <c r="EX610" s="128"/>
      <c r="EY610" s="128"/>
      <c r="EZ610" s="128"/>
      <c r="FA610" s="128"/>
      <c r="FB610" s="128"/>
      <c r="FC610" s="128"/>
      <c r="FD610" s="128"/>
      <c r="FE610" s="128"/>
      <c r="FF610" s="128"/>
      <c r="FG610" s="128"/>
      <c r="FH610" s="128"/>
      <c r="FI610" s="128"/>
      <c r="FJ610" s="128"/>
      <c r="FK610" s="128"/>
      <c r="FL610" s="128"/>
      <c r="FM610" s="128"/>
      <c r="FN610" s="128"/>
      <c r="FO610" s="128"/>
      <c r="FP610" s="128"/>
      <c r="FQ610" s="128"/>
      <c r="FR610" s="128"/>
      <c r="FS610" s="128"/>
      <c r="FT610" s="128"/>
      <c r="FU610" s="128"/>
      <c r="FV610" s="128"/>
      <c r="FW610" s="128"/>
      <c r="FX610" s="128"/>
      <c r="FY610" s="128"/>
      <c r="FZ610" s="128"/>
      <c r="GA610" s="128"/>
      <c r="GB610" s="128"/>
      <c r="GC610" s="128"/>
      <c r="GD610" s="128"/>
      <c r="GE610" s="128"/>
      <c r="GF610" s="128"/>
      <c r="GG610" s="128"/>
      <c r="GH610" s="128"/>
      <c r="GI610" s="128"/>
      <c r="GJ610" s="128"/>
      <c r="GK610" s="128"/>
      <c r="GL610" s="128"/>
      <c r="GM610" s="128"/>
      <c r="GN610" s="128"/>
      <c r="GO610" s="128"/>
    </row>
    <row r="611" spans="1:197" s="37" customFormat="1" hidden="1" outlineLevel="4" x14ac:dyDescent="0.25">
      <c r="A611" s="45"/>
      <c r="B611" s="46"/>
      <c r="C611" s="132"/>
      <c r="D611" s="133"/>
      <c r="E611" s="134"/>
      <c r="F611" s="165" t="s">
        <v>610</v>
      </c>
      <c r="G611" s="166"/>
      <c r="H611" s="167">
        <v>6</v>
      </c>
      <c r="I611" s="168"/>
      <c r="J611" s="169"/>
      <c r="K611" s="50"/>
      <c r="L611" s="50"/>
      <c r="M611" s="50"/>
      <c r="N611" s="50"/>
      <c r="O611" s="52"/>
      <c r="P611" s="52"/>
      <c r="Q611" s="52"/>
      <c r="R611" s="197"/>
      <c r="S611" s="194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28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  <c r="DA611" s="128"/>
      <c r="DB611" s="128"/>
      <c r="DC611" s="128"/>
      <c r="DD611" s="128"/>
      <c r="DE611" s="128"/>
      <c r="DF611" s="128"/>
      <c r="DG611" s="128"/>
      <c r="DH611" s="128"/>
      <c r="DI611" s="128"/>
      <c r="DJ611" s="128"/>
      <c r="DK611" s="128"/>
      <c r="DL611" s="128"/>
      <c r="DM611" s="128"/>
      <c r="DN611" s="128"/>
      <c r="DO611" s="128"/>
      <c r="DP611" s="128"/>
      <c r="DQ611" s="128"/>
      <c r="DR611" s="128"/>
      <c r="DS611" s="128"/>
      <c r="DT611" s="128"/>
      <c r="DU611" s="128"/>
      <c r="DV611" s="128"/>
      <c r="DW611" s="128"/>
      <c r="DX611" s="128"/>
      <c r="DY611" s="128"/>
      <c r="DZ611" s="128"/>
      <c r="EA611" s="128"/>
      <c r="EB611" s="128"/>
      <c r="EC611" s="128"/>
      <c r="ED611" s="128"/>
      <c r="EE611" s="128"/>
      <c r="EF611" s="128"/>
      <c r="EG611" s="128"/>
      <c r="EH611" s="128"/>
      <c r="EI611" s="128"/>
      <c r="EJ611" s="128"/>
      <c r="EK611" s="128"/>
      <c r="EL611" s="128"/>
      <c r="EM611" s="128"/>
      <c r="EN611" s="128"/>
      <c r="EO611" s="128"/>
      <c r="EP611" s="128"/>
      <c r="EQ611" s="128"/>
      <c r="ER611" s="128"/>
      <c r="ES611" s="128"/>
      <c r="ET611" s="128"/>
      <c r="EU611" s="128"/>
      <c r="EV611" s="128"/>
      <c r="EW611" s="128"/>
      <c r="EX611" s="128"/>
      <c r="EY611" s="128"/>
      <c r="EZ611" s="128"/>
      <c r="FA611" s="128"/>
      <c r="FB611" s="128"/>
      <c r="FC611" s="128"/>
      <c r="FD611" s="128"/>
      <c r="FE611" s="128"/>
      <c r="FF611" s="128"/>
      <c r="FG611" s="128"/>
      <c r="FH611" s="128"/>
      <c r="FI611" s="128"/>
      <c r="FJ611" s="128"/>
      <c r="FK611" s="128"/>
      <c r="FL611" s="128"/>
      <c r="FM611" s="128"/>
      <c r="FN611" s="128"/>
      <c r="FO611" s="128"/>
      <c r="FP611" s="128"/>
      <c r="FQ611" s="128"/>
      <c r="FR611" s="128"/>
      <c r="FS611" s="128"/>
      <c r="FT611" s="128"/>
      <c r="FU611" s="128"/>
      <c r="FV611" s="128"/>
      <c r="FW611" s="128"/>
      <c r="FX611" s="128"/>
      <c r="FY611" s="128"/>
      <c r="FZ611" s="128"/>
      <c r="GA611" s="128"/>
      <c r="GB611" s="128"/>
      <c r="GC611" s="128"/>
      <c r="GD611" s="128"/>
      <c r="GE611" s="128"/>
      <c r="GF611" s="128"/>
      <c r="GG611" s="128"/>
      <c r="GH611" s="128"/>
      <c r="GI611" s="128"/>
      <c r="GJ611" s="128"/>
      <c r="GK611" s="128"/>
      <c r="GL611" s="128"/>
      <c r="GM611" s="128"/>
      <c r="GN611" s="128"/>
      <c r="GO611" s="128"/>
    </row>
    <row r="612" spans="1:197" s="37" customFormat="1" ht="7.5" hidden="1" customHeight="1" outlineLevel="4" x14ac:dyDescent="0.25">
      <c r="A612" s="36"/>
      <c r="B612" s="53"/>
      <c r="C612" s="139"/>
      <c r="D612" s="140"/>
      <c r="E612" s="141"/>
      <c r="F612" s="170"/>
      <c r="G612" s="171"/>
      <c r="H612" s="172"/>
      <c r="I612" s="173"/>
      <c r="J612" s="174"/>
      <c r="K612" s="61"/>
      <c r="L612" s="61"/>
      <c r="M612" s="61"/>
      <c r="N612" s="61"/>
      <c r="O612" s="60"/>
      <c r="P612" s="60"/>
      <c r="Q612" s="60"/>
      <c r="R612" s="197"/>
      <c r="S612" s="194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28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  <c r="DA612" s="128"/>
      <c r="DB612" s="128"/>
      <c r="DC612" s="128"/>
      <c r="DD612" s="128"/>
      <c r="DE612" s="128"/>
      <c r="DF612" s="128"/>
      <c r="DG612" s="128"/>
      <c r="DH612" s="128"/>
      <c r="DI612" s="128"/>
      <c r="DJ612" s="128"/>
      <c r="DK612" s="128"/>
      <c r="DL612" s="128"/>
      <c r="DM612" s="128"/>
      <c r="DN612" s="128"/>
      <c r="DO612" s="128"/>
      <c r="DP612" s="128"/>
      <c r="DQ612" s="128"/>
      <c r="DR612" s="128"/>
      <c r="DS612" s="128"/>
      <c r="DT612" s="128"/>
      <c r="DU612" s="128"/>
      <c r="DV612" s="128"/>
      <c r="DW612" s="128"/>
      <c r="DX612" s="128"/>
      <c r="DY612" s="128"/>
      <c r="DZ612" s="128"/>
      <c r="EA612" s="128"/>
      <c r="EB612" s="128"/>
      <c r="EC612" s="128"/>
      <c r="ED612" s="128"/>
      <c r="EE612" s="128"/>
      <c r="EF612" s="128"/>
      <c r="EG612" s="128"/>
      <c r="EH612" s="128"/>
      <c r="EI612" s="128"/>
      <c r="EJ612" s="128"/>
      <c r="EK612" s="128"/>
      <c r="EL612" s="128"/>
      <c r="EM612" s="128"/>
      <c r="EN612" s="128"/>
      <c r="EO612" s="128"/>
      <c r="EP612" s="128"/>
      <c r="EQ612" s="128"/>
      <c r="ER612" s="128"/>
      <c r="ES612" s="128"/>
      <c r="ET612" s="128"/>
      <c r="EU612" s="128"/>
      <c r="EV612" s="128"/>
      <c r="EW612" s="128"/>
      <c r="EX612" s="128"/>
      <c r="EY612" s="128"/>
      <c r="EZ612" s="128"/>
      <c r="FA612" s="128"/>
      <c r="FB612" s="128"/>
      <c r="FC612" s="128"/>
      <c r="FD612" s="128"/>
      <c r="FE612" s="128"/>
      <c r="FF612" s="128"/>
      <c r="FG612" s="128"/>
      <c r="FH612" s="128"/>
      <c r="FI612" s="128"/>
      <c r="FJ612" s="128"/>
      <c r="FK612" s="128"/>
      <c r="FL612" s="128"/>
      <c r="FM612" s="128"/>
      <c r="FN612" s="128"/>
      <c r="FO612" s="128"/>
      <c r="FP612" s="128"/>
      <c r="FQ612" s="128"/>
      <c r="FR612" s="128"/>
      <c r="FS612" s="128"/>
      <c r="FT612" s="128"/>
      <c r="FU612" s="128"/>
      <c r="FV612" s="128"/>
      <c r="FW612" s="128"/>
      <c r="FX612" s="128"/>
      <c r="FY612" s="128"/>
      <c r="FZ612" s="128"/>
      <c r="GA612" s="128"/>
      <c r="GB612" s="128"/>
      <c r="GC612" s="128"/>
      <c r="GD612" s="128"/>
      <c r="GE612" s="128"/>
      <c r="GF612" s="128"/>
      <c r="GG612" s="128"/>
      <c r="GH612" s="128"/>
      <c r="GI612" s="128"/>
      <c r="GJ612" s="128"/>
      <c r="GK612" s="128"/>
      <c r="GL612" s="128"/>
      <c r="GM612" s="128"/>
      <c r="GN612" s="128"/>
      <c r="GO612" s="128"/>
    </row>
    <row r="613" spans="1:197" s="37" customFormat="1" outlineLevel="3" collapsed="1" x14ac:dyDescent="0.25">
      <c r="A613" s="38"/>
      <c r="B613" s="39"/>
      <c r="C613" s="129">
        <v>41</v>
      </c>
      <c r="D613" s="130" t="s">
        <v>50</v>
      </c>
      <c r="E613" s="131" t="s">
        <v>611</v>
      </c>
      <c r="F613" s="160" t="s">
        <v>612</v>
      </c>
      <c r="G613" s="161" t="s">
        <v>102</v>
      </c>
      <c r="H613" s="162">
        <v>16</v>
      </c>
      <c r="I613" s="163"/>
      <c r="J613" s="164">
        <f>H613*I613</f>
        <v>0</v>
      </c>
      <c r="K613" s="42">
        <v>2.1900000000000001E-3</v>
      </c>
      <c r="L613" s="42">
        <f>H613*K613</f>
        <v>3.5040000000000002E-2</v>
      </c>
      <c r="M613" s="42"/>
      <c r="N613" s="42">
        <f>H613*M613</f>
        <v>0</v>
      </c>
      <c r="O613" s="44">
        <v>21</v>
      </c>
      <c r="P613" s="44">
        <f>J613*(O613/100)</f>
        <v>0</v>
      </c>
      <c r="Q613" s="44">
        <f>J613+P613</f>
        <v>0</v>
      </c>
      <c r="R613" s="197"/>
      <c r="S613" s="194"/>
      <c r="T613" s="127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28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  <c r="DA613" s="128"/>
      <c r="DB613" s="128"/>
      <c r="DC613" s="128"/>
      <c r="DD613" s="128"/>
      <c r="DE613" s="128"/>
      <c r="DF613" s="128"/>
      <c r="DG613" s="128"/>
      <c r="DH613" s="128"/>
      <c r="DI613" s="128"/>
      <c r="DJ613" s="128"/>
      <c r="DK613" s="128"/>
      <c r="DL613" s="128"/>
      <c r="DM613" s="128"/>
      <c r="DN613" s="128"/>
      <c r="DO613" s="128"/>
      <c r="DP613" s="128"/>
      <c r="DQ613" s="128"/>
      <c r="DR613" s="128"/>
      <c r="DS613" s="128"/>
      <c r="DT613" s="128"/>
      <c r="DU613" s="128"/>
      <c r="DV613" s="128"/>
      <c r="DW613" s="128"/>
      <c r="DX613" s="128"/>
      <c r="DY613" s="128"/>
      <c r="DZ613" s="128"/>
      <c r="EA613" s="128"/>
      <c r="EB613" s="128"/>
      <c r="EC613" s="128"/>
      <c r="ED613" s="128"/>
      <c r="EE613" s="128"/>
      <c r="EF613" s="128"/>
      <c r="EG613" s="128"/>
      <c r="EH613" s="128"/>
      <c r="EI613" s="128"/>
      <c r="EJ613" s="128"/>
      <c r="EK613" s="128"/>
      <c r="EL613" s="128"/>
      <c r="EM613" s="128"/>
      <c r="EN613" s="128"/>
      <c r="EO613" s="128"/>
      <c r="EP613" s="128"/>
      <c r="EQ613" s="128"/>
      <c r="ER613" s="128"/>
      <c r="ES613" s="128"/>
      <c r="ET613" s="128"/>
      <c r="EU613" s="128"/>
      <c r="EV613" s="128"/>
      <c r="EW613" s="128"/>
      <c r="EX613" s="128"/>
      <c r="EY613" s="128"/>
      <c r="EZ613" s="128"/>
      <c r="FA613" s="128"/>
      <c r="FB613" s="128"/>
      <c r="FC613" s="128"/>
      <c r="FD613" s="128"/>
      <c r="FE613" s="128"/>
      <c r="FF613" s="128"/>
      <c r="FG613" s="128"/>
      <c r="FH613" s="128"/>
      <c r="FI613" s="128"/>
      <c r="FJ613" s="128"/>
      <c r="FK613" s="128"/>
      <c r="FL613" s="128"/>
      <c r="FM613" s="128"/>
      <c r="FN613" s="128"/>
      <c r="FO613" s="128"/>
      <c r="FP613" s="128"/>
      <c r="FQ613" s="128"/>
      <c r="FR613" s="128"/>
      <c r="FS613" s="128"/>
      <c r="FT613" s="128"/>
      <c r="FU613" s="128"/>
      <c r="FV613" s="128"/>
      <c r="FW613" s="128"/>
      <c r="FX613" s="128"/>
      <c r="FY613" s="128"/>
      <c r="FZ613" s="128"/>
      <c r="GA613" s="128"/>
      <c r="GB613" s="128"/>
      <c r="GC613" s="128"/>
      <c r="GD613" s="128"/>
      <c r="GE613" s="128"/>
      <c r="GF613" s="128"/>
      <c r="GG613" s="128"/>
      <c r="GH613" s="128"/>
      <c r="GI613" s="128"/>
      <c r="GJ613" s="128"/>
      <c r="GK613" s="128"/>
      <c r="GL613" s="128"/>
      <c r="GM613" s="128"/>
      <c r="GN613" s="128"/>
      <c r="GO613" s="128"/>
    </row>
    <row r="614" spans="1:197" s="37" customFormat="1" hidden="1" outlineLevel="4" x14ac:dyDescent="0.25">
      <c r="A614" s="45"/>
      <c r="B614" s="46"/>
      <c r="C614" s="132"/>
      <c r="D614" s="133"/>
      <c r="E614" s="134" t="s">
        <v>14</v>
      </c>
      <c r="F614" s="165" t="s">
        <v>613</v>
      </c>
      <c r="G614" s="166"/>
      <c r="H614" s="167">
        <v>0</v>
      </c>
      <c r="I614" s="168"/>
      <c r="J614" s="169"/>
      <c r="K614" s="50"/>
      <c r="L614" s="50"/>
      <c r="M614" s="50"/>
      <c r="N614" s="50"/>
      <c r="O614" s="52"/>
      <c r="P614" s="52"/>
      <c r="Q614" s="52"/>
      <c r="R614" s="197"/>
      <c r="S614" s="194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28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  <c r="DA614" s="128"/>
      <c r="DB614" s="128"/>
      <c r="DC614" s="128"/>
      <c r="DD614" s="128"/>
      <c r="DE614" s="128"/>
      <c r="DF614" s="128"/>
      <c r="DG614" s="128"/>
      <c r="DH614" s="128"/>
      <c r="DI614" s="128"/>
      <c r="DJ614" s="128"/>
      <c r="DK614" s="128"/>
      <c r="DL614" s="128"/>
      <c r="DM614" s="128"/>
      <c r="DN614" s="128"/>
      <c r="DO614" s="128"/>
      <c r="DP614" s="128"/>
      <c r="DQ614" s="128"/>
      <c r="DR614" s="128"/>
      <c r="DS614" s="128"/>
      <c r="DT614" s="128"/>
      <c r="DU614" s="128"/>
      <c r="DV614" s="128"/>
      <c r="DW614" s="128"/>
      <c r="DX614" s="128"/>
      <c r="DY614" s="128"/>
      <c r="DZ614" s="128"/>
      <c r="EA614" s="128"/>
      <c r="EB614" s="128"/>
      <c r="EC614" s="128"/>
      <c r="ED614" s="128"/>
      <c r="EE614" s="128"/>
      <c r="EF614" s="128"/>
      <c r="EG614" s="128"/>
      <c r="EH614" s="128"/>
      <c r="EI614" s="128"/>
      <c r="EJ614" s="128"/>
      <c r="EK614" s="128"/>
      <c r="EL614" s="128"/>
      <c r="EM614" s="128"/>
      <c r="EN614" s="128"/>
      <c r="EO614" s="128"/>
      <c r="EP614" s="128"/>
      <c r="EQ614" s="128"/>
      <c r="ER614" s="128"/>
      <c r="ES614" s="128"/>
      <c r="ET614" s="128"/>
      <c r="EU614" s="128"/>
      <c r="EV614" s="128"/>
      <c r="EW614" s="128"/>
      <c r="EX614" s="128"/>
      <c r="EY614" s="128"/>
      <c r="EZ614" s="128"/>
      <c r="FA614" s="128"/>
      <c r="FB614" s="128"/>
      <c r="FC614" s="128"/>
      <c r="FD614" s="128"/>
      <c r="FE614" s="128"/>
      <c r="FF614" s="128"/>
      <c r="FG614" s="128"/>
      <c r="FH614" s="128"/>
      <c r="FI614" s="128"/>
      <c r="FJ614" s="128"/>
      <c r="FK614" s="128"/>
      <c r="FL614" s="128"/>
      <c r="FM614" s="128"/>
      <c r="FN614" s="128"/>
      <c r="FO614" s="128"/>
      <c r="FP614" s="128"/>
      <c r="FQ614" s="128"/>
      <c r="FR614" s="128"/>
      <c r="FS614" s="128"/>
      <c r="FT614" s="128"/>
      <c r="FU614" s="128"/>
      <c r="FV614" s="128"/>
      <c r="FW614" s="128"/>
      <c r="FX614" s="128"/>
      <c r="FY614" s="128"/>
      <c r="FZ614" s="128"/>
      <c r="GA614" s="128"/>
      <c r="GB614" s="128"/>
      <c r="GC614" s="128"/>
      <c r="GD614" s="128"/>
      <c r="GE614" s="128"/>
      <c r="GF614" s="128"/>
      <c r="GG614" s="128"/>
      <c r="GH614" s="128"/>
      <c r="GI614" s="128"/>
      <c r="GJ614" s="128"/>
      <c r="GK614" s="128"/>
      <c r="GL614" s="128"/>
      <c r="GM614" s="128"/>
      <c r="GN614" s="128"/>
      <c r="GO614" s="128"/>
    </row>
    <row r="615" spans="1:197" s="37" customFormat="1" hidden="1" outlineLevel="4" x14ac:dyDescent="0.25">
      <c r="A615" s="45"/>
      <c r="B615" s="46"/>
      <c r="C615" s="132"/>
      <c r="D615" s="133"/>
      <c r="E615" s="134"/>
      <c r="F615" s="165" t="s">
        <v>614</v>
      </c>
      <c r="G615" s="166"/>
      <c r="H615" s="167">
        <v>9</v>
      </c>
      <c r="I615" s="168"/>
      <c r="J615" s="169"/>
      <c r="K615" s="50"/>
      <c r="L615" s="50"/>
      <c r="M615" s="50"/>
      <c r="N615" s="50"/>
      <c r="O615" s="52"/>
      <c r="P615" s="52"/>
      <c r="Q615" s="52"/>
      <c r="R615" s="197"/>
      <c r="S615" s="194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28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  <c r="DA615" s="128"/>
      <c r="DB615" s="128"/>
      <c r="DC615" s="128"/>
      <c r="DD615" s="128"/>
      <c r="DE615" s="128"/>
      <c r="DF615" s="128"/>
      <c r="DG615" s="128"/>
      <c r="DH615" s="128"/>
      <c r="DI615" s="128"/>
      <c r="DJ615" s="128"/>
      <c r="DK615" s="128"/>
      <c r="DL615" s="128"/>
      <c r="DM615" s="128"/>
      <c r="DN615" s="128"/>
      <c r="DO615" s="128"/>
      <c r="DP615" s="128"/>
      <c r="DQ615" s="128"/>
      <c r="DR615" s="128"/>
      <c r="DS615" s="128"/>
      <c r="DT615" s="128"/>
      <c r="DU615" s="128"/>
      <c r="DV615" s="128"/>
      <c r="DW615" s="128"/>
      <c r="DX615" s="128"/>
      <c r="DY615" s="128"/>
      <c r="DZ615" s="128"/>
      <c r="EA615" s="128"/>
      <c r="EB615" s="128"/>
      <c r="EC615" s="128"/>
      <c r="ED615" s="128"/>
      <c r="EE615" s="128"/>
      <c r="EF615" s="128"/>
      <c r="EG615" s="128"/>
      <c r="EH615" s="128"/>
      <c r="EI615" s="128"/>
      <c r="EJ615" s="128"/>
      <c r="EK615" s="128"/>
      <c r="EL615" s="128"/>
      <c r="EM615" s="128"/>
      <c r="EN615" s="128"/>
      <c r="EO615" s="128"/>
      <c r="EP615" s="128"/>
      <c r="EQ615" s="128"/>
      <c r="ER615" s="128"/>
      <c r="ES615" s="128"/>
      <c r="ET615" s="128"/>
      <c r="EU615" s="128"/>
      <c r="EV615" s="128"/>
      <c r="EW615" s="128"/>
      <c r="EX615" s="128"/>
      <c r="EY615" s="128"/>
      <c r="EZ615" s="128"/>
      <c r="FA615" s="128"/>
      <c r="FB615" s="128"/>
      <c r="FC615" s="128"/>
      <c r="FD615" s="128"/>
      <c r="FE615" s="128"/>
      <c r="FF615" s="128"/>
      <c r="FG615" s="128"/>
      <c r="FH615" s="128"/>
      <c r="FI615" s="128"/>
      <c r="FJ615" s="128"/>
      <c r="FK615" s="128"/>
      <c r="FL615" s="128"/>
      <c r="FM615" s="128"/>
      <c r="FN615" s="128"/>
      <c r="FO615" s="128"/>
      <c r="FP615" s="128"/>
      <c r="FQ615" s="128"/>
      <c r="FR615" s="128"/>
      <c r="FS615" s="128"/>
      <c r="FT615" s="128"/>
      <c r="FU615" s="128"/>
      <c r="FV615" s="128"/>
      <c r="FW615" s="128"/>
      <c r="FX615" s="128"/>
      <c r="FY615" s="128"/>
      <c r="FZ615" s="128"/>
      <c r="GA615" s="128"/>
      <c r="GB615" s="128"/>
      <c r="GC615" s="128"/>
      <c r="GD615" s="128"/>
      <c r="GE615" s="128"/>
      <c r="GF615" s="128"/>
      <c r="GG615" s="128"/>
      <c r="GH615" s="128"/>
      <c r="GI615" s="128"/>
      <c r="GJ615" s="128"/>
      <c r="GK615" s="128"/>
      <c r="GL615" s="128"/>
      <c r="GM615" s="128"/>
      <c r="GN615" s="128"/>
      <c r="GO615" s="128"/>
    </row>
    <row r="616" spans="1:197" s="37" customFormat="1" hidden="1" outlineLevel="4" x14ac:dyDescent="0.25">
      <c r="A616" s="45"/>
      <c r="B616" s="46"/>
      <c r="C616" s="132"/>
      <c r="D616" s="133"/>
      <c r="E616" s="134"/>
      <c r="F616" s="165" t="s">
        <v>615</v>
      </c>
      <c r="G616" s="166"/>
      <c r="H616" s="167">
        <v>7</v>
      </c>
      <c r="I616" s="168"/>
      <c r="J616" s="169"/>
      <c r="K616" s="50"/>
      <c r="L616" s="50"/>
      <c r="M616" s="50"/>
      <c r="N616" s="50"/>
      <c r="O616" s="52"/>
      <c r="P616" s="52"/>
      <c r="Q616" s="52"/>
      <c r="R616" s="197"/>
      <c r="S616" s="194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  <c r="DA616" s="128"/>
      <c r="DB616" s="128"/>
      <c r="DC616" s="128"/>
      <c r="DD616" s="128"/>
      <c r="DE616" s="128"/>
      <c r="DF616" s="128"/>
      <c r="DG616" s="128"/>
      <c r="DH616" s="128"/>
      <c r="DI616" s="128"/>
      <c r="DJ616" s="128"/>
      <c r="DK616" s="128"/>
      <c r="DL616" s="128"/>
      <c r="DM616" s="128"/>
      <c r="DN616" s="128"/>
      <c r="DO616" s="128"/>
      <c r="DP616" s="128"/>
      <c r="DQ616" s="128"/>
      <c r="DR616" s="128"/>
      <c r="DS616" s="128"/>
      <c r="DT616" s="128"/>
      <c r="DU616" s="128"/>
      <c r="DV616" s="128"/>
      <c r="DW616" s="128"/>
      <c r="DX616" s="128"/>
      <c r="DY616" s="128"/>
      <c r="DZ616" s="128"/>
      <c r="EA616" s="128"/>
      <c r="EB616" s="128"/>
      <c r="EC616" s="128"/>
      <c r="ED616" s="128"/>
      <c r="EE616" s="128"/>
      <c r="EF616" s="128"/>
      <c r="EG616" s="128"/>
      <c r="EH616" s="128"/>
      <c r="EI616" s="128"/>
      <c r="EJ616" s="128"/>
      <c r="EK616" s="128"/>
      <c r="EL616" s="128"/>
      <c r="EM616" s="128"/>
      <c r="EN616" s="128"/>
      <c r="EO616" s="128"/>
      <c r="EP616" s="128"/>
      <c r="EQ616" s="128"/>
      <c r="ER616" s="128"/>
      <c r="ES616" s="128"/>
      <c r="ET616" s="128"/>
      <c r="EU616" s="128"/>
      <c r="EV616" s="128"/>
      <c r="EW616" s="128"/>
      <c r="EX616" s="128"/>
      <c r="EY616" s="128"/>
      <c r="EZ616" s="128"/>
      <c r="FA616" s="128"/>
      <c r="FB616" s="128"/>
      <c r="FC616" s="128"/>
      <c r="FD616" s="128"/>
      <c r="FE616" s="128"/>
      <c r="FF616" s="128"/>
      <c r="FG616" s="128"/>
      <c r="FH616" s="128"/>
      <c r="FI616" s="128"/>
      <c r="FJ616" s="128"/>
      <c r="FK616" s="128"/>
      <c r="FL616" s="128"/>
      <c r="FM616" s="128"/>
      <c r="FN616" s="128"/>
      <c r="FO616" s="128"/>
      <c r="FP616" s="128"/>
      <c r="FQ616" s="128"/>
      <c r="FR616" s="128"/>
      <c r="FS616" s="128"/>
      <c r="FT616" s="128"/>
      <c r="FU616" s="128"/>
      <c r="FV616" s="128"/>
      <c r="FW616" s="128"/>
      <c r="FX616" s="128"/>
      <c r="FY616" s="128"/>
      <c r="FZ616" s="128"/>
      <c r="GA616" s="128"/>
      <c r="GB616" s="128"/>
      <c r="GC616" s="128"/>
      <c r="GD616" s="128"/>
      <c r="GE616" s="128"/>
      <c r="GF616" s="128"/>
      <c r="GG616" s="128"/>
      <c r="GH616" s="128"/>
      <c r="GI616" s="128"/>
      <c r="GJ616" s="128"/>
      <c r="GK616" s="128"/>
      <c r="GL616" s="128"/>
      <c r="GM616" s="128"/>
      <c r="GN616" s="128"/>
      <c r="GO616" s="128"/>
    </row>
    <row r="617" spans="1:197" s="37" customFormat="1" ht="7.5" hidden="1" customHeight="1" outlineLevel="4" x14ac:dyDescent="0.25">
      <c r="A617" s="36"/>
      <c r="B617" s="53"/>
      <c r="C617" s="139"/>
      <c r="D617" s="140"/>
      <c r="E617" s="141"/>
      <c r="F617" s="170"/>
      <c r="G617" s="171"/>
      <c r="H617" s="172"/>
      <c r="I617" s="173"/>
      <c r="J617" s="174"/>
      <c r="K617" s="61"/>
      <c r="L617" s="61"/>
      <c r="M617" s="61"/>
      <c r="N617" s="61"/>
      <c r="O617" s="60"/>
      <c r="P617" s="60"/>
      <c r="Q617" s="60"/>
      <c r="R617" s="197"/>
      <c r="S617" s="194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  <c r="DA617" s="128"/>
      <c r="DB617" s="128"/>
      <c r="DC617" s="128"/>
      <c r="DD617" s="128"/>
      <c r="DE617" s="128"/>
      <c r="DF617" s="128"/>
      <c r="DG617" s="128"/>
      <c r="DH617" s="128"/>
      <c r="DI617" s="128"/>
      <c r="DJ617" s="128"/>
      <c r="DK617" s="128"/>
      <c r="DL617" s="128"/>
      <c r="DM617" s="128"/>
      <c r="DN617" s="128"/>
      <c r="DO617" s="128"/>
      <c r="DP617" s="128"/>
      <c r="DQ617" s="128"/>
      <c r="DR617" s="128"/>
      <c r="DS617" s="128"/>
      <c r="DT617" s="128"/>
      <c r="DU617" s="128"/>
      <c r="DV617" s="128"/>
      <c r="DW617" s="128"/>
      <c r="DX617" s="128"/>
      <c r="DY617" s="128"/>
      <c r="DZ617" s="128"/>
      <c r="EA617" s="128"/>
      <c r="EB617" s="128"/>
      <c r="EC617" s="128"/>
      <c r="ED617" s="128"/>
      <c r="EE617" s="128"/>
      <c r="EF617" s="128"/>
      <c r="EG617" s="128"/>
      <c r="EH617" s="128"/>
      <c r="EI617" s="128"/>
      <c r="EJ617" s="128"/>
      <c r="EK617" s="128"/>
      <c r="EL617" s="128"/>
      <c r="EM617" s="128"/>
      <c r="EN617" s="128"/>
      <c r="EO617" s="128"/>
      <c r="EP617" s="128"/>
      <c r="EQ617" s="128"/>
      <c r="ER617" s="128"/>
      <c r="ES617" s="128"/>
      <c r="ET617" s="128"/>
      <c r="EU617" s="128"/>
      <c r="EV617" s="128"/>
      <c r="EW617" s="128"/>
      <c r="EX617" s="128"/>
      <c r="EY617" s="128"/>
      <c r="EZ617" s="128"/>
      <c r="FA617" s="128"/>
      <c r="FB617" s="128"/>
      <c r="FC617" s="128"/>
      <c r="FD617" s="128"/>
      <c r="FE617" s="128"/>
      <c r="FF617" s="128"/>
      <c r="FG617" s="128"/>
      <c r="FH617" s="128"/>
      <c r="FI617" s="128"/>
      <c r="FJ617" s="128"/>
      <c r="FK617" s="128"/>
      <c r="FL617" s="128"/>
      <c r="FM617" s="128"/>
      <c r="FN617" s="128"/>
      <c r="FO617" s="128"/>
      <c r="FP617" s="128"/>
      <c r="FQ617" s="128"/>
      <c r="FR617" s="128"/>
      <c r="FS617" s="128"/>
      <c r="FT617" s="128"/>
      <c r="FU617" s="128"/>
      <c r="FV617" s="128"/>
      <c r="FW617" s="128"/>
      <c r="FX617" s="128"/>
      <c r="FY617" s="128"/>
      <c r="FZ617" s="128"/>
      <c r="GA617" s="128"/>
      <c r="GB617" s="128"/>
      <c r="GC617" s="128"/>
      <c r="GD617" s="128"/>
      <c r="GE617" s="128"/>
      <c r="GF617" s="128"/>
      <c r="GG617" s="128"/>
      <c r="GH617" s="128"/>
      <c r="GI617" s="128"/>
      <c r="GJ617" s="128"/>
      <c r="GK617" s="128"/>
      <c r="GL617" s="128"/>
      <c r="GM617" s="128"/>
      <c r="GN617" s="128"/>
      <c r="GO617" s="128"/>
    </row>
    <row r="618" spans="1:197" s="37" customFormat="1" outlineLevel="3" collapsed="1" x14ac:dyDescent="0.25">
      <c r="A618" s="38"/>
      <c r="B618" s="39"/>
      <c r="C618" s="129">
        <v>42</v>
      </c>
      <c r="D618" s="130" t="s">
        <v>50</v>
      </c>
      <c r="E618" s="131" t="s">
        <v>616</v>
      </c>
      <c r="F618" s="160" t="s">
        <v>617</v>
      </c>
      <c r="G618" s="161" t="s">
        <v>102</v>
      </c>
      <c r="H618" s="162">
        <v>533.96800000000007</v>
      </c>
      <c r="I618" s="163"/>
      <c r="J618" s="164">
        <f>H618*I618</f>
        <v>0</v>
      </c>
      <c r="K618" s="42"/>
      <c r="L618" s="42">
        <f>H618*K618</f>
        <v>0</v>
      </c>
      <c r="M618" s="42"/>
      <c r="N618" s="42">
        <f>H618*M618</f>
        <v>0</v>
      </c>
      <c r="O618" s="44">
        <v>21</v>
      </c>
      <c r="P618" s="44">
        <f>J618*(O618/100)</f>
        <v>0</v>
      </c>
      <c r="Q618" s="44">
        <f>J618+P618</f>
        <v>0</v>
      </c>
      <c r="R618" s="197"/>
      <c r="S618" s="194"/>
      <c r="T618" s="127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  <c r="DA618" s="128"/>
      <c r="DB618" s="128"/>
      <c r="DC618" s="128"/>
      <c r="DD618" s="128"/>
      <c r="DE618" s="128"/>
      <c r="DF618" s="128"/>
      <c r="DG618" s="128"/>
      <c r="DH618" s="128"/>
      <c r="DI618" s="128"/>
      <c r="DJ618" s="128"/>
      <c r="DK618" s="128"/>
      <c r="DL618" s="128"/>
      <c r="DM618" s="128"/>
      <c r="DN618" s="128"/>
      <c r="DO618" s="128"/>
      <c r="DP618" s="128"/>
      <c r="DQ618" s="128"/>
      <c r="DR618" s="128"/>
      <c r="DS618" s="128"/>
      <c r="DT618" s="128"/>
      <c r="DU618" s="128"/>
      <c r="DV618" s="128"/>
      <c r="DW618" s="128"/>
      <c r="DX618" s="128"/>
      <c r="DY618" s="128"/>
      <c r="DZ618" s="128"/>
      <c r="EA618" s="128"/>
      <c r="EB618" s="128"/>
      <c r="EC618" s="128"/>
      <c r="ED618" s="128"/>
      <c r="EE618" s="128"/>
      <c r="EF618" s="128"/>
      <c r="EG618" s="128"/>
      <c r="EH618" s="128"/>
      <c r="EI618" s="128"/>
      <c r="EJ618" s="128"/>
      <c r="EK618" s="128"/>
      <c r="EL618" s="128"/>
      <c r="EM618" s="128"/>
      <c r="EN618" s="128"/>
      <c r="EO618" s="128"/>
      <c r="EP618" s="128"/>
      <c r="EQ618" s="128"/>
      <c r="ER618" s="128"/>
      <c r="ES618" s="128"/>
      <c r="ET618" s="128"/>
      <c r="EU618" s="128"/>
      <c r="EV618" s="128"/>
      <c r="EW618" s="128"/>
      <c r="EX618" s="128"/>
      <c r="EY618" s="128"/>
      <c r="EZ618" s="128"/>
      <c r="FA618" s="128"/>
      <c r="FB618" s="128"/>
      <c r="FC618" s="128"/>
      <c r="FD618" s="128"/>
      <c r="FE618" s="128"/>
      <c r="FF618" s="128"/>
      <c r="FG618" s="128"/>
      <c r="FH618" s="128"/>
      <c r="FI618" s="128"/>
      <c r="FJ618" s="128"/>
      <c r="FK618" s="128"/>
      <c r="FL618" s="128"/>
      <c r="FM618" s="128"/>
      <c r="FN618" s="128"/>
      <c r="FO618" s="128"/>
      <c r="FP618" s="128"/>
      <c r="FQ618" s="128"/>
      <c r="FR618" s="128"/>
      <c r="FS618" s="128"/>
      <c r="FT618" s="128"/>
      <c r="FU618" s="128"/>
      <c r="FV618" s="128"/>
      <c r="FW618" s="128"/>
      <c r="FX618" s="128"/>
      <c r="FY618" s="128"/>
      <c r="FZ618" s="128"/>
      <c r="GA618" s="128"/>
      <c r="GB618" s="128"/>
      <c r="GC618" s="128"/>
      <c r="GD618" s="128"/>
      <c r="GE618" s="128"/>
      <c r="GF618" s="128"/>
      <c r="GG618" s="128"/>
      <c r="GH618" s="128"/>
      <c r="GI618" s="128"/>
      <c r="GJ618" s="128"/>
      <c r="GK618" s="128"/>
      <c r="GL618" s="128"/>
      <c r="GM618" s="128"/>
      <c r="GN618" s="128"/>
      <c r="GO618" s="128"/>
    </row>
    <row r="619" spans="1:197" s="37" customFormat="1" hidden="1" outlineLevel="4" x14ac:dyDescent="0.25">
      <c r="A619" s="45"/>
      <c r="B619" s="46"/>
      <c r="C619" s="132"/>
      <c r="D619" s="133"/>
      <c r="E619" s="134" t="s">
        <v>14</v>
      </c>
      <c r="F619" s="165" t="s">
        <v>618</v>
      </c>
      <c r="G619" s="166"/>
      <c r="H619" s="167">
        <v>533.96800000000007</v>
      </c>
      <c r="I619" s="168"/>
      <c r="J619" s="169"/>
      <c r="K619" s="50"/>
      <c r="L619" s="50"/>
      <c r="M619" s="50"/>
      <c r="N619" s="50"/>
      <c r="O619" s="52"/>
      <c r="P619" s="52"/>
      <c r="Q619" s="52"/>
      <c r="R619" s="197"/>
      <c r="S619" s="194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  <c r="DA619" s="128"/>
      <c r="DB619" s="128"/>
      <c r="DC619" s="128"/>
      <c r="DD619" s="128"/>
      <c r="DE619" s="128"/>
      <c r="DF619" s="128"/>
      <c r="DG619" s="128"/>
      <c r="DH619" s="128"/>
      <c r="DI619" s="128"/>
      <c r="DJ619" s="128"/>
      <c r="DK619" s="128"/>
      <c r="DL619" s="128"/>
      <c r="DM619" s="128"/>
      <c r="DN619" s="128"/>
      <c r="DO619" s="128"/>
      <c r="DP619" s="128"/>
      <c r="DQ619" s="128"/>
      <c r="DR619" s="128"/>
      <c r="DS619" s="128"/>
      <c r="DT619" s="128"/>
      <c r="DU619" s="128"/>
      <c r="DV619" s="128"/>
      <c r="DW619" s="128"/>
      <c r="DX619" s="128"/>
      <c r="DY619" s="128"/>
      <c r="DZ619" s="128"/>
      <c r="EA619" s="128"/>
      <c r="EB619" s="128"/>
      <c r="EC619" s="128"/>
      <c r="ED619" s="128"/>
      <c r="EE619" s="128"/>
      <c r="EF619" s="128"/>
      <c r="EG619" s="128"/>
      <c r="EH619" s="128"/>
      <c r="EI619" s="128"/>
      <c r="EJ619" s="128"/>
      <c r="EK619" s="128"/>
      <c r="EL619" s="128"/>
      <c r="EM619" s="128"/>
      <c r="EN619" s="128"/>
      <c r="EO619" s="128"/>
      <c r="EP619" s="128"/>
      <c r="EQ619" s="128"/>
      <c r="ER619" s="128"/>
      <c r="ES619" s="128"/>
      <c r="ET619" s="128"/>
      <c r="EU619" s="128"/>
      <c r="EV619" s="128"/>
      <c r="EW619" s="128"/>
      <c r="EX619" s="128"/>
      <c r="EY619" s="128"/>
      <c r="EZ619" s="128"/>
      <c r="FA619" s="128"/>
      <c r="FB619" s="128"/>
      <c r="FC619" s="128"/>
      <c r="FD619" s="128"/>
      <c r="FE619" s="128"/>
      <c r="FF619" s="128"/>
      <c r="FG619" s="128"/>
      <c r="FH619" s="128"/>
      <c r="FI619" s="128"/>
      <c r="FJ619" s="128"/>
      <c r="FK619" s="128"/>
      <c r="FL619" s="128"/>
      <c r="FM619" s="128"/>
      <c r="FN619" s="128"/>
      <c r="FO619" s="128"/>
      <c r="FP619" s="128"/>
      <c r="FQ619" s="128"/>
      <c r="FR619" s="128"/>
      <c r="FS619" s="128"/>
      <c r="FT619" s="128"/>
      <c r="FU619" s="128"/>
      <c r="FV619" s="128"/>
      <c r="FW619" s="128"/>
      <c r="FX619" s="128"/>
      <c r="FY619" s="128"/>
      <c r="FZ619" s="128"/>
      <c r="GA619" s="128"/>
      <c r="GB619" s="128"/>
      <c r="GC619" s="128"/>
      <c r="GD619" s="128"/>
      <c r="GE619" s="128"/>
      <c r="GF619" s="128"/>
      <c r="GG619" s="128"/>
      <c r="GH619" s="128"/>
      <c r="GI619" s="128"/>
      <c r="GJ619" s="128"/>
      <c r="GK619" s="128"/>
      <c r="GL619" s="128"/>
      <c r="GM619" s="128"/>
      <c r="GN619" s="128"/>
      <c r="GO619" s="128"/>
    </row>
    <row r="620" spans="1:197" s="37" customFormat="1" ht="7.5" hidden="1" customHeight="1" outlineLevel="4" x14ac:dyDescent="0.25">
      <c r="A620" s="36"/>
      <c r="B620" s="53"/>
      <c r="C620" s="139"/>
      <c r="D620" s="140"/>
      <c r="E620" s="141"/>
      <c r="F620" s="170"/>
      <c r="G620" s="171"/>
      <c r="H620" s="172"/>
      <c r="I620" s="173"/>
      <c r="J620" s="174"/>
      <c r="K620" s="61"/>
      <c r="L620" s="61"/>
      <c r="M620" s="61"/>
      <c r="N620" s="61"/>
      <c r="O620" s="60"/>
      <c r="P620" s="60"/>
      <c r="Q620" s="60"/>
      <c r="R620" s="197"/>
      <c r="S620" s="194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28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  <c r="DA620" s="128"/>
      <c r="DB620" s="128"/>
      <c r="DC620" s="128"/>
      <c r="DD620" s="128"/>
      <c r="DE620" s="128"/>
      <c r="DF620" s="128"/>
      <c r="DG620" s="128"/>
      <c r="DH620" s="128"/>
      <c r="DI620" s="128"/>
      <c r="DJ620" s="128"/>
      <c r="DK620" s="128"/>
      <c r="DL620" s="128"/>
      <c r="DM620" s="128"/>
      <c r="DN620" s="128"/>
      <c r="DO620" s="128"/>
      <c r="DP620" s="128"/>
      <c r="DQ620" s="128"/>
      <c r="DR620" s="128"/>
      <c r="DS620" s="128"/>
      <c r="DT620" s="128"/>
      <c r="DU620" s="128"/>
      <c r="DV620" s="128"/>
      <c r="DW620" s="128"/>
      <c r="DX620" s="128"/>
      <c r="DY620" s="128"/>
      <c r="DZ620" s="128"/>
      <c r="EA620" s="128"/>
      <c r="EB620" s="128"/>
      <c r="EC620" s="128"/>
      <c r="ED620" s="128"/>
      <c r="EE620" s="128"/>
      <c r="EF620" s="128"/>
      <c r="EG620" s="128"/>
      <c r="EH620" s="128"/>
      <c r="EI620" s="128"/>
      <c r="EJ620" s="128"/>
      <c r="EK620" s="128"/>
      <c r="EL620" s="128"/>
      <c r="EM620" s="128"/>
      <c r="EN620" s="128"/>
      <c r="EO620" s="128"/>
      <c r="EP620" s="128"/>
      <c r="EQ620" s="128"/>
      <c r="ER620" s="128"/>
      <c r="ES620" s="128"/>
      <c r="ET620" s="128"/>
      <c r="EU620" s="128"/>
      <c r="EV620" s="128"/>
      <c r="EW620" s="128"/>
      <c r="EX620" s="128"/>
      <c r="EY620" s="128"/>
      <c r="EZ620" s="128"/>
      <c r="FA620" s="128"/>
      <c r="FB620" s="128"/>
      <c r="FC620" s="128"/>
      <c r="FD620" s="128"/>
      <c r="FE620" s="128"/>
      <c r="FF620" s="128"/>
      <c r="FG620" s="128"/>
      <c r="FH620" s="128"/>
      <c r="FI620" s="128"/>
      <c r="FJ620" s="128"/>
      <c r="FK620" s="128"/>
      <c r="FL620" s="128"/>
      <c r="FM620" s="128"/>
      <c r="FN620" s="128"/>
      <c r="FO620" s="128"/>
      <c r="FP620" s="128"/>
      <c r="FQ620" s="128"/>
      <c r="FR620" s="128"/>
      <c r="FS620" s="128"/>
      <c r="FT620" s="128"/>
      <c r="FU620" s="128"/>
      <c r="FV620" s="128"/>
      <c r="FW620" s="128"/>
      <c r="FX620" s="128"/>
      <c r="FY620" s="128"/>
      <c r="FZ620" s="128"/>
      <c r="GA620" s="128"/>
      <c r="GB620" s="128"/>
      <c r="GC620" s="128"/>
      <c r="GD620" s="128"/>
      <c r="GE620" s="128"/>
      <c r="GF620" s="128"/>
      <c r="GG620" s="128"/>
      <c r="GH620" s="128"/>
      <c r="GI620" s="128"/>
      <c r="GJ620" s="128"/>
      <c r="GK620" s="128"/>
      <c r="GL620" s="128"/>
      <c r="GM620" s="128"/>
      <c r="GN620" s="128"/>
      <c r="GO620" s="128"/>
    </row>
    <row r="621" spans="1:197" s="37" customFormat="1" outlineLevel="3" x14ac:dyDescent="0.25">
      <c r="A621" s="38"/>
      <c r="B621" s="39"/>
      <c r="C621" s="129">
        <v>43</v>
      </c>
      <c r="D621" s="130" t="s">
        <v>50</v>
      </c>
      <c r="E621" s="131" t="s">
        <v>619</v>
      </c>
      <c r="F621" s="160" t="s">
        <v>620</v>
      </c>
      <c r="G621" s="161" t="s">
        <v>53</v>
      </c>
      <c r="H621" s="162">
        <v>88.6</v>
      </c>
      <c r="I621" s="163"/>
      <c r="J621" s="164">
        <f>H621*I621</f>
        <v>0</v>
      </c>
      <c r="K621" s="42">
        <v>1.0000000000000001E-5</v>
      </c>
      <c r="L621" s="42">
        <f>H621*K621</f>
        <v>8.8600000000000007E-4</v>
      </c>
      <c r="M621" s="42"/>
      <c r="N621" s="42">
        <f>H621*M621</f>
        <v>0</v>
      </c>
      <c r="O621" s="44">
        <v>21</v>
      </c>
      <c r="P621" s="44">
        <f>J621*(O621/100)</f>
        <v>0</v>
      </c>
      <c r="Q621" s="44">
        <f>J621+P621</f>
        <v>0</v>
      </c>
      <c r="R621" s="197"/>
      <c r="S621" s="194"/>
      <c r="T621" s="127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28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  <c r="DA621" s="128"/>
      <c r="DB621" s="128"/>
      <c r="DC621" s="128"/>
      <c r="DD621" s="128"/>
      <c r="DE621" s="128"/>
      <c r="DF621" s="128"/>
      <c r="DG621" s="128"/>
      <c r="DH621" s="128"/>
      <c r="DI621" s="128"/>
      <c r="DJ621" s="128"/>
      <c r="DK621" s="128"/>
      <c r="DL621" s="128"/>
      <c r="DM621" s="128"/>
      <c r="DN621" s="128"/>
      <c r="DO621" s="128"/>
      <c r="DP621" s="128"/>
      <c r="DQ621" s="128"/>
      <c r="DR621" s="128"/>
      <c r="DS621" s="128"/>
      <c r="DT621" s="128"/>
      <c r="DU621" s="128"/>
      <c r="DV621" s="128"/>
      <c r="DW621" s="128"/>
      <c r="DX621" s="128"/>
      <c r="DY621" s="128"/>
      <c r="DZ621" s="128"/>
      <c r="EA621" s="128"/>
      <c r="EB621" s="128"/>
      <c r="EC621" s="128"/>
      <c r="ED621" s="128"/>
      <c r="EE621" s="128"/>
      <c r="EF621" s="128"/>
      <c r="EG621" s="128"/>
      <c r="EH621" s="128"/>
      <c r="EI621" s="128"/>
      <c r="EJ621" s="128"/>
      <c r="EK621" s="128"/>
      <c r="EL621" s="128"/>
      <c r="EM621" s="128"/>
      <c r="EN621" s="128"/>
      <c r="EO621" s="128"/>
      <c r="EP621" s="128"/>
      <c r="EQ621" s="128"/>
      <c r="ER621" s="128"/>
      <c r="ES621" s="128"/>
      <c r="ET621" s="128"/>
      <c r="EU621" s="128"/>
      <c r="EV621" s="128"/>
      <c r="EW621" s="128"/>
      <c r="EX621" s="128"/>
      <c r="EY621" s="128"/>
      <c r="EZ621" s="128"/>
      <c r="FA621" s="128"/>
      <c r="FB621" s="128"/>
      <c r="FC621" s="128"/>
      <c r="FD621" s="128"/>
      <c r="FE621" s="128"/>
      <c r="FF621" s="128"/>
      <c r="FG621" s="128"/>
      <c r="FH621" s="128"/>
      <c r="FI621" s="128"/>
      <c r="FJ621" s="128"/>
      <c r="FK621" s="128"/>
      <c r="FL621" s="128"/>
      <c r="FM621" s="128"/>
      <c r="FN621" s="128"/>
      <c r="FO621" s="128"/>
      <c r="FP621" s="128"/>
      <c r="FQ621" s="128"/>
      <c r="FR621" s="128"/>
      <c r="FS621" s="128"/>
      <c r="FT621" s="128"/>
      <c r="FU621" s="128"/>
      <c r="FV621" s="128"/>
      <c r="FW621" s="128"/>
      <c r="FX621" s="128"/>
      <c r="FY621" s="128"/>
      <c r="FZ621" s="128"/>
      <c r="GA621" s="128"/>
      <c r="GB621" s="128"/>
      <c r="GC621" s="128"/>
      <c r="GD621" s="128"/>
      <c r="GE621" s="128"/>
      <c r="GF621" s="128"/>
      <c r="GG621" s="128"/>
      <c r="GH621" s="128"/>
      <c r="GI621" s="128"/>
      <c r="GJ621" s="128"/>
      <c r="GK621" s="128"/>
      <c r="GL621" s="128"/>
      <c r="GM621" s="128"/>
      <c r="GN621" s="128"/>
      <c r="GO621" s="128"/>
    </row>
    <row r="622" spans="1:197" s="37" customFormat="1" outlineLevel="3" collapsed="1" x14ac:dyDescent="0.25">
      <c r="A622" s="38"/>
      <c r="B622" s="39"/>
      <c r="C622" s="129">
        <v>44</v>
      </c>
      <c r="D622" s="130" t="s">
        <v>50</v>
      </c>
      <c r="E622" s="131" t="s">
        <v>621</v>
      </c>
      <c r="F622" s="160" t="s">
        <v>622</v>
      </c>
      <c r="G622" s="161" t="s">
        <v>429</v>
      </c>
      <c r="H622" s="162">
        <v>309</v>
      </c>
      <c r="I622" s="163"/>
      <c r="J622" s="164">
        <f>H622*I622</f>
        <v>0</v>
      </c>
      <c r="K622" s="42">
        <v>6.0000000000000002E-5</v>
      </c>
      <c r="L622" s="42">
        <f>H622*K622</f>
        <v>1.8540000000000001E-2</v>
      </c>
      <c r="M622" s="42"/>
      <c r="N622" s="42">
        <f>H622*M622</f>
        <v>0</v>
      </c>
      <c r="O622" s="44">
        <v>21</v>
      </c>
      <c r="P622" s="44">
        <f>J622*(O622/100)</f>
        <v>0</v>
      </c>
      <c r="Q622" s="44">
        <f>J622+P622</f>
        <v>0</v>
      </c>
      <c r="R622" s="197"/>
      <c r="S622" s="194"/>
      <c r="T622" s="127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28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  <c r="DA622" s="128"/>
      <c r="DB622" s="128"/>
      <c r="DC622" s="128"/>
      <c r="DD622" s="128"/>
      <c r="DE622" s="128"/>
      <c r="DF622" s="128"/>
      <c r="DG622" s="128"/>
      <c r="DH622" s="128"/>
      <c r="DI622" s="128"/>
      <c r="DJ622" s="128"/>
      <c r="DK622" s="128"/>
      <c r="DL622" s="128"/>
      <c r="DM622" s="128"/>
      <c r="DN622" s="128"/>
      <c r="DO622" s="128"/>
      <c r="DP622" s="128"/>
      <c r="DQ622" s="128"/>
      <c r="DR622" s="128"/>
      <c r="DS622" s="128"/>
      <c r="DT622" s="128"/>
      <c r="DU622" s="128"/>
      <c r="DV622" s="128"/>
      <c r="DW622" s="128"/>
      <c r="DX622" s="128"/>
      <c r="DY622" s="128"/>
      <c r="DZ622" s="128"/>
      <c r="EA622" s="128"/>
      <c r="EB622" s="128"/>
      <c r="EC622" s="128"/>
      <c r="ED622" s="128"/>
      <c r="EE622" s="128"/>
      <c r="EF622" s="128"/>
      <c r="EG622" s="128"/>
      <c r="EH622" s="128"/>
      <c r="EI622" s="128"/>
      <c r="EJ622" s="128"/>
      <c r="EK622" s="128"/>
      <c r="EL622" s="128"/>
      <c r="EM622" s="128"/>
      <c r="EN622" s="128"/>
      <c r="EO622" s="128"/>
      <c r="EP622" s="128"/>
      <c r="EQ622" s="128"/>
      <c r="ER622" s="128"/>
      <c r="ES622" s="128"/>
      <c r="ET622" s="128"/>
      <c r="EU622" s="128"/>
      <c r="EV622" s="128"/>
      <c r="EW622" s="128"/>
      <c r="EX622" s="128"/>
      <c r="EY622" s="128"/>
      <c r="EZ622" s="128"/>
      <c r="FA622" s="128"/>
      <c r="FB622" s="128"/>
      <c r="FC622" s="128"/>
      <c r="FD622" s="128"/>
      <c r="FE622" s="128"/>
      <c r="FF622" s="128"/>
      <c r="FG622" s="128"/>
      <c r="FH622" s="128"/>
      <c r="FI622" s="128"/>
      <c r="FJ622" s="128"/>
      <c r="FK622" s="128"/>
      <c r="FL622" s="128"/>
      <c r="FM622" s="128"/>
      <c r="FN622" s="128"/>
      <c r="FO622" s="128"/>
      <c r="FP622" s="128"/>
      <c r="FQ622" s="128"/>
      <c r="FR622" s="128"/>
      <c r="FS622" s="128"/>
      <c r="FT622" s="128"/>
      <c r="FU622" s="128"/>
      <c r="FV622" s="128"/>
      <c r="FW622" s="128"/>
      <c r="FX622" s="128"/>
      <c r="FY622" s="128"/>
      <c r="FZ622" s="128"/>
      <c r="GA622" s="128"/>
      <c r="GB622" s="128"/>
      <c r="GC622" s="128"/>
      <c r="GD622" s="128"/>
      <c r="GE622" s="128"/>
      <c r="GF622" s="128"/>
      <c r="GG622" s="128"/>
      <c r="GH622" s="128"/>
      <c r="GI622" s="128"/>
      <c r="GJ622" s="128"/>
      <c r="GK622" s="128"/>
      <c r="GL622" s="128"/>
      <c r="GM622" s="128"/>
      <c r="GN622" s="128"/>
      <c r="GO622" s="128"/>
    </row>
    <row r="623" spans="1:197" s="37" customFormat="1" hidden="1" outlineLevel="4" x14ac:dyDescent="0.25">
      <c r="A623" s="45"/>
      <c r="B623" s="46"/>
      <c r="C623" s="132"/>
      <c r="D623" s="133"/>
      <c r="E623" s="134" t="s">
        <v>14</v>
      </c>
      <c r="F623" s="165" t="s">
        <v>623</v>
      </c>
      <c r="G623" s="166"/>
      <c r="H623" s="167">
        <v>0</v>
      </c>
      <c r="I623" s="168"/>
      <c r="J623" s="169"/>
      <c r="K623" s="50"/>
      <c r="L623" s="50"/>
      <c r="M623" s="50"/>
      <c r="N623" s="50"/>
      <c r="O623" s="52"/>
      <c r="P623" s="52"/>
      <c r="Q623" s="52"/>
      <c r="R623" s="197"/>
      <c r="S623" s="194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  <c r="DA623" s="128"/>
      <c r="DB623" s="128"/>
      <c r="DC623" s="128"/>
      <c r="DD623" s="128"/>
      <c r="DE623" s="128"/>
      <c r="DF623" s="128"/>
      <c r="DG623" s="128"/>
      <c r="DH623" s="128"/>
      <c r="DI623" s="128"/>
      <c r="DJ623" s="128"/>
      <c r="DK623" s="128"/>
      <c r="DL623" s="128"/>
      <c r="DM623" s="128"/>
      <c r="DN623" s="128"/>
      <c r="DO623" s="128"/>
      <c r="DP623" s="128"/>
      <c r="DQ623" s="128"/>
      <c r="DR623" s="128"/>
      <c r="DS623" s="128"/>
      <c r="DT623" s="128"/>
      <c r="DU623" s="128"/>
      <c r="DV623" s="128"/>
      <c r="DW623" s="128"/>
      <c r="DX623" s="128"/>
      <c r="DY623" s="128"/>
      <c r="DZ623" s="128"/>
      <c r="EA623" s="128"/>
      <c r="EB623" s="128"/>
      <c r="EC623" s="128"/>
      <c r="ED623" s="128"/>
      <c r="EE623" s="128"/>
      <c r="EF623" s="128"/>
      <c r="EG623" s="128"/>
      <c r="EH623" s="128"/>
      <c r="EI623" s="128"/>
      <c r="EJ623" s="128"/>
      <c r="EK623" s="128"/>
      <c r="EL623" s="128"/>
      <c r="EM623" s="128"/>
      <c r="EN623" s="128"/>
      <c r="EO623" s="128"/>
      <c r="EP623" s="128"/>
      <c r="EQ623" s="128"/>
      <c r="ER623" s="128"/>
      <c r="ES623" s="128"/>
      <c r="ET623" s="128"/>
      <c r="EU623" s="128"/>
      <c r="EV623" s="128"/>
      <c r="EW623" s="128"/>
      <c r="EX623" s="128"/>
      <c r="EY623" s="128"/>
      <c r="EZ623" s="128"/>
      <c r="FA623" s="128"/>
      <c r="FB623" s="128"/>
      <c r="FC623" s="128"/>
      <c r="FD623" s="128"/>
      <c r="FE623" s="128"/>
      <c r="FF623" s="128"/>
      <c r="FG623" s="128"/>
      <c r="FH623" s="128"/>
      <c r="FI623" s="128"/>
      <c r="FJ623" s="128"/>
      <c r="FK623" s="128"/>
      <c r="FL623" s="128"/>
      <c r="FM623" s="128"/>
      <c r="FN623" s="128"/>
      <c r="FO623" s="128"/>
      <c r="FP623" s="128"/>
      <c r="FQ623" s="128"/>
      <c r="FR623" s="128"/>
      <c r="FS623" s="128"/>
      <c r="FT623" s="128"/>
      <c r="FU623" s="128"/>
      <c r="FV623" s="128"/>
      <c r="FW623" s="128"/>
      <c r="FX623" s="128"/>
      <c r="FY623" s="128"/>
      <c r="FZ623" s="128"/>
      <c r="GA623" s="128"/>
      <c r="GB623" s="128"/>
      <c r="GC623" s="128"/>
      <c r="GD623" s="128"/>
      <c r="GE623" s="128"/>
      <c r="GF623" s="128"/>
      <c r="GG623" s="128"/>
      <c r="GH623" s="128"/>
      <c r="GI623" s="128"/>
      <c r="GJ623" s="128"/>
      <c r="GK623" s="128"/>
      <c r="GL623" s="128"/>
      <c r="GM623" s="128"/>
      <c r="GN623" s="128"/>
      <c r="GO623" s="128"/>
    </row>
    <row r="624" spans="1:197" s="37" customFormat="1" hidden="1" outlineLevel="4" x14ac:dyDescent="0.25">
      <c r="A624" s="45"/>
      <c r="B624" s="46"/>
      <c r="C624" s="132"/>
      <c r="D624" s="133"/>
      <c r="E624" s="134"/>
      <c r="F624" s="165" t="s">
        <v>624</v>
      </c>
      <c r="G624" s="166"/>
      <c r="H624" s="167">
        <v>113</v>
      </c>
      <c r="I624" s="168"/>
      <c r="J624" s="169"/>
      <c r="K624" s="50"/>
      <c r="L624" s="50"/>
      <c r="M624" s="50"/>
      <c r="N624" s="50"/>
      <c r="O624" s="52"/>
      <c r="P624" s="52"/>
      <c r="Q624" s="52"/>
      <c r="R624" s="197"/>
      <c r="S624" s="194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28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  <c r="DA624" s="128"/>
      <c r="DB624" s="128"/>
      <c r="DC624" s="128"/>
      <c r="DD624" s="128"/>
      <c r="DE624" s="128"/>
      <c r="DF624" s="128"/>
      <c r="DG624" s="128"/>
      <c r="DH624" s="128"/>
      <c r="DI624" s="128"/>
      <c r="DJ624" s="128"/>
      <c r="DK624" s="128"/>
      <c r="DL624" s="128"/>
      <c r="DM624" s="128"/>
      <c r="DN624" s="128"/>
      <c r="DO624" s="128"/>
      <c r="DP624" s="128"/>
      <c r="DQ624" s="128"/>
      <c r="DR624" s="128"/>
      <c r="DS624" s="128"/>
      <c r="DT624" s="128"/>
      <c r="DU624" s="128"/>
      <c r="DV624" s="128"/>
      <c r="DW624" s="128"/>
      <c r="DX624" s="128"/>
      <c r="DY624" s="128"/>
      <c r="DZ624" s="128"/>
      <c r="EA624" s="128"/>
      <c r="EB624" s="128"/>
      <c r="EC624" s="128"/>
      <c r="ED624" s="128"/>
      <c r="EE624" s="128"/>
      <c r="EF624" s="128"/>
      <c r="EG624" s="128"/>
      <c r="EH624" s="128"/>
      <c r="EI624" s="128"/>
      <c r="EJ624" s="128"/>
      <c r="EK624" s="128"/>
      <c r="EL624" s="128"/>
      <c r="EM624" s="128"/>
      <c r="EN624" s="128"/>
      <c r="EO624" s="128"/>
      <c r="EP624" s="128"/>
      <c r="EQ624" s="128"/>
      <c r="ER624" s="128"/>
      <c r="ES624" s="128"/>
      <c r="ET624" s="128"/>
      <c r="EU624" s="128"/>
      <c r="EV624" s="128"/>
      <c r="EW624" s="128"/>
      <c r="EX624" s="128"/>
      <c r="EY624" s="128"/>
      <c r="EZ624" s="128"/>
      <c r="FA624" s="128"/>
      <c r="FB624" s="128"/>
      <c r="FC624" s="128"/>
      <c r="FD624" s="128"/>
      <c r="FE624" s="128"/>
      <c r="FF624" s="128"/>
      <c r="FG624" s="128"/>
      <c r="FH624" s="128"/>
      <c r="FI624" s="128"/>
      <c r="FJ624" s="128"/>
      <c r="FK624" s="128"/>
      <c r="FL624" s="128"/>
      <c r="FM624" s="128"/>
      <c r="FN624" s="128"/>
      <c r="FO624" s="128"/>
      <c r="FP624" s="128"/>
      <c r="FQ624" s="128"/>
      <c r="FR624" s="128"/>
      <c r="FS624" s="128"/>
      <c r="FT624" s="128"/>
      <c r="FU624" s="128"/>
      <c r="FV624" s="128"/>
      <c r="FW624" s="128"/>
      <c r="FX624" s="128"/>
      <c r="FY624" s="128"/>
      <c r="FZ624" s="128"/>
      <c r="GA624" s="128"/>
      <c r="GB624" s="128"/>
      <c r="GC624" s="128"/>
      <c r="GD624" s="128"/>
      <c r="GE624" s="128"/>
      <c r="GF624" s="128"/>
      <c r="GG624" s="128"/>
      <c r="GH624" s="128"/>
      <c r="GI624" s="128"/>
      <c r="GJ624" s="128"/>
      <c r="GK624" s="128"/>
      <c r="GL624" s="128"/>
      <c r="GM624" s="128"/>
      <c r="GN624" s="128"/>
      <c r="GO624" s="128"/>
    </row>
    <row r="625" spans="1:197" s="37" customFormat="1" hidden="1" outlineLevel="4" x14ac:dyDescent="0.25">
      <c r="A625" s="45"/>
      <c r="B625" s="46"/>
      <c r="C625" s="132"/>
      <c r="D625" s="133"/>
      <c r="E625" s="134"/>
      <c r="F625" s="165" t="s">
        <v>625</v>
      </c>
      <c r="G625" s="166"/>
      <c r="H625" s="167">
        <v>0</v>
      </c>
      <c r="I625" s="168"/>
      <c r="J625" s="169"/>
      <c r="K625" s="50"/>
      <c r="L625" s="50"/>
      <c r="M625" s="50"/>
      <c r="N625" s="50"/>
      <c r="O625" s="52"/>
      <c r="P625" s="52"/>
      <c r="Q625" s="52"/>
      <c r="R625" s="197"/>
      <c r="S625" s="194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28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  <c r="DA625" s="128"/>
      <c r="DB625" s="128"/>
      <c r="DC625" s="128"/>
      <c r="DD625" s="128"/>
      <c r="DE625" s="128"/>
      <c r="DF625" s="128"/>
      <c r="DG625" s="128"/>
      <c r="DH625" s="128"/>
      <c r="DI625" s="128"/>
      <c r="DJ625" s="128"/>
      <c r="DK625" s="128"/>
      <c r="DL625" s="128"/>
      <c r="DM625" s="128"/>
      <c r="DN625" s="128"/>
      <c r="DO625" s="128"/>
      <c r="DP625" s="128"/>
      <c r="DQ625" s="128"/>
      <c r="DR625" s="128"/>
      <c r="DS625" s="128"/>
      <c r="DT625" s="128"/>
      <c r="DU625" s="128"/>
      <c r="DV625" s="128"/>
      <c r="DW625" s="128"/>
      <c r="DX625" s="128"/>
      <c r="DY625" s="128"/>
      <c r="DZ625" s="128"/>
      <c r="EA625" s="128"/>
      <c r="EB625" s="128"/>
      <c r="EC625" s="128"/>
      <c r="ED625" s="128"/>
      <c r="EE625" s="128"/>
      <c r="EF625" s="128"/>
      <c r="EG625" s="128"/>
      <c r="EH625" s="128"/>
      <c r="EI625" s="128"/>
      <c r="EJ625" s="128"/>
      <c r="EK625" s="128"/>
      <c r="EL625" s="128"/>
      <c r="EM625" s="128"/>
      <c r="EN625" s="128"/>
      <c r="EO625" s="128"/>
      <c r="EP625" s="128"/>
      <c r="EQ625" s="128"/>
      <c r="ER625" s="128"/>
      <c r="ES625" s="128"/>
      <c r="ET625" s="128"/>
      <c r="EU625" s="128"/>
      <c r="EV625" s="128"/>
      <c r="EW625" s="128"/>
      <c r="EX625" s="128"/>
      <c r="EY625" s="128"/>
      <c r="EZ625" s="128"/>
      <c r="FA625" s="128"/>
      <c r="FB625" s="128"/>
      <c r="FC625" s="128"/>
      <c r="FD625" s="128"/>
      <c r="FE625" s="128"/>
      <c r="FF625" s="128"/>
      <c r="FG625" s="128"/>
      <c r="FH625" s="128"/>
      <c r="FI625" s="128"/>
      <c r="FJ625" s="128"/>
      <c r="FK625" s="128"/>
      <c r="FL625" s="128"/>
      <c r="FM625" s="128"/>
      <c r="FN625" s="128"/>
      <c r="FO625" s="128"/>
      <c r="FP625" s="128"/>
      <c r="FQ625" s="128"/>
      <c r="FR625" s="128"/>
      <c r="FS625" s="128"/>
      <c r="FT625" s="128"/>
      <c r="FU625" s="128"/>
      <c r="FV625" s="128"/>
      <c r="FW625" s="128"/>
      <c r="FX625" s="128"/>
      <c r="FY625" s="128"/>
      <c r="FZ625" s="128"/>
      <c r="GA625" s="128"/>
      <c r="GB625" s="128"/>
      <c r="GC625" s="128"/>
      <c r="GD625" s="128"/>
      <c r="GE625" s="128"/>
      <c r="GF625" s="128"/>
      <c r="GG625" s="128"/>
      <c r="GH625" s="128"/>
      <c r="GI625" s="128"/>
      <c r="GJ625" s="128"/>
      <c r="GK625" s="128"/>
      <c r="GL625" s="128"/>
      <c r="GM625" s="128"/>
      <c r="GN625" s="128"/>
      <c r="GO625" s="128"/>
    </row>
    <row r="626" spans="1:197" s="37" customFormat="1" hidden="1" outlineLevel="4" x14ac:dyDescent="0.25">
      <c r="A626" s="45"/>
      <c r="B626" s="46"/>
      <c r="C626" s="132"/>
      <c r="D626" s="133"/>
      <c r="E626" s="134"/>
      <c r="F626" s="165" t="s">
        <v>626</v>
      </c>
      <c r="G626" s="166"/>
      <c r="H626" s="167">
        <v>122</v>
      </c>
      <c r="I626" s="168"/>
      <c r="J626" s="169"/>
      <c r="K626" s="50"/>
      <c r="L626" s="50"/>
      <c r="M626" s="50"/>
      <c r="N626" s="50"/>
      <c r="O626" s="52"/>
      <c r="P626" s="52"/>
      <c r="Q626" s="52"/>
      <c r="R626" s="197"/>
      <c r="S626" s="194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28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  <c r="DA626" s="128"/>
      <c r="DB626" s="128"/>
      <c r="DC626" s="128"/>
      <c r="DD626" s="128"/>
      <c r="DE626" s="128"/>
      <c r="DF626" s="128"/>
      <c r="DG626" s="128"/>
      <c r="DH626" s="128"/>
      <c r="DI626" s="128"/>
      <c r="DJ626" s="128"/>
      <c r="DK626" s="128"/>
      <c r="DL626" s="128"/>
      <c r="DM626" s="128"/>
      <c r="DN626" s="128"/>
      <c r="DO626" s="128"/>
      <c r="DP626" s="128"/>
      <c r="DQ626" s="128"/>
      <c r="DR626" s="128"/>
      <c r="DS626" s="128"/>
      <c r="DT626" s="128"/>
      <c r="DU626" s="128"/>
      <c r="DV626" s="128"/>
      <c r="DW626" s="128"/>
      <c r="DX626" s="128"/>
      <c r="DY626" s="128"/>
      <c r="DZ626" s="128"/>
      <c r="EA626" s="128"/>
      <c r="EB626" s="128"/>
      <c r="EC626" s="128"/>
      <c r="ED626" s="128"/>
      <c r="EE626" s="128"/>
      <c r="EF626" s="128"/>
      <c r="EG626" s="128"/>
      <c r="EH626" s="128"/>
      <c r="EI626" s="128"/>
      <c r="EJ626" s="128"/>
      <c r="EK626" s="128"/>
      <c r="EL626" s="128"/>
      <c r="EM626" s="128"/>
      <c r="EN626" s="128"/>
      <c r="EO626" s="128"/>
      <c r="EP626" s="128"/>
      <c r="EQ626" s="128"/>
      <c r="ER626" s="128"/>
      <c r="ES626" s="128"/>
      <c r="ET626" s="128"/>
      <c r="EU626" s="128"/>
      <c r="EV626" s="128"/>
      <c r="EW626" s="128"/>
      <c r="EX626" s="128"/>
      <c r="EY626" s="128"/>
      <c r="EZ626" s="128"/>
      <c r="FA626" s="128"/>
      <c r="FB626" s="128"/>
      <c r="FC626" s="128"/>
      <c r="FD626" s="128"/>
      <c r="FE626" s="128"/>
      <c r="FF626" s="128"/>
      <c r="FG626" s="128"/>
      <c r="FH626" s="128"/>
      <c r="FI626" s="128"/>
      <c r="FJ626" s="128"/>
      <c r="FK626" s="128"/>
      <c r="FL626" s="128"/>
      <c r="FM626" s="128"/>
      <c r="FN626" s="128"/>
      <c r="FO626" s="128"/>
      <c r="FP626" s="128"/>
      <c r="FQ626" s="128"/>
      <c r="FR626" s="128"/>
      <c r="FS626" s="128"/>
      <c r="FT626" s="128"/>
      <c r="FU626" s="128"/>
      <c r="FV626" s="128"/>
      <c r="FW626" s="128"/>
      <c r="FX626" s="128"/>
      <c r="FY626" s="128"/>
      <c r="FZ626" s="128"/>
      <c r="GA626" s="128"/>
      <c r="GB626" s="128"/>
      <c r="GC626" s="128"/>
      <c r="GD626" s="128"/>
      <c r="GE626" s="128"/>
      <c r="GF626" s="128"/>
      <c r="GG626" s="128"/>
      <c r="GH626" s="128"/>
      <c r="GI626" s="128"/>
      <c r="GJ626" s="128"/>
      <c r="GK626" s="128"/>
      <c r="GL626" s="128"/>
      <c r="GM626" s="128"/>
      <c r="GN626" s="128"/>
      <c r="GO626" s="128"/>
    </row>
    <row r="627" spans="1:197" s="37" customFormat="1" hidden="1" outlineLevel="4" x14ac:dyDescent="0.25">
      <c r="A627" s="45"/>
      <c r="B627" s="46"/>
      <c r="C627" s="132"/>
      <c r="D627" s="133"/>
      <c r="E627" s="134"/>
      <c r="F627" s="165" t="s">
        <v>453</v>
      </c>
      <c r="G627" s="166"/>
      <c r="H627" s="167">
        <v>0</v>
      </c>
      <c r="I627" s="168"/>
      <c r="J627" s="169"/>
      <c r="K627" s="50"/>
      <c r="L627" s="50"/>
      <c r="M627" s="50"/>
      <c r="N627" s="50"/>
      <c r="O627" s="52"/>
      <c r="P627" s="52"/>
      <c r="Q627" s="52"/>
      <c r="R627" s="197"/>
      <c r="S627" s="194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28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8"/>
      <c r="CA627" s="128"/>
      <c r="CB627" s="128"/>
      <c r="CC627" s="128"/>
      <c r="CD627" s="128"/>
      <c r="CE627" s="128"/>
      <c r="CF627" s="128"/>
      <c r="CG627" s="128"/>
      <c r="CH627" s="128"/>
      <c r="CI627" s="128"/>
      <c r="CJ627" s="128"/>
      <c r="CK627" s="128"/>
      <c r="CL627" s="128"/>
      <c r="CM627" s="128"/>
      <c r="CN627" s="128"/>
      <c r="CO627" s="128"/>
      <c r="CP627" s="128"/>
      <c r="CQ627" s="128"/>
      <c r="CR627" s="128"/>
      <c r="CS627" s="128"/>
      <c r="CT627" s="128"/>
      <c r="CU627" s="128"/>
      <c r="CV627" s="128"/>
      <c r="CW627" s="128"/>
      <c r="CX627" s="128"/>
      <c r="CY627" s="128"/>
      <c r="CZ627" s="128"/>
      <c r="DA627" s="128"/>
      <c r="DB627" s="128"/>
      <c r="DC627" s="128"/>
      <c r="DD627" s="128"/>
      <c r="DE627" s="128"/>
      <c r="DF627" s="128"/>
      <c r="DG627" s="128"/>
      <c r="DH627" s="128"/>
      <c r="DI627" s="128"/>
      <c r="DJ627" s="128"/>
      <c r="DK627" s="128"/>
      <c r="DL627" s="128"/>
      <c r="DM627" s="128"/>
      <c r="DN627" s="128"/>
      <c r="DO627" s="128"/>
      <c r="DP627" s="128"/>
      <c r="DQ627" s="128"/>
      <c r="DR627" s="128"/>
      <c r="DS627" s="128"/>
      <c r="DT627" s="128"/>
      <c r="DU627" s="128"/>
      <c r="DV627" s="128"/>
      <c r="DW627" s="128"/>
      <c r="DX627" s="128"/>
      <c r="DY627" s="128"/>
      <c r="DZ627" s="128"/>
      <c r="EA627" s="128"/>
      <c r="EB627" s="128"/>
      <c r="EC627" s="128"/>
      <c r="ED627" s="128"/>
      <c r="EE627" s="128"/>
      <c r="EF627" s="128"/>
      <c r="EG627" s="128"/>
      <c r="EH627" s="128"/>
      <c r="EI627" s="128"/>
      <c r="EJ627" s="128"/>
      <c r="EK627" s="128"/>
      <c r="EL627" s="128"/>
      <c r="EM627" s="128"/>
      <c r="EN627" s="128"/>
      <c r="EO627" s="128"/>
      <c r="EP627" s="128"/>
      <c r="EQ627" s="128"/>
      <c r="ER627" s="128"/>
      <c r="ES627" s="128"/>
      <c r="ET627" s="128"/>
      <c r="EU627" s="128"/>
      <c r="EV627" s="128"/>
      <c r="EW627" s="128"/>
      <c r="EX627" s="128"/>
      <c r="EY627" s="128"/>
      <c r="EZ627" s="128"/>
      <c r="FA627" s="128"/>
      <c r="FB627" s="128"/>
      <c r="FC627" s="128"/>
      <c r="FD627" s="128"/>
      <c r="FE627" s="128"/>
      <c r="FF627" s="128"/>
      <c r="FG627" s="128"/>
      <c r="FH627" s="128"/>
      <c r="FI627" s="128"/>
      <c r="FJ627" s="128"/>
      <c r="FK627" s="128"/>
      <c r="FL627" s="128"/>
      <c r="FM627" s="128"/>
      <c r="FN627" s="128"/>
      <c r="FO627" s="128"/>
      <c r="FP627" s="128"/>
      <c r="FQ627" s="128"/>
      <c r="FR627" s="128"/>
      <c r="FS627" s="128"/>
      <c r="FT627" s="128"/>
      <c r="FU627" s="128"/>
      <c r="FV627" s="128"/>
      <c r="FW627" s="128"/>
      <c r="FX627" s="128"/>
      <c r="FY627" s="128"/>
      <c r="FZ627" s="128"/>
      <c r="GA627" s="128"/>
      <c r="GB627" s="128"/>
      <c r="GC627" s="128"/>
      <c r="GD627" s="128"/>
      <c r="GE627" s="128"/>
      <c r="GF627" s="128"/>
      <c r="GG627" s="128"/>
      <c r="GH627" s="128"/>
      <c r="GI627" s="128"/>
      <c r="GJ627" s="128"/>
      <c r="GK627" s="128"/>
      <c r="GL627" s="128"/>
      <c r="GM627" s="128"/>
      <c r="GN627" s="128"/>
      <c r="GO627" s="128"/>
    </row>
    <row r="628" spans="1:197" s="37" customFormat="1" hidden="1" outlineLevel="4" x14ac:dyDescent="0.25">
      <c r="A628" s="45"/>
      <c r="B628" s="46"/>
      <c r="C628" s="132"/>
      <c r="D628" s="133"/>
      <c r="E628" s="134"/>
      <c r="F628" s="165" t="s">
        <v>627</v>
      </c>
      <c r="G628" s="166"/>
      <c r="H628" s="167">
        <v>74</v>
      </c>
      <c r="I628" s="168"/>
      <c r="J628" s="169"/>
      <c r="K628" s="50"/>
      <c r="L628" s="50"/>
      <c r="M628" s="50"/>
      <c r="N628" s="50"/>
      <c r="O628" s="52"/>
      <c r="P628" s="52"/>
      <c r="Q628" s="52"/>
      <c r="R628" s="197"/>
      <c r="S628" s="194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28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8"/>
      <c r="CA628" s="128"/>
      <c r="CB628" s="128"/>
      <c r="CC628" s="128"/>
      <c r="CD628" s="128"/>
      <c r="CE628" s="128"/>
      <c r="CF628" s="128"/>
      <c r="CG628" s="128"/>
      <c r="CH628" s="128"/>
      <c r="CI628" s="128"/>
      <c r="CJ628" s="128"/>
      <c r="CK628" s="128"/>
      <c r="CL628" s="128"/>
      <c r="CM628" s="128"/>
      <c r="CN628" s="128"/>
      <c r="CO628" s="128"/>
      <c r="CP628" s="128"/>
      <c r="CQ628" s="128"/>
      <c r="CR628" s="128"/>
      <c r="CS628" s="128"/>
      <c r="CT628" s="128"/>
      <c r="CU628" s="128"/>
      <c r="CV628" s="128"/>
      <c r="CW628" s="128"/>
      <c r="CX628" s="128"/>
      <c r="CY628" s="128"/>
      <c r="CZ628" s="128"/>
      <c r="DA628" s="128"/>
      <c r="DB628" s="128"/>
      <c r="DC628" s="128"/>
      <c r="DD628" s="128"/>
      <c r="DE628" s="128"/>
      <c r="DF628" s="128"/>
      <c r="DG628" s="128"/>
      <c r="DH628" s="128"/>
      <c r="DI628" s="128"/>
      <c r="DJ628" s="128"/>
      <c r="DK628" s="128"/>
      <c r="DL628" s="128"/>
      <c r="DM628" s="128"/>
      <c r="DN628" s="128"/>
      <c r="DO628" s="128"/>
      <c r="DP628" s="128"/>
      <c r="DQ628" s="128"/>
      <c r="DR628" s="128"/>
      <c r="DS628" s="128"/>
      <c r="DT628" s="128"/>
      <c r="DU628" s="128"/>
      <c r="DV628" s="128"/>
      <c r="DW628" s="128"/>
      <c r="DX628" s="128"/>
      <c r="DY628" s="128"/>
      <c r="DZ628" s="128"/>
      <c r="EA628" s="128"/>
      <c r="EB628" s="128"/>
      <c r="EC628" s="128"/>
      <c r="ED628" s="128"/>
      <c r="EE628" s="128"/>
      <c r="EF628" s="128"/>
      <c r="EG628" s="128"/>
      <c r="EH628" s="128"/>
      <c r="EI628" s="128"/>
      <c r="EJ628" s="128"/>
      <c r="EK628" s="128"/>
      <c r="EL628" s="128"/>
      <c r="EM628" s="128"/>
      <c r="EN628" s="128"/>
      <c r="EO628" s="128"/>
      <c r="EP628" s="128"/>
      <c r="EQ628" s="128"/>
      <c r="ER628" s="128"/>
      <c r="ES628" s="128"/>
      <c r="ET628" s="128"/>
      <c r="EU628" s="128"/>
      <c r="EV628" s="128"/>
      <c r="EW628" s="128"/>
      <c r="EX628" s="128"/>
      <c r="EY628" s="128"/>
      <c r="EZ628" s="128"/>
      <c r="FA628" s="128"/>
      <c r="FB628" s="128"/>
      <c r="FC628" s="128"/>
      <c r="FD628" s="128"/>
      <c r="FE628" s="128"/>
      <c r="FF628" s="128"/>
      <c r="FG628" s="128"/>
      <c r="FH628" s="128"/>
      <c r="FI628" s="128"/>
      <c r="FJ628" s="128"/>
      <c r="FK628" s="128"/>
      <c r="FL628" s="128"/>
      <c r="FM628" s="128"/>
      <c r="FN628" s="128"/>
      <c r="FO628" s="128"/>
      <c r="FP628" s="128"/>
      <c r="FQ628" s="128"/>
      <c r="FR628" s="128"/>
      <c r="FS628" s="128"/>
      <c r="FT628" s="128"/>
      <c r="FU628" s="128"/>
      <c r="FV628" s="128"/>
      <c r="FW628" s="128"/>
      <c r="FX628" s="128"/>
      <c r="FY628" s="128"/>
      <c r="FZ628" s="128"/>
      <c r="GA628" s="128"/>
      <c r="GB628" s="128"/>
      <c r="GC628" s="128"/>
      <c r="GD628" s="128"/>
      <c r="GE628" s="128"/>
      <c r="GF628" s="128"/>
      <c r="GG628" s="128"/>
      <c r="GH628" s="128"/>
      <c r="GI628" s="128"/>
      <c r="GJ628" s="128"/>
      <c r="GK628" s="128"/>
      <c r="GL628" s="128"/>
      <c r="GM628" s="128"/>
      <c r="GN628" s="128"/>
      <c r="GO628" s="128"/>
    </row>
    <row r="629" spans="1:197" s="37" customFormat="1" ht="7.5" hidden="1" customHeight="1" outlineLevel="4" x14ac:dyDescent="0.25">
      <c r="A629" s="36"/>
      <c r="B629" s="53"/>
      <c r="C629" s="139"/>
      <c r="D629" s="140"/>
      <c r="E629" s="141"/>
      <c r="F629" s="170"/>
      <c r="G629" s="171"/>
      <c r="H629" s="172"/>
      <c r="I629" s="173"/>
      <c r="J629" s="174"/>
      <c r="K629" s="61"/>
      <c r="L629" s="61"/>
      <c r="M629" s="61"/>
      <c r="N629" s="61"/>
      <c r="O629" s="60"/>
      <c r="P629" s="60"/>
      <c r="Q629" s="60"/>
      <c r="R629" s="197"/>
      <c r="S629" s="194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28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8"/>
      <c r="BX629" s="128"/>
      <c r="BY629" s="128"/>
      <c r="BZ629" s="128"/>
      <c r="CA629" s="128"/>
      <c r="CB629" s="128"/>
      <c r="CC629" s="128"/>
      <c r="CD629" s="128"/>
      <c r="CE629" s="128"/>
      <c r="CF629" s="128"/>
      <c r="CG629" s="128"/>
      <c r="CH629" s="128"/>
      <c r="CI629" s="128"/>
      <c r="CJ629" s="128"/>
      <c r="CK629" s="128"/>
      <c r="CL629" s="128"/>
      <c r="CM629" s="128"/>
      <c r="CN629" s="128"/>
      <c r="CO629" s="128"/>
      <c r="CP629" s="128"/>
      <c r="CQ629" s="128"/>
      <c r="CR629" s="128"/>
      <c r="CS629" s="128"/>
      <c r="CT629" s="128"/>
      <c r="CU629" s="128"/>
      <c r="CV629" s="128"/>
      <c r="CW629" s="128"/>
      <c r="CX629" s="128"/>
      <c r="CY629" s="128"/>
      <c r="CZ629" s="128"/>
      <c r="DA629" s="128"/>
      <c r="DB629" s="128"/>
      <c r="DC629" s="128"/>
      <c r="DD629" s="128"/>
      <c r="DE629" s="128"/>
      <c r="DF629" s="128"/>
      <c r="DG629" s="128"/>
      <c r="DH629" s="128"/>
      <c r="DI629" s="128"/>
      <c r="DJ629" s="128"/>
      <c r="DK629" s="128"/>
      <c r="DL629" s="128"/>
      <c r="DM629" s="128"/>
      <c r="DN629" s="128"/>
      <c r="DO629" s="128"/>
      <c r="DP629" s="128"/>
      <c r="DQ629" s="128"/>
      <c r="DR629" s="128"/>
      <c r="DS629" s="128"/>
      <c r="DT629" s="128"/>
      <c r="DU629" s="128"/>
      <c r="DV629" s="128"/>
      <c r="DW629" s="128"/>
      <c r="DX629" s="128"/>
      <c r="DY629" s="128"/>
      <c r="DZ629" s="128"/>
      <c r="EA629" s="128"/>
      <c r="EB629" s="128"/>
      <c r="EC629" s="128"/>
      <c r="ED629" s="128"/>
      <c r="EE629" s="128"/>
      <c r="EF629" s="128"/>
      <c r="EG629" s="128"/>
      <c r="EH629" s="128"/>
      <c r="EI629" s="128"/>
      <c r="EJ629" s="128"/>
      <c r="EK629" s="128"/>
      <c r="EL629" s="128"/>
      <c r="EM629" s="128"/>
      <c r="EN629" s="128"/>
      <c r="EO629" s="128"/>
      <c r="EP629" s="128"/>
      <c r="EQ629" s="128"/>
      <c r="ER629" s="128"/>
      <c r="ES629" s="128"/>
      <c r="ET629" s="128"/>
      <c r="EU629" s="128"/>
      <c r="EV629" s="128"/>
      <c r="EW629" s="128"/>
      <c r="EX629" s="128"/>
      <c r="EY629" s="128"/>
      <c r="EZ629" s="128"/>
      <c r="FA629" s="128"/>
      <c r="FB629" s="128"/>
      <c r="FC629" s="128"/>
      <c r="FD629" s="128"/>
      <c r="FE629" s="128"/>
      <c r="FF629" s="128"/>
      <c r="FG629" s="128"/>
      <c r="FH629" s="128"/>
      <c r="FI629" s="128"/>
      <c r="FJ629" s="128"/>
      <c r="FK629" s="128"/>
      <c r="FL629" s="128"/>
      <c r="FM629" s="128"/>
      <c r="FN629" s="128"/>
      <c r="FO629" s="128"/>
      <c r="FP629" s="128"/>
      <c r="FQ629" s="128"/>
      <c r="FR629" s="128"/>
      <c r="FS629" s="128"/>
      <c r="FT629" s="128"/>
      <c r="FU629" s="128"/>
      <c r="FV629" s="128"/>
      <c r="FW629" s="128"/>
      <c r="FX629" s="128"/>
      <c r="FY629" s="128"/>
      <c r="FZ629" s="128"/>
      <c r="GA629" s="128"/>
      <c r="GB629" s="128"/>
      <c r="GC629" s="128"/>
      <c r="GD629" s="128"/>
      <c r="GE629" s="128"/>
      <c r="GF629" s="128"/>
      <c r="GG629" s="128"/>
      <c r="GH629" s="128"/>
      <c r="GI629" s="128"/>
      <c r="GJ629" s="128"/>
      <c r="GK629" s="128"/>
      <c r="GL629" s="128"/>
      <c r="GM629" s="128"/>
      <c r="GN629" s="128"/>
      <c r="GO629" s="128"/>
    </row>
    <row r="630" spans="1:197" s="37" customFormat="1" outlineLevel="3" collapsed="1" x14ac:dyDescent="0.25">
      <c r="A630" s="38"/>
      <c r="B630" s="39"/>
      <c r="C630" s="129">
        <v>46</v>
      </c>
      <c r="D630" s="130" t="s">
        <v>50</v>
      </c>
      <c r="E630" s="131" t="s">
        <v>628</v>
      </c>
      <c r="F630" s="160" t="s">
        <v>629</v>
      </c>
      <c r="G630" s="161" t="s">
        <v>53</v>
      </c>
      <c r="H630" s="162">
        <v>6519.9999999999991</v>
      </c>
      <c r="I630" s="163"/>
      <c r="J630" s="164">
        <f>H630*I630</f>
        <v>0</v>
      </c>
      <c r="K630" s="42"/>
      <c r="L630" s="42">
        <f>H630*K630</f>
        <v>0</v>
      </c>
      <c r="M630" s="42">
        <v>0.02</v>
      </c>
      <c r="N630" s="42">
        <f>H630*M630</f>
        <v>130.39999999999998</v>
      </c>
      <c r="O630" s="44">
        <v>21</v>
      </c>
      <c r="P630" s="44">
        <f>J630*(O630/100)</f>
        <v>0</v>
      </c>
      <c r="Q630" s="44">
        <f>J630+P630</f>
        <v>0</v>
      </c>
      <c r="R630" s="197"/>
      <c r="S630" s="194"/>
      <c r="T630" s="127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  <c r="BJ630" s="128"/>
      <c r="BK630" s="128"/>
      <c r="BL630" s="128"/>
      <c r="BM630" s="128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8"/>
      <c r="CA630" s="128"/>
      <c r="CB630" s="128"/>
      <c r="CC630" s="128"/>
      <c r="CD630" s="128"/>
      <c r="CE630" s="128"/>
      <c r="CF630" s="128"/>
      <c r="CG630" s="128"/>
      <c r="CH630" s="128"/>
      <c r="CI630" s="128"/>
      <c r="CJ630" s="128"/>
      <c r="CK630" s="128"/>
      <c r="CL630" s="128"/>
      <c r="CM630" s="128"/>
      <c r="CN630" s="128"/>
      <c r="CO630" s="128"/>
      <c r="CP630" s="128"/>
      <c r="CQ630" s="128"/>
      <c r="CR630" s="128"/>
      <c r="CS630" s="128"/>
      <c r="CT630" s="128"/>
      <c r="CU630" s="128"/>
      <c r="CV630" s="128"/>
      <c r="CW630" s="128"/>
      <c r="CX630" s="128"/>
      <c r="CY630" s="128"/>
      <c r="CZ630" s="128"/>
      <c r="DA630" s="128"/>
      <c r="DB630" s="128"/>
      <c r="DC630" s="128"/>
      <c r="DD630" s="128"/>
      <c r="DE630" s="128"/>
      <c r="DF630" s="128"/>
      <c r="DG630" s="128"/>
      <c r="DH630" s="128"/>
      <c r="DI630" s="128"/>
      <c r="DJ630" s="128"/>
      <c r="DK630" s="128"/>
      <c r="DL630" s="128"/>
      <c r="DM630" s="128"/>
      <c r="DN630" s="128"/>
      <c r="DO630" s="128"/>
      <c r="DP630" s="128"/>
      <c r="DQ630" s="128"/>
      <c r="DR630" s="128"/>
      <c r="DS630" s="128"/>
      <c r="DT630" s="128"/>
      <c r="DU630" s="128"/>
      <c r="DV630" s="128"/>
      <c r="DW630" s="128"/>
      <c r="DX630" s="128"/>
      <c r="DY630" s="128"/>
      <c r="DZ630" s="128"/>
      <c r="EA630" s="128"/>
      <c r="EB630" s="128"/>
      <c r="EC630" s="128"/>
      <c r="ED630" s="128"/>
      <c r="EE630" s="128"/>
      <c r="EF630" s="128"/>
      <c r="EG630" s="128"/>
      <c r="EH630" s="128"/>
      <c r="EI630" s="128"/>
      <c r="EJ630" s="128"/>
      <c r="EK630" s="128"/>
      <c r="EL630" s="128"/>
      <c r="EM630" s="128"/>
      <c r="EN630" s="128"/>
      <c r="EO630" s="128"/>
      <c r="EP630" s="128"/>
      <c r="EQ630" s="128"/>
      <c r="ER630" s="128"/>
      <c r="ES630" s="128"/>
      <c r="ET630" s="128"/>
      <c r="EU630" s="128"/>
      <c r="EV630" s="128"/>
      <c r="EW630" s="128"/>
      <c r="EX630" s="128"/>
      <c r="EY630" s="128"/>
      <c r="EZ630" s="128"/>
      <c r="FA630" s="128"/>
      <c r="FB630" s="128"/>
      <c r="FC630" s="128"/>
      <c r="FD630" s="128"/>
      <c r="FE630" s="128"/>
      <c r="FF630" s="128"/>
      <c r="FG630" s="128"/>
      <c r="FH630" s="128"/>
      <c r="FI630" s="128"/>
      <c r="FJ630" s="128"/>
      <c r="FK630" s="128"/>
      <c r="FL630" s="128"/>
      <c r="FM630" s="128"/>
      <c r="FN630" s="128"/>
      <c r="FO630" s="128"/>
      <c r="FP630" s="128"/>
      <c r="FQ630" s="128"/>
      <c r="FR630" s="128"/>
      <c r="FS630" s="128"/>
      <c r="FT630" s="128"/>
      <c r="FU630" s="128"/>
      <c r="FV630" s="128"/>
      <c r="FW630" s="128"/>
      <c r="FX630" s="128"/>
      <c r="FY630" s="128"/>
      <c r="FZ630" s="128"/>
      <c r="GA630" s="128"/>
      <c r="GB630" s="128"/>
      <c r="GC630" s="128"/>
      <c r="GD630" s="128"/>
      <c r="GE630" s="128"/>
      <c r="GF630" s="128"/>
      <c r="GG630" s="128"/>
      <c r="GH630" s="128"/>
      <c r="GI630" s="128"/>
      <c r="GJ630" s="128"/>
      <c r="GK630" s="128"/>
      <c r="GL630" s="128"/>
      <c r="GM630" s="128"/>
      <c r="GN630" s="128"/>
      <c r="GO630" s="128"/>
    </row>
    <row r="631" spans="1:197" s="37" customFormat="1" hidden="1" outlineLevel="4" x14ac:dyDescent="0.25">
      <c r="A631" s="45"/>
      <c r="B631" s="46"/>
      <c r="C631" s="132"/>
      <c r="D631" s="133"/>
      <c r="E631" s="134" t="s">
        <v>14</v>
      </c>
      <c r="F631" s="135" t="s">
        <v>630</v>
      </c>
      <c r="G631" s="133"/>
      <c r="H631" s="136">
        <v>6519.9999999999991</v>
      </c>
      <c r="I631" s="137"/>
      <c r="J631" s="138"/>
      <c r="K631" s="50"/>
      <c r="L631" s="50"/>
      <c r="M631" s="50"/>
      <c r="N631" s="50"/>
      <c r="O631" s="52"/>
      <c r="P631" s="52"/>
      <c r="Q631" s="52"/>
      <c r="R631" s="197"/>
      <c r="S631" s="194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28"/>
      <c r="BN631" s="128"/>
      <c r="BO631" s="128"/>
      <c r="BP631" s="128"/>
      <c r="BQ631" s="128"/>
      <c r="BR631" s="128"/>
      <c r="BS631" s="128"/>
      <c r="BT631" s="128"/>
      <c r="BU631" s="128"/>
      <c r="BV631" s="128"/>
      <c r="BW631" s="128"/>
      <c r="BX631" s="128"/>
      <c r="BY631" s="128"/>
      <c r="BZ631" s="128"/>
      <c r="CA631" s="128"/>
      <c r="CB631" s="128"/>
      <c r="CC631" s="128"/>
      <c r="CD631" s="128"/>
      <c r="CE631" s="128"/>
      <c r="CF631" s="128"/>
      <c r="CG631" s="128"/>
      <c r="CH631" s="128"/>
      <c r="CI631" s="128"/>
      <c r="CJ631" s="128"/>
      <c r="CK631" s="128"/>
      <c r="CL631" s="128"/>
      <c r="CM631" s="128"/>
      <c r="CN631" s="128"/>
      <c r="CO631" s="128"/>
      <c r="CP631" s="128"/>
      <c r="CQ631" s="128"/>
      <c r="CR631" s="128"/>
      <c r="CS631" s="128"/>
      <c r="CT631" s="128"/>
      <c r="CU631" s="128"/>
      <c r="CV631" s="128"/>
      <c r="CW631" s="128"/>
      <c r="CX631" s="128"/>
      <c r="CY631" s="128"/>
      <c r="CZ631" s="128"/>
      <c r="DA631" s="128"/>
      <c r="DB631" s="128"/>
      <c r="DC631" s="128"/>
      <c r="DD631" s="128"/>
      <c r="DE631" s="128"/>
      <c r="DF631" s="128"/>
      <c r="DG631" s="128"/>
      <c r="DH631" s="128"/>
      <c r="DI631" s="128"/>
      <c r="DJ631" s="128"/>
      <c r="DK631" s="128"/>
      <c r="DL631" s="128"/>
      <c r="DM631" s="128"/>
      <c r="DN631" s="128"/>
      <c r="DO631" s="128"/>
      <c r="DP631" s="128"/>
      <c r="DQ631" s="128"/>
      <c r="DR631" s="128"/>
      <c r="DS631" s="128"/>
      <c r="DT631" s="128"/>
      <c r="DU631" s="128"/>
      <c r="DV631" s="128"/>
      <c r="DW631" s="128"/>
      <c r="DX631" s="128"/>
      <c r="DY631" s="128"/>
      <c r="DZ631" s="128"/>
      <c r="EA631" s="128"/>
      <c r="EB631" s="128"/>
      <c r="EC631" s="128"/>
      <c r="ED631" s="128"/>
      <c r="EE631" s="128"/>
      <c r="EF631" s="128"/>
      <c r="EG631" s="128"/>
      <c r="EH631" s="128"/>
      <c r="EI631" s="128"/>
      <c r="EJ631" s="128"/>
      <c r="EK631" s="128"/>
      <c r="EL631" s="128"/>
      <c r="EM631" s="128"/>
      <c r="EN631" s="128"/>
      <c r="EO631" s="128"/>
      <c r="EP631" s="128"/>
      <c r="EQ631" s="128"/>
      <c r="ER631" s="128"/>
      <c r="ES631" s="128"/>
      <c r="ET631" s="128"/>
      <c r="EU631" s="128"/>
      <c r="EV631" s="128"/>
      <c r="EW631" s="128"/>
      <c r="EX631" s="128"/>
      <c r="EY631" s="128"/>
      <c r="EZ631" s="128"/>
      <c r="FA631" s="128"/>
      <c r="FB631" s="128"/>
      <c r="FC631" s="128"/>
      <c r="FD631" s="128"/>
      <c r="FE631" s="128"/>
      <c r="FF631" s="128"/>
      <c r="FG631" s="128"/>
      <c r="FH631" s="128"/>
      <c r="FI631" s="128"/>
      <c r="FJ631" s="128"/>
      <c r="FK631" s="128"/>
      <c r="FL631" s="128"/>
      <c r="FM631" s="128"/>
      <c r="FN631" s="128"/>
      <c r="FO631" s="128"/>
      <c r="FP631" s="128"/>
      <c r="FQ631" s="128"/>
      <c r="FR631" s="128"/>
      <c r="FS631" s="128"/>
      <c r="FT631" s="128"/>
      <c r="FU631" s="128"/>
      <c r="FV631" s="128"/>
      <c r="FW631" s="128"/>
      <c r="FX631" s="128"/>
      <c r="FY631" s="128"/>
      <c r="FZ631" s="128"/>
      <c r="GA631" s="128"/>
      <c r="GB631" s="128"/>
      <c r="GC631" s="128"/>
      <c r="GD631" s="128"/>
      <c r="GE631" s="128"/>
      <c r="GF631" s="128"/>
      <c r="GG631" s="128"/>
      <c r="GH631" s="128"/>
      <c r="GI631" s="128"/>
      <c r="GJ631" s="128"/>
      <c r="GK631" s="128"/>
      <c r="GL631" s="128"/>
      <c r="GM631" s="128"/>
      <c r="GN631" s="128"/>
      <c r="GO631" s="128"/>
    </row>
    <row r="632" spans="1:197" s="37" customFormat="1" ht="7.5" hidden="1" customHeight="1" outlineLevel="4" x14ac:dyDescent="0.25">
      <c r="A632" s="36"/>
      <c r="B632" s="53"/>
      <c r="C632" s="139"/>
      <c r="D632" s="140"/>
      <c r="E632" s="141"/>
      <c r="F632" s="142"/>
      <c r="G632" s="140"/>
      <c r="H632" s="143"/>
      <c r="I632" s="144"/>
      <c r="J632" s="145"/>
      <c r="K632" s="61"/>
      <c r="L632" s="61"/>
      <c r="M632" s="61"/>
      <c r="N632" s="61"/>
      <c r="O632" s="60"/>
      <c r="P632" s="60"/>
      <c r="Q632" s="60"/>
      <c r="R632" s="197"/>
      <c r="S632" s="194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28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8"/>
      <c r="CA632" s="128"/>
      <c r="CB632" s="128"/>
      <c r="CC632" s="128"/>
      <c r="CD632" s="128"/>
      <c r="CE632" s="128"/>
      <c r="CF632" s="128"/>
      <c r="CG632" s="128"/>
      <c r="CH632" s="128"/>
      <c r="CI632" s="128"/>
      <c r="CJ632" s="128"/>
      <c r="CK632" s="128"/>
      <c r="CL632" s="128"/>
      <c r="CM632" s="128"/>
      <c r="CN632" s="128"/>
      <c r="CO632" s="128"/>
      <c r="CP632" s="128"/>
      <c r="CQ632" s="128"/>
      <c r="CR632" s="128"/>
      <c r="CS632" s="128"/>
      <c r="CT632" s="128"/>
      <c r="CU632" s="128"/>
      <c r="CV632" s="128"/>
      <c r="CW632" s="128"/>
      <c r="CX632" s="128"/>
      <c r="CY632" s="128"/>
      <c r="CZ632" s="128"/>
      <c r="DA632" s="128"/>
      <c r="DB632" s="128"/>
      <c r="DC632" s="128"/>
      <c r="DD632" s="128"/>
      <c r="DE632" s="128"/>
      <c r="DF632" s="128"/>
      <c r="DG632" s="128"/>
      <c r="DH632" s="128"/>
      <c r="DI632" s="128"/>
      <c r="DJ632" s="128"/>
      <c r="DK632" s="128"/>
      <c r="DL632" s="128"/>
      <c r="DM632" s="128"/>
      <c r="DN632" s="128"/>
      <c r="DO632" s="128"/>
      <c r="DP632" s="128"/>
      <c r="DQ632" s="128"/>
      <c r="DR632" s="128"/>
      <c r="DS632" s="128"/>
      <c r="DT632" s="128"/>
      <c r="DU632" s="128"/>
      <c r="DV632" s="128"/>
      <c r="DW632" s="128"/>
      <c r="DX632" s="128"/>
      <c r="DY632" s="128"/>
      <c r="DZ632" s="128"/>
      <c r="EA632" s="128"/>
      <c r="EB632" s="128"/>
      <c r="EC632" s="128"/>
      <c r="ED632" s="128"/>
      <c r="EE632" s="128"/>
      <c r="EF632" s="128"/>
      <c r="EG632" s="128"/>
      <c r="EH632" s="128"/>
      <c r="EI632" s="128"/>
      <c r="EJ632" s="128"/>
      <c r="EK632" s="128"/>
      <c r="EL632" s="128"/>
      <c r="EM632" s="128"/>
      <c r="EN632" s="128"/>
      <c r="EO632" s="128"/>
      <c r="EP632" s="128"/>
      <c r="EQ632" s="128"/>
      <c r="ER632" s="128"/>
      <c r="ES632" s="128"/>
      <c r="ET632" s="128"/>
      <c r="EU632" s="128"/>
      <c r="EV632" s="128"/>
      <c r="EW632" s="128"/>
      <c r="EX632" s="128"/>
      <c r="EY632" s="128"/>
      <c r="EZ632" s="128"/>
      <c r="FA632" s="128"/>
      <c r="FB632" s="128"/>
      <c r="FC632" s="128"/>
      <c r="FD632" s="128"/>
      <c r="FE632" s="128"/>
      <c r="FF632" s="128"/>
      <c r="FG632" s="128"/>
      <c r="FH632" s="128"/>
      <c r="FI632" s="128"/>
      <c r="FJ632" s="128"/>
      <c r="FK632" s="128"/>
      <c r="FL632" s="128"/>
      <c r="FM632" s="128"/>
      <c r="FN632" s="128"/>
      <c r="FO632" s="128"/>
      <c r="FP632" s="128"/>
      <c r="FQ632" s="128"/>
      <c r="FR632" s="128"/>
      <c r="FS632" s="128"/>
      <c r="FT632" s="128"/>
      <c r="FU632" s="128"/>
      <c r="FV632" s="128"/>
      <c r="FW632" s="128"/>
      <c r="FX632" s="128"/>
      <c r="FY632" s="128"/>
      <c r="FZ632" s="128"/>
      <c r="GA632" s="128"/>
      <c r="GB632" s="128"/>
      <c r="GC632" s="128"/>
      <c r="GD632" s="128"/>
      <c r="GE632" s="128"/>
      <c r="GF632" s="128"/>
      <c r="GG632" s="128"/>
      <c r="GH632" s="128"/>
      <c r="GI632" s="128"/>
      <c r="GJ632" s="128"/>
      <c r="GK632" s="128"/>
      <c r="GL632" s="128"/>
      <c r="GM632" s="128"/>
      <c r="GN632" s="128"/>
      <c r="GO632" s="128"/>
    </row>
    <row r="633" spans="1:197" s="192" customFormat="1" outlineLevel="3" x14ac:dyDescent="0.25">
      <c r="A633" s="184"/>
      <c r="B633" s="26"/>
      <c r="C633" s="185">
        <v>47</v>
      </c>
      <c r="D633" s="186" t="s">
        <v>50</v>
      </c>
      <c r="E633" s="64" t="s">
        <v>423</v>
      </c>
      <c r="F633" s="183" t="s">
        <v>710</v>
      </c>
      <c r="G633" s="186"/>
      <c r="H633" s="187">
        <v>0</v>
      </c>
      <c r="I633" s="188"/>
      <c r="J633" s="189">
        <f>SUM(J634:J636)</f>
        <v>0</v>
      </c>
      <c r="K633" s="187"/>
      <c r="L633" s="187">
        <f>H633*K633</f>
        <v>0</v>
      </c>
      <c r="M633" s="187"/>
      <c r="N633" s="187">
        <f>H633*M633</f>
        <v>0</v>
      </c>
      <c r="O633" s="189">
        <v>21</v>
      </c>
      <c r="P633" s="189">
        <f>J633*(O633/100)</f>
        <v>0</v>
      </c>
      <c r="Q633" s="189">
        <f>J633+P633</f>
        <v>0</v>
      </c>
      <c r="R633" s="197"/>
      <c r="S633" s="194">
        <f>SUM(J634+J635+J636)</f>
        <v>0</v>
      </c>
      <c r="T633" s="190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  <c r="AZ633" s="191"/>
      <c r="BA633" s="191"/>
      <c r="BB633" s="191"/>
      <c r="BC633" s="191"/>
      <c r="BD633" s="191"/>
      <c r="BE633" s="191"/>
      <c r="BF633" s="191"/>
      <c r="BG633" s="191"/>
      <c r="BH633" s="191"/>
      <c r="BI633" s="191"/>
      <c r="BJ633" s="191"/>
      <c r="BK633" s="191"/>
      <c r="BL633" s="191"/>
      <c r="BM633" s="191"/>
      <c r="BN633" s="191"/>
      <c r="BO633" s="191"/>
      <c r="BP633" s="191"/>
      <c r="BQ633" s="191"/>
      <c r="BR633" s="191"/>
      <c r="BS633" s="191"/>
      <c r="BT633" s="191"/>
      <c r="BU633" s="191"/>
      <c r="BV633" s="191"/>
      <c r="BW633" s="191"/>
      <c r="BX633" s="191"/>
      <c r="BY633" s="191"/>
      <c r="BZ633" s="191"/>
      <c r="CA633" s="191"/>
      <c r="CB633" s="191"/>
      <c r="CC633" s="191"/>
      <c r="CD633" s="191"/>
      <c r="CE633" s="191"/>
      <c r="CF633" s="191"/>
      <c r="CG633" s="191"/>
      <c r="CH633" s="191"/>
      <c r="CI633" s="191"/>
      <c r="CJ633" s="191"/>
      <c r="CK633" s="191"/>
      <c r="CL633" s="191"/>
      <c r="CM633" s="191"/>
      <c r="CN633" s="191"/>
      <c r="CO633" s="191"/>
      <c r="CP633" s="191"/>
      <c r="CQ633" s="191"/>
      <c r="CR633" s="191"/>
      <c r="CS633" s="191"/>
      <c r="CT633" s="191"/>
      <c r="CU633" s="191"/>
      <c r="CV633" s="191"/>
      <c r="CW633" s="191"/>
      <c r="CX633" s="191"/>
      <c r="CY633" s="191"/>
      <c r="CZ633" s="191"/>
      <c r="DA633" s="191"/>
      <c r="DB633" s="191"/>
      <c r="DC633" s="191"/>
      <c r="DD633" s="191"/>
      <c r="DE633" s="191"/>
      <c r="DF633" s="191"/>
      <c r="DG633" s="191"/>
      <c r="DH633" s="191"/>
      <c r="DI633" s="191"/>
      <c r="DJ633" s="191"/>
      <c r="DK633" s="191"/>
      <c r="DL633" s="191"/>
      <c r="DM633" s="191"/>
      <c r="DN633" s="191"/>
      <c r="DO633" s="191"/>
      <c r="DP633" s="191"/>
      <c r="DQ633" s="191"/>
      <c r="DR633" s="191"/>
      <c r="DS633" s="191"/>
      <c r="DT633" s="191"/>
      <c r="DU633" s="191"/>
      <c r="DV633" s="191"/>
      <c r="DW633" s="191"/>
      <c r="DX633" s="191"/>
      <c r="DY633" s="191"/>
      <c r="DZ633" s="191"/>
      <c r="EA633" s="191"/>
      <c r="EB633" s="191"/>
      <c r="EC633" s="191"/>
      <c r="ED633" s="191"/>
      <c r="EE633" s="191"/>
      <c r="EF633" s="191"/>
      <c r="EG633" s="191"/>
      <c r="EH633" s="191"/>
      <c r="EI633" s="191"/>
      <c r="EJ633" s="191"/>
      <c r="EK633" s="191"/>
      <c r="EL633" s="191"/>
      <c r="EM633" s="191"/>
      <c r="EN633" s="191"/>
      <c r="EO633" s="191"/>
      <c r="EP633" s="191"/>
      <c r="EQ633" s="191"/>
      <c r="ER633" s="191"/>
      <c r="ES633" s="191"/>
      <c r="ET633" s="191"/>
      <c r="EU633" s="191"/>
      <c r="EV633" s="191"/>
      <c r="EW633" s="191"/>
      <c r="EX633" s="191"/>
      <c r="EY633" s="191"/>
      <c r="EZ633" s="191"/>
      <c r="FA633" s="191"/>
      <c r="FB633" s="191"/>
      <c r="FC633" s="191"/>
      <c r="FD633" s="191"/>
      <c r="FE633" s="191"/>
      <c r="FF633" s="191"/>
      <c r="FG633" s="191"/>
      <c r="FH633" s="191"/>
      <c r="FI633" s="191"/>
      <c r="FJ633" s="191"/>
      <c r="FK633" s="191"/>
      <c r="FL633" s="191"/>
      <c r="FM633" s="191"/>
      <c r="FN633" s="191"/>
      <c r="FO633" s="191"/>
      <c r="FP633" s="191"/>
      <c r="FQ633" s="191"/>
      <c r="FR633" s="191"/>
      <c r="FS633" s="191"/>
      <c r="FT633" s="191"/>
      <c r="FU633" s="191"/>
      <c r="FV633" s="191"/>
      <c r="FW633" s="191"/>
      <c r="FX633" s="191"/>
      <c r="FY633" s="191"/>
      <c r="FZ633" s="191"/>
      <c r="GA633" s="191"/>
      <c r="GB633" s="191"/>
      <c r="GC633" s="191"/>
      <c r="GD633" s="191"/>
      <c r="GE633" s="191"/>
      <c r="GF633" s="191"/>
      <c r="GG633" s="191"/>
      <c r="GH633" s="191"/>
      <c r="GI633" s="191"/>
      <c r="GJ633" s="191"/>
      <c r="GK633" s="191"/>
      <c r="GL633" s="191"/>
      <c r="GM633" s="191"/>
      <c r="GN633" s="191"/>
      <c r="GO633" s="191"/>
    </row>
    <row r="634" spans="1:197" s="37" customFormat="1" outlineLevel="3" x14ac:dyDescent="0.25">
      <c r="A634" s="38"/>
      <c r="B634" s="39"/>
      <c r="C634" s="40"/>
      <c r="D634" s="41"/>
      <c r="E634" s="64"/>
      <c r="F634" s="198" t="s">
        <v>707</v>
      </c>
      <c r="G634" s="199" t="s">
        <v>429</v>
      </c>
      <c r="H634" s="200">
        <v>30</v>
      </c>
      <c r="I634" s="201"/>
      <c r="J634" s="202">
        <f>H634*I634</f>
        <v>0</v>
      </c>
      <c r="K634" s="42"/>
      <c r="L634" s="42"/>
      <c r="M634" s="42"/>
      <c r="N634" s="42"/>
      <c r="O634" s="44"/>
      <c r="P634" s="44"/>
      <c r="Q634" s="44"/>
      <c r="R634" s="197"/>
      <c r="S634" s="194"/>
      <c r="T634" s="127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28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8"/>
      <c r="CA634" s="128"/>
      <c r="CB634" s="128"/>
      <c r="CC634" s="128"/>
      <c r="CD634" s="128"/>
      <c r="CE634" s="128"/>
      <c r="CF634" s="128"/>
      <c r="CG634" s="128"/>
      <c r="CH634" s="128"/>
      <c r="CI634" s="128"/>
      <c r="CJ634" s="128"/>
      <c r="CK634" s="128"/>
      <c r="CL634" s="128"/>
      <c r="CM634" s="128"/>
      <c r="CN634" s="128"/>
      <c r="CO634" s="128"/>
      <c r="CP634" s="128"/>
      <c r="CQ634" s="128"/>
      <c r="CR634" s="128"/>
      <c r="CS634" s="128"/>
      <c r="CT634" s="128"/>
      <c r="CU634" s="128"/>
      <c r="CV634" s="128"/>
      <c r="CW634" s="128"/>
      <c r="CX634" s="128"/>
      <c r="CY634" s="128"/>
      <c r="CZ634" s="128"/>
      <c r="DA634" s="128"/>
      <c r="DB634" s="128"/>
      <c r="DC634" s="128"/>
      <c r="DD634" s="128"/>
      <c r="DE634" s="128"/>
      <c r="DF634" s="128"/>
      <c r="DG634" s="128"/>
      <c r="DH634" s="128"/>
      <c r="DI634" s="128"/>
      <c r="DJ634" s="128"/>
      <c r="DK634" s="128"/>
      <c r="DL634" s="128"/>
      <c r="DM634" s="128"/>
      <c r="DN634" s="128"/>
      <c r="DO634" s="128"/>
      <c r="DP634" s="128"/>
      <c r="DQ634" s="128"/>
      <c r="DR634" s="128"/>
      <c r="DS634" s="128"/>
      <c r="DT634" s="128"/>
      <c r="DU634" s="128"/>
      <c r="DV634" s="128"/>
      <c r="DW634" s="128"/>
      <c r="DX634" s="128"/>
      <c r="DY634" s="128"/>
      <c r="DZ634" s="128"/>
      <c r="EA634" s="128"/>
      <c r="EB634" s="128"/>
      <c r="EC634" s="128"/>
      <c r="ED634" s="128"/>
      <c r="EE634" s="128"/>
      <c r="EF634" s="128"/>
      <c r="EG634" s="128"/>
      <c r="EH634" s="128"/>
      <c r="EI634" s="128"/>
      <c r="EJ634" s="128"/>
      <c r="EK634" s="128"/>
      <c r="EL634" s="128"/>
      <c r="EM634" s="128"/>
      <c r="EN634" s="128"/>
      <c r="EO634" s="128"/>
      <c r="EP634" s="128"/>
      <c r="EQ634" s="128"/>
      <c r="ER634" s="128"/>
      <c r="ES634" s="128"/>
      <c r="ET634" s="128"/>
      <c r="EU634" s="128"/>
      <c r="EV634" s="128"/>
      <c r="EW634" s="128"/>
      <c r="EX634" s="128"/>
      <c r="EY634" s="128"/>
      <c r="EZ634" s="128"/>
      <c r="FA634" s="128"/>
      <c r="FB634" s="128"/>
      <c r="FC634" s="128"/>
      <c r="FD634" s="128"/>
      <c r="FE634" s="128"/>
      <c r="FF634" s="128"/>
      <c r="FG634" s="128"/>
      <c r="FH634" s="128"/>
      <c r="FI634" s="128"/>
      <c r="FJ634" s="128"/>
      <c r="FK634" s="128"/>
      <c r="FL634" s="128"/>
      <c r="FM634" s="128"/>
      <c r="FN634" s="128"/>
      <c r="FO634" s="128"/>
      <c r="FP634" s="128"/>
      <c r="FQ634" s="128"/>
      <c r="FR634" s="128"/>
      <c r="FS634" s="128"/>
      <c r="FT634" s="128"/>
      <c r="FU634" s="128"/>
      <c r="FV634" s="128"/>
      <c r="FW634" s="128"/>
      <c r="FX634" s="128"/>
      <c r="FY634" s="128"/>
      <c r="FZ634" s="128"/>
      <c r="GA634" s="128"/>
      <c r="GB634" s="128"/>
      <c r="GC634" s="128"/>
      <c r="GD634" s="128"/>
      <c r="GE634" s="128"/>
      <c r="GF634" s="128"/>
      <c r="GG634" s="128"/>
      <c r="GH634" s="128"/>
      <c r="GI634" s="128"/>
      <c r="GJ634" s="128"/>
      <c r="GK634" s="128"/>
      <c r="GL634" s="128"/>
      <c r="GM634" s="128"/>
      <c r="GN634" s="128"/>
      <c r="GO634" s="128"/>
    </row>
    <row r="635" spans="1:197" s="37" customFormat="1" outlineLevel="3" x14ac:dyDescent="0.25">
      <c r="A635" s="38"/>
      <c r="B635" s="39"/>
      <c r="C635" s="40"/>
      <c r="D635" s="41"/>
      <c r="E635" s="64"/>
      <c r="F635" s="198" t="s">
        <v>708</v>
      </c>
      <c r="G635" s="199" t="s">
        <v>429</v>
      </c>
      <c r="H635" s="200">
        <v>30</v>
      </c>
      <c r="I635" s="201"/>
      <c r="J635" s="202">
        <f>H635*I635</f>
        <v>0</v>
      </c>
      <c r="K635" s="42"/>
      <c r="L635" s="42"/>
      <c r="M635" s="42"/>
      <c r="N635" s="42"/>
      <c r="O635" s="44"/>
      <c r="P635" s="44"/>
      <c r="Q635" s="44"/>
      <c r="R635" s="197"/>
      <c r="S635" s="194"/>
      <c r="T635" s="127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/>
      <c r="BK635" s="128"/>
      <c r="BL635" s="128"/>
      <c r="BM635" s="128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8"/>
      <c r="BX635" s="128"/>
      <c r="BY635" s="128"/>
      <c r="BZ635" s="128"/>
      <c r="CA635" s="128"/>
      <c r="CB635" s="128"/>
      <c r="CC635" s="128"/>
      <c r="CD635" s="128"/>
      <c r="CE635" s="128"/>
      <c r="CF635" s="128"/>
      <c r="CG635" s="128"/>
      <c r="CH635" s="128"/>
      <c r="CI635" s="128"/>
      <c r="CJ635" s="128"/>
      <c r="CK635" s="128"/>
      <c r="CL635" s="128"/>
      <c r="CM635" s="128"/>
      <c r="CN635" s="128"/>
      <c r="CO635" s="128"/>
      <c r="CP635" s="128"/>
      <c r="CQ635" s="128"/>
      <c r="CR635" s="128"/>
      <c r="CS635" s="128"/>
      <c r="CT635" s="128"/>
      <c r="CU635" s="128"/>
      <c r="CV635" s="128"/>
      <c r="CW635" s="128"/>
      <c r="CX635" s="128"/>
      <c r="CY635" s="128"/>
      <c r="CZ635" s="128"/>
      <c r="DA635" s="128"/>
      <c r="DB635" s="128"/>
      <c r="DC635" s="128"/>
      <c r="DD635" s="128"/>
      <c r="DE635" s="128"/>
      <c r="DF635" s="128"/>
      <c r="DG635" s="128"/>
      <c r="DH635" s="128"/>
      <c r="DI635" s="128"/>
      <c r="DJ635" s="128"/>
      <c r="DK635" s="128"/>
      <c r="DL635" s="128"/>
      <c r="DM635" s="128"/>
      <c r="DN635" s="128"/>
      <c r="DO635" s="128"/>
      <c r="DP635" s="128"/>
      <c r="DQ635" s="128"/>
      <c r="DR635" s="128"/>
      <c r="DS635" s="128"/>
      <c r="DT635" s="128"/>
      <c r="DU635" s="128"/>
      <c r="DV635" s="128"/>
      <c r="DW635" s="128"/>
      <c r="DX635" s="128"/>
      <c r="DY635" s="128"/>
      <c r="DZ635" s="128"/>
      <c r="EA635" s="128"/>
      <c r="EB635" s="128"/>
      <c r="EC635" s="128"/>
      <c r="ED635" s="128"/>
      <c r="EE635" s="128"/>
      <c r="EF635" s="128"/>
      <c r="EG635" s="128"/>
      <c r="EH635" s="128"/>
      <c r="EI635" s="128"/>
      <c r="EJ635" s="128"/>
      <c r="EK635" s="128"/>
      <c r="EL635" s="128"/>
      <c r="EM635" s="128"/>
      <c r="EN635" s="128"/>
      <c r="EO635" s="128"/>
      <c r="EP635" s="128"/>
      <c r="EQ635" s="128"/>
      <c r="ER635" s="128"/>
      <c r="ES635" s="128"/>
      <c r="ET635" s="128"/>
      <c r="EU635" s="128"/>
      <c r="EV635" s="128"/>
      <c r="EW635" s="128"/>
      <c r="EX635" s="128"/>
      <c r="EY635" s="128"/>
      <c r="EZ635" s="128"/>
      <c r="FA635" s="128"/>
      <c r="FB635" s="128"/>
      <c r="FC635" s="128"/>
      <c r="FD635" s="128"/>
      <c r="FE635" s="128"/>
      <c r="FF635" s="128"/>
      <c r="FG635" s="128"/>
      <c r="FH635" s="128"/>
      <c r="FI635" s="128"/>
      <c r="FJ635" s="128"/>
      <c r="FK635" s="128"/>
      <c r="FL635" s="128"/>
      <c r="FM635" s="128"/>
      <c r="FN635" s="128"/>
      <c r="FO635" s="128"/>
      <c r="FP635" s="128"/>
      <c r="FQ635" s="128"/>
      <c r="FR635" s="128"/>
      <c r="FS635" s="128"/>
      <c r="FT635" s="128"/>
      <c r="FU635" s="128"/>
      <c r="FV635" s="128"/>
      <c r="FW635" s="128"/>
      <c r="FX635" s="128"/>
      <c r="FY635" s="128"/>
      <c r="FZ635" s="128"/>
      <c r="GA635" s="128"/>
      <c r="GB635" s="128"/>
      <c r="GC635" s="128"/>
      <c r="GD635" s="128"/>
      <c r="GE635" s="128"/>
      <c r="GF635" s="128"/>
      <c r="GG635" s="128"/>
      <c r="GH635" s="128"/>
      <c r="GI635" s="128"/>
      <c r="GJ635" s="128"/>
      <c r="GK635" s="128"/>
      <c r="GL635" s="128"/>
      <c r="GM635" s="128"/>
      <c r="GN635" s="128"/>
      <c r="GO635" s="128"/>
    </row>
    <row r="636" spans="1:197" s="37" customFormat="1" outlineLevel="3" x14ac:dyDescent="0.25">
      <c r="A636" s="38"/>
      <c r="B636" s="39"/>
      <c r="C636" s="40"/>
      <c r="D636" s="41"/>
      <c r="E636" s="64"/>
      <c r="F636" s="198" t="s">
        <v>709</v>
      </c>
      <c r="G636" s="199" t="s">
        <v>429</v>
      </c>
      <c r="H636" s="200">
        <v>5</v>
      </c>
      <c r="I636" s="201"/>
      <c r="J636" s="202">
        <f>H636*I636</f>
        <v>0</v>
      </c>
      <c r="K636" s="42"/>
      <c r="L636" s="42"/>
      <c r="M636" s="42"/>
      <c r="N636" s="42"/>
      <c r="O636" s="44"/>
      <c r="P636" s="44"/>
      <c r="Q636" s="44"/>
      <c r="R636" s="197"/>
      <c r="S636" s="194"/>
      <c r="T636" s="127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  <c r="BJ636" s="128"/>
      <c r="BK636" s="128"/>
      <c r="BL636" s="128"/>
      <c r="BM636" s="128"/>
      <c r="BN636" s="128"/>
      <c r="BO636" s="128"/>
      <c r="BP636" s="128"/>
      <c r="BQ636" s="128"/>
      <c r="BR636" s="128"/>
      <c r="BS636" s="128"/>
      <c r="BT636" s="128"/>
      <c r="BU636" s="128"/>
      <c r="BV636" s="128"/>
      <c r="BW636" s="128"/>
      <c r="BX636" s="128"/>
      <c r="BY636" s="128"/>
      <c r="BZ636" s="128"/>
      <c r="CA636" s="128"/>
      <c r="CB636" s="128"/>
      <c r="CC636" s="128"/>
      <c r="CD636" s="128"/>
      <c r="CE636" s="128"/>
      <c r="CF636" s="128"/>
      <c r="CG636" s="128"/>
      <c r="CH636" s="128"/>
      <c r="CI636" s="128"/>
      <c r="CJ636" s="128"/>
      <c r="CK636" s="128"/>
      <c r="CL636" s="128"/>
      <c r="CM636" s="128"/>
      <c r="CN636" s="128"/>
      <c r="CO636" s="128"/>
      <c r="CP636" s="128"/>
      <c r="CQ636" s="128"/>
      <c r="CR636" s="128"/>
      <c r="CS636" s="128"/>
      <c r="CT636" s="128"/>
      <c r="CU636" s="128"/>
      <c r="CV636" s="128"/>
      <c r="CW636" s="128"/>
      <c r="CX636" s="128"/>
      <c r="CY636" s="128"/>
      <c r="CZ636" s="128"/>
      <c r="DA636" s="128"/>
      <c r="DB636" s="128"/>
      <c r="DC636" s="128"/>
      <c r="DD636" s="128"/>
      <c r="DE636" s="128"/>
      <c r="DF636" s="128"/>
      <c r="DG636" s="128"/>
      <c r="DH636" s="128"/>
      <c r="DI636" s="128"/>
      <c r="DJ636" s="128"/>
      <c r="DK636" s="128"/>
      <c r="DL636" s="128"/>
      <c r="DM636" s="128"/>
      <c r="DN636" s="128"/>
      <c r="DO636" s="128"/>
      <c r="DP636" s="128"/>
      <c r="DQ636" s="128"/>
      <c r="DR636" s="128"/>
      <c r="DS636" s="128"/>
      <c r="DT636" s="128"/>
      <c r="DU636" s="128"/>
      <c r="DV636" s="128"/>
      <c r="DW636" s="128"/>
      <c r="DX636" s="128"/>
      <c r="DY636" s="128"/>
      <c r="DZ636" s="128"/>
      <c r="EA636" s="128"/>
      <c r="EB636" s="128"/>
      <c r="EC636" s="128"/>
      <c r="ED636" s="128"/>
      <c r="EE636" s="128"/>
      <c r="EF636" s="128"/>
      <c r="EG636" s="128"/>
      <c r="EH636" s="128"/>
      <c r="EI636" s="128"/>
      <c r="EJ636" s="128"/>
      <c r="EK636" s="128"/>
      <c r="EL636" s="128"/>
      <c r="EM636" s="128"/>
      <c r="EN636" s="128"/>
      <c r="EO636" s="128"/>
      <c r="EP636" s="128"/>
      <c r="EQ636" s="128"/>
      <c r="ER636" s="128"/>
      <c r="ES636" s="128"/>
      <c r="ET636" s="128"/>
      <c r="EU636" s="128"/>
      <c r="EV636" s="128"/>
      <c r="EW636" s="128"/>
      <c r="EX636" s="128"/>
      <c r="EY636" s="128"/>
      <c r="EZ636" s="128"/>
      <c r="FA636" s="128"/>
      <c r="FB636" s="128"/>
      <c r="FC636" s="128"/>
      <c r="FD636" s="128"/>
      <c r="FE636" s="128"/>
      <c r="FF636" s="128"/>
      <c r="FG636" s="128"/>
      <c r="FH636" s="128"/>
      <c r="FI636" s="128"/>
      <c r="FJ636" s="128"/>
      <c r="FK636" s="128"/>
      <c r="FL636" s="128"/>
      <c r="FM636" s="128"/>
      <c r="FN636" s="128"/>
      <c r="FO636" s="128"/>
      <c r="FP636" s="128"/>
      <c r="FQ636" s="128"/>
      <c r="FR636" s="128"/>
      <c r="FS636" s="128"/>
      <c r="FT636" s="128"/>
      <c r="FU636" s="128"/>
      <c r="FV636" s="128"/>
      <c r="FW636" s="128"/>
      <c r="FX636" s="128"/>
      <c r="FY636" s="128"/>
      <c r="FZ636" s="128"/>
      <c r="GA636" s="128"/>
      <c r="GB636" s="128"/>
      <c r="GC636" s="128"/>
      <c r="GD636" s="128"/>
      <c r="GE636" s="128"/>
      <c r="GF636" s="128"/>
      <c r="GG636" s="128"/>
      <c r="GH636" s="128"/>
      <c r="GI636" s="128"/>
      <c r="GJ636" s="128"/>
      <c r="GK636" s="128"/>
      <c r="GL636" s="128"/>
      <c r="GM636" s="128"/>
      <c r="GN636" s="128"/>
      <c r="GO636" s="128"/>
    </row>
    <row r="637" spans="1:197" s="37" customFormat="1" outlineLevel="2" x14ac:dyDescent="0.25">
      <c r="A637" s="13" t="s">
        <v>31</v>
      </c>
      <c r="B637" s="26">
        <v>3</v>
      </c>
      <c r="C637" s="27"/>
      <c r="D637" s="28" t="s">
        <v>49</v>
      </c>
      <c r="E637" s="28"/>
      <c r="F637" s="14" t="s">
        <v>23</v>
      </c>
      <c r="G637" s="28"/>
      <c r="H637" s="29"/>
      <c r="I637" s="30"/>
      <c r="J637" s="15">
        <f>SUBTOTAL(9,J638:J642)</f>
        <v>0</v>
      </c>
      <c r="K637" s="29"/>
      <c r="L637" s="16">
        <f>SUBTOTAL(9,L638:L642)</f>
        <v>0</v>
      </c>
      <c r="M637" s="29"/>
      <c r="N637" s="16">
        <f>SUBTOTAL(9,N638:N642)</f>
        <v>0</v>
      </c>
      <c r="O637" s="31"/>
      <c r="P637" s="15">
        <f>SUBTOTAL(9,P638:P642)</f>
        <v>0</v>
      </c>
      <c r="Q637" s="15">
        <f>SUBTOTAL(9,Q638:Q642)</f>
        <v>0</v>
      </c>
      <c r="R637" s="197">
        <f>SUM(J638+J639+J640+J641+J642)</f>
        <v>0</v>
      </c>
      <c r="S637" s="194"/>
      <c r="T637" s="127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  <c r="BJ637" s="128"/>
      <c r="BK637" s="128"/>
      <c r="BL637" s="128"/>
      <c r="BM637" s="128"/>
      <c r="BN637" s="128"/>
      <c r="BO637" s="128"/>
      <c r="BP637" s="128"/>
      <c r="BQ637" s="128"/>
      <c r="BR637" s="128"/>
      <c r="BS637" s="128"/>
      <c r="BT637" s="128"/>
      <c r="BU637" s="128"/>
      <c r="BV637" s="128"/>
      <c r="BW637" s="128"/>
      <c r="BX637" s="128"/>
      <c r="BY637" s="128"/>
      <c r="BZ637" s="128"/>
      <c r="CA637" s="128"/>
      <c r="CB637" s="128"/>
      <c r="CC637" s="128"/>
      <c r="CD637" s="128"/>
      <c r="CE637" s="128"/>
      <c r="CF637" s="128"/>
      <c r="CG637" s="128"/>
      <c r="CH637" s="128"/>
      <c r="CI637" s="128"/>
      <c r="CJ637" s="128"/>
      <c r="CK637" s="128"/>
      <c r="CL637" s="128"/>
      <c r="CM637" s="128"/>
      <c r="CN637" s="128"/>
      <c r="CO637" s="128"/>
      <c r="CP637" s="128"/>
      <c r="CQ637" s="128"/>
      <c r="CR637" s="128"/>
      <c r="CS637" s="128"/>
      <c r="CT637" s="128"/>
      <c r="CU637" s="128"/>
      <c r="CV637" s="128"/>
      <c r="CW637" s="128"/>
      <c r="CX637" s="128"/>
      <c r="CY637" s="128"/>
      <c r="CZ637" s="128"/>
      <c r="DA637" s="128"/>
      <c r="DB637" s="128"/>
      <c r="DC637" s="128"/>
      <c r="DD637" s="128"/>
      <c r="DE637" s="128"/>
      <c r="DF637" s="128"/>
      <c r="DG637" s="128"/>
      <c r="DH637" s="128"/>
      <c r="DI637" s="128"/>
      <c r="DJ637" s="128"/>
      <c r="DK637" s="128"/>
      <c r="DL637" s="128"/>
      <c r="DM637" s="128"/>
      <c r="DN637" s="128"/>
      <c r="DO637" s="128"/>
      <c r="DP637" s="128"/>
      <c r="DQ637" s="128"/>
      <c r="DR637" s="128"/>
      <c r="DS637" s="128"/>
      <c r="DT637" s="128"/>
      <c r="DU637" s="128"/>
      <c r="DV637" s="128"/>
      <c r="DW637" s="128"/>
      <c r="DX637" s="128"/>
      <c r="DY637" s="128"/>
      <c r="DZ637" s="128"/>
      <c r="EA637" s="128"/>
      <c r="EB637" s="128"/>
      <c r="EC637" s="128"/>
      <c r="ED637" s="128"/>
      <c r="EE637" s="128"/>
      <c r="EF637" s="128"/>
      <c r="EG637" s="128"/>
      <c r="EH637" s="128"/>
      <c r="EI637" s="128"/>
      <c r="EJ637" s="128"/>
      <c r="EK637" s="128"/>
      <c r="EL637" s="128"/>
      <c r="EM637" s="128"/>
      <c r="EN637" s="128"/>
      <c r="EO637" s="128"/>
      <c r="EP637" s="128"/>
      <c r="EQ637" s="128"/>
      <c r="ER637" s="128"/>
      <c r="ES637" s="128"/>
      <c r="ET637" s="128"/>
      <c r="EU637" s="128"/>
      <c r="EV637" s="128"/>
      <c r="EW637" s="128"/>
      <c r="EX637" s="128"/>
      <c r="EY637" s="128"/>
      <c r="EZ637" s="128"/>
      <c r="FA637" s="128"/>
      <c r="FB637" s="128"/>
      <c r="FC637" s="128"/>
      <c r="FD637" s="128"/>
      <c r="FE637" s="128"/>
      <c r="FF637" s="128"/>
      <c r="FG637" s="128"/>
      <c r="FH637" s="128"/>
      <c r="FI637" s="128"/>
      <c r="FJ637" s="128"/>
      <c r="FK637" s="128"/>
      <c r="FL637" s="128"/>
      <c r="FM637" s="128"/>
      <c r="FN637" s="128"/>
      <c r="FO637" s="128"/>
      <c r="FP637" s="128"/>
      <c r="FQ637" s="128"/>
      <c r="FR637" s="128"/>
      <c r="FS637" s="128"/>
      <c r="FT637" s="128"/>
      <c r="FU637" s="128"/>
      <c r="FV637" s="128"/>
      <c r="FW637" s="128"/>
      <c r="FX637" s="128"/>
      <c r="FY637" s="128"/>
      <c r="FZ637" s="128"/>
      <c r="GA637" s="128"/>
      <c r="GB637" s="128"/>
      <c r="GC637" s="128"/>
      <c r="GD637" s="128"/>
      <c r="GE637" s="128"/>
      <c r="GF637" s="128"/>
      <c r="GG637" s="128"/>
      <c r="GH637" s="128"/>
      <c r="GI637" s="128"/>
      <c r="GJ637" s="128"/>
      <c r="GK637" s="128"/>
      <c r="GL637" s="128"/>
      <c r="GM637" s="128"/>
      <c r="GN637" s="128"/>
      <c r="GO637" s="128"/>
    </row>
    <row r="638" spans="1:197" s="116" customFormat="1" outlineLevel="3" x14ac:dyDescent="0.25">
      <c r="A638" s="114"/>
      <c r="B638" s="115"/>
      <c r="C638" s="303">
        <v>1</v>
      </c>
      <c r="D638" s="304" t="s">
        <v>50</v>
      </c>
      <c r="E638" s="305" t="s">
        <v>631</v>
      </c>
      <c r="F638" s="306" t="s">
        <v>632</v>
      </c>
      <c r="G638" s="304" t="s">
        <v>68</v>
      </c>
      <c r="H638" s="307">
        <v>2801.85475</v>
      </c>
      <c r="I638" s="324"/>
      <c r="J638" s="309">
        <f>H638*I638</f>
        <v>0</v>
      </c>
      <c r="K638" s="95"/>
      <c r="L638" s="95">
        <f>H638*K638</f>
        <v>0</v>
      </c>
      <c r="M638" s="95"/>
      <c r="N638" s="95">
        <f>H638*M638</f>
        <v>0</v>
      </c>
      <c r="O638" s="96">
        <v>21</v>
      </c>
      <c r="P638" s="96">
        <f>J638*(O638/100)</f>
        <v>0</v>
      </c>
      <c r="Q638" s="96">
        <f>J638+P638</f>
        <v>0</v>
      </c>
      <c r="R638" s="197"/>
      <c r="S638" s="194"/>
      <c r="T638" s="127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28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8"/>
      <c r="BX638" s="128"/>
      <c r="BY638" s="128"/>
      <c r="BZ638" s="128"/>
      <c r="CA638" s="128"/>
      <c r="CB638" s="128"/>
      <c r="CC638" s="128"/>
      <c r="CD638" s="128"/>
      <c r="CE638" s="128"/>
      <c r="CF638" s="128"/>
      <c r="CG638" s="128"/>
      <c r="CH638" s="128"/>
      <c r="CI638" s="128"/>
      <c r="CJ638" s="128"/>
      <c r="CK638" s="128"/>
      <c r="CL638" s="128"/>
      <c r="CM638" s="128"/>
      <c r="CN638" s="128"/>
      <c r="CO638" s="128"/>
      <c r="CP638" s="128"/>
      <c r="CQ638" s="128"/>
      <c r="CR638" s="128"/>
      <c r="CS638" s="128"/>
      <c r="CT638" s="128"/>
      <c r="CU638" s="128"/>
      <c r="CV638" s="128"/>
      <c r="CW638" s="128"/>
      <c r="CX638" s="128"/>
      <c r="CY638" s="128"/>
      <c r="CZ638" s="128"/>
      <c r="DA638" s="128"/>
      <c r="DB638" s="128"/>
      <c r="DC638" s="128"/>
      <c r="DD638" s="128"/>
      <c r="DE638" s="128"/>
      <c r="DF638" s="128"/>
      <c r="DG638" s="128"/>
      <c r="DH638" s="128"/>
      <c r="DI638" s="128"/>
      <c r="DJ638" s="128"/>
      <c r="DK638" s="128"/>
      <c r="DL638" s="128"/>
      <c r="DM638" s="128"/>
      <c r="DN638" s="128"/>
      <c r="DO638" s="128"/>
      <c r="DP638" s="128"/>
      <c r="DQ638" s="128"/>
      <c r="DR638" s="128"/>
      <c r="DS638" s="128"/>
      <c r="DT638" s="128"/>
      <c r="DU638" s="128"/>
      <c r="DV638" s="128"/>
      <c r="DW638" s="128"/>
      <c r="DX638" s="128"/>
      <c r="DY638" s="128"/>
      <c r="DZ638" s="128"/>
      <c r="EA638" s="128"/>
      <c r="EB638" s="128"/>
      <c r="EC638" s="128"/>
      <c r="ED638" s="128"/>
      <c r="EE638" s="128"/>
      <c r="EF638" s="128"/>
      <c r="EG638" s="128"/>
      <c r="EH638" s="128"/>
      <c r="EI638" s="128"/>
      <c r="EJ638" s="128"/>
      <c r="EK638" s="128"/>
      <c r="EL638" s="128"/>
      <c r="EM638" s="128"/>
      <c r="EN638" s="128"/>
      <c r="EO638" s="128"/>
      <c r="EP638" s="128"/>
      <c r="EQ638" s="128"/>
      <c r="ER638" s="128"/>
      <c r="ES638" s="128"/>
      <c r="ET638" s="128"/>
      <c r="EU638" s="128"/>
      <c r="EV638" s="128"/>
      <c r="EW638" s="128"/>
      <c r="EX638" s="128"/>
      <c r="EY638" s="128"/>
      <c r="EZ638" s="128"/>
      <c r="FA638" s="128"/>
      <c r="FB638" s="128"/>
      <c r="FC638" s="128"/>
      <c r="FD638" s="128"/>
      <c r="FE638" s="128"/>
      <c r="FF638" s="128"/>
      <c r="FG638" s="128"/>
      <c r="FH638" s="128"/>
      <c r="FI638" s="128"/>
      <c r="FJ638" s="128"/>
      <c r="FK638" s="128"/>
      <c r="FL638" s="128"/>
      <c r="FM638" s="128"/>
      <c r="FN638" s="128"/>
      <c r="FO638" s="128"/>
      <c r="FP638" s="128"/>
      <c r="FQ638" s="128"/>
      <c r="FR638" s="128"/>
      <c r="FS638" s="128"/>
      <c r="FT638" s="128"/>
      <c r="FU638" s="128"/>
      <c r="FV638" s="128"/>
      <c r="FW638" s="128"/>
      <c r="FX638" s="128"/>
      <c r="FY638" s="128"/>
      <c r="FZ638" s="128"/>
      <c r="GA638" s="128"/>
      <c r="GB638" s="128"/>
      <c r="GC638" s="128"/>
      <c r="GD638" s="128"/>
      <c r="GE638" s="128"/>
      <c r="GF638" s="128"/>
      <c r="GG638" s="128"/>
      <c r="GH638" s="128"/>
      <c r="GI638" s="128"/>
      <c r="GJ638" s="128"/>
      <c r="GK638" s="128"/>
      <c r="GL638" s="128"/>
      <c r="GM638" s="128"/>
      <c r="GN638" s="128"/>
      <c r="GO638" s="128"/>
    </row>
    <row r="639" spans="1:197" s="116" customFormat="1" outlineLevel="3" x14ac:dyDescent="0.25">
      <c r="A639" s="114"/>
      <c r="B639" s="115"/>
      <c r="C639" s="303">
        <v>2</v>
      </c>
      <c r="D639" s="304" t="s">
        <v>50</v>
      </c>
      <c r="E639" s="305" t="s">
        <v>633</v>
      </c>
      <c r="F639" s="306" t="s">
        <v>634</v>
      </c>
      <c r="G639" s="304" t="s">
        <v>68</v>
      </c>
      <c r="H639" s="307">
        <v>2801.85475</v>
      </c>
      <c r="I639" s="324"/>
      <c r="J639" s="309">
        <f>H639*I639</f>
        <v>0</v>
      </c>
      <c r="K639" s="95"/>
      <c r="L639" s="95">
        <f>H639*K639</f>
        <v>0</v>
      </c>
      <c r="M639" s="95"/>
      <c r="N639" s="95">
        <f>H639*M639</f>
        <v>0</v>
      </c>
      <c r="O639" s="96">
        <v>21</v>
      </c>
      <c r="P639" s="96">
        <f>J639*(O639/100)</f>
        <v>0</v>
      </c>
      <c r="Q639" s="96">
        <f>J639+P639</f>
        <v>0</v>
      </c>
      <c r="R639" s="197"/>
      <c r="S639" s="194"/>
      <c r="T639" s="127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28"/>
      <c r="BN639" s="128"/>
      <c r="BO639" s="128"/>
      <c r="BP639" s="128"/>
      <c r="BQ639" s="128"/>
      <c r="BR639" s="128"/>
      <c r="BS639" s="128"/>
      <c r="BT639" s="128"/>
      <c r="BU639" s="128"/>
      <c r="BV639" s="128"/>
      <c r="BW639" s="128"/>
      <c r="BX639" s="128"/>
      <c r="BY639" s="128"/>
      <c r="BZ639" s="128"/>
      <c r="CA639" s="128"/>
      <c r="CB639" s="128"/>
      <c r="CC639" s="128"/>
      <c r="CD639" s="128"/>
      <c r="CE639" s="128"/>
      <c r="CF639" s="128"/>
      <c r="CG639" s="128"/>
      <c r="CH639" s="128"/>
      <c r="CI639" s="128"/>
      <c r="CJ639" s="128"/>
      <c r="CK639" s="128"/>
      <c r="CL639" s="128"/>
      <c r="CM639" s="128"/>
      <c r="CN639" s="128"/>
      <c r="CO639" s="128"/>
      <c r="CP639" s="128"/>
      <c r="CQ639" s="128"/>
      <c r="CR639" s="128"/>
      <c r="CS639" s="128"/>
      <c r="CT639" s="128"/>
      <c r="CU639" s="128"/>
      <c r="CV639" s="128"/>
      <c r="CW639" s="128"/>
      <c r="CX639" s="128"/>
      <c r="CY639" s="128"/>
      <c r="CZ639" s="128"/>
      <c r="DA639" s="128"/>
      <c r="DB639" s="128"/>
      <c r="DC639" s="128"/>
      <c r="DD639" s="128"/>
      <c r="DE639" s="128"/>
      <c r="DF639" s="128"/>
      <c r="DG639" s="128"/>
      <c r="DH639" s="128"/>
      <c r="DI639" s="128"/>
      <c r="DJ639" s="128"/>
      <c r="DK639" s="128"/>
      <c r="DL639" s="128"/>
      <c r="DM639" s="128"/>
      <c r="DN639" s="128"/>
      <c r="DO639" s="128"/>
      <c r="DP639" s="128"/>
      <c r="DQ639" s="128"/>
      <c r="DR639" s="128"/>
      <c r="DS639" s="128"/>
      <c r="DT639" s="128"/>
      <c r="DU639" s="128"/>
      <c r="DV639" s="128"/>
      <c r="DW639" s="128"/>
      <c r="DX639" s="128"/>
      <c r="DY639" s="128"/>
      <c r="DZ639" s="128"/>
      <c r="EA639" s="128"/>
      <c r="EB639" s="128"/>
      <c r="EC639" s="128"/>
      <c r="ED639" s="128"/>
      <c r="EE639" s="128"/>
      <c r="EF639" s="128"/>
      <c r="EG639" s="128"/>
      <c r="EH639" s="128"/>
      <c r="EI639" s="128"/>
      <c r="EJ639" s="128"/>
      <c r="EK639" s="128"/>
      <c r="EL639" s="128"/>
      <c r="EM639" s="128"/>
      <c r="EN639" s="128"/>
      <c r="EO639" s="128"/>
      <c r="EP639" s="128"/>
      <c r="EQ639" s="128"/>
      <c r="ER639" s="128"/>
      <c r="ES639" s="128"/>
      <c r="ET639" s="128"/>
      <c r="EU639" s="128"/>
      <c r="EV639" s="128"/>
      <c r="EW639" s="128"/>
      <c r="EX639" s="128"/>
      <c r="EY639" s="128"/>
      <c r="EZ639" s="128"/>
      <c r="FA639" s="128"/>
      <c r="FB639" s="128"/>
      <c r="FC639" s="128"/>
      <c r="FD639" s="128"/>
      <c r="FE639" s="128"/>
      <c r="FF639" s="128"/>
      <c r="FG639" s="128"/>
      <c r="FH639" s="128"/>
      <c r="FI639" s="128"/>
      <c r="FJ639" s="128"/>
      <c r="FK639" s="128"/>
      <c r="FL639" s="128"/>
      <c r="FM639" s="128"/>
      <c r="FN639" s="128"/>
      <c r="FO639" s="128"/>
      <c r="FP639" s="128"/>
      <c r="FQ639" s="128"/>
      <c r="FR639" s="128"/>
      <c r="FS639" s="128"/>
      <c r="FT639" s="128"/>
      <c r="FU639" s="128"/>
      <c r="FV639" s="128"/>
      <c r="FW639" s="128"/>
      <c r="FX639" s="128"/>
      <c r="FY639" s="128"/>
      <c r="FZ639" s="128"/>
      <c r="GA639" s="128"/>
      <c r="GB639" s="128"/>
      <c r="GC639" s="128"/>
      <c r="GD639" s="128"/>
      <c r="GE639" s="128"/>
      <c r="GF639" s="128"/>
      <c r="GG639" s="128"/>
      <c r="GH639" s="128"/>
      <c r="GI639" s="128"/>
      <c r="GJ639" s="128"/>
      <c r="GK639" s="128"/>
      <c r="GL639" s="128"/>
      <c r="GM639" s="128"/>
      <c r="GN639" s="128"/>
      <c r="GO639" s="128"/>
    </row>
    <row r="640" spans="1:197" s="116" customFormat="1" outlineLevel="3" x14ac:dyDescent="0.25">
      <c r="A640" s="114"/>
      <c r="B640" s="115"/>
      <c r="C640" s="303">
        <v>3</v>
      </c>
      <c r="D640" s="304" t="s">
        <v>50</v>
      </c>
      <c r="E640" s="305" t="s">
        <v>635</v>
      </c>
      <c r="F640" s="306" t="s">
        <v>636</v>
      </c>
      <c r="G640" s="304" t="s">
        <v>68</v>
      </c>
      <c r="H640" s="307">
        <v>2801.85475</v>
      </c>
      <c r="I640" s="324"/>
      <c r="J640" s="309">
        <f>H640*I640</f>
        <v>0</v>
      </c>
      <c r="K640" s="95"/>
      <c r="L640" s="95">
        <f>H640*K640</f>
        <v>0</v>
      </c>
      <c r="M640" s="95"/>
      <c r="N640" s="95">
        <f>H640*M640</f>
        <v>0</v>
      </c>
      <c r="O640" s="96">
        <v>21</v>
      </c>
      <c r="P640" s="96">
        <f>J640*(O640/100)</f>
        <v>0</v>
      </c>
      <c r="Q640" s="96">
        <f>J640+P640</f>
        <v>0</v>
      </c>
      <c r="R640" s="197"/>
      <c r="S640" s="194"/>
      <c r="T640" s="127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28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8"/>
      <c r="CA640" s="128"/>
      <c r="CB640" s="128"/>
      <c r="CC640" s="128"/>
      <c r="CD640" s="128"/>
      <c r="CE640" s="128"/>
      <c r="CF640" s="128"/>
      <c r="CG640" s="128"/>
      <c r="CH640" s="128"/>
      <c r="CI640" s="128"/>
      <c r="CJ640" s="128"/>
      <c r="CK640" s="128"/>
      <c r="CL640" s="128"/>
      <c r="CM640" s="128"/>
      <c r="CN640" s="128"/>
      <c r="CO640" s="128"/>
      <c r="CP640" s="128"/>
      <c r="CQ640" s="128"/>
      <c r="CR640" s="128"/>
      <c r="CS640" s="128"/>
      <c r="CT640" s="128"/>
      <c r="CU640" s="128"/>
      <c r="CV640" s="128"/>
      <c r="CW640" s="128"/>
      <c r="CX640" s="128"/>
      <c r="CY640" s="128"/>
      <c r="CZ640" s="128"/>
      <c r="DA640" s="128"/>
      <c r="DB640" s="128"/>
      <c r="DC640" s="128"/>
      <c r="DD640" s="128"/>
      <c r="DE640" s="128"/>
      <c r="DF640" s="128"/>
      <c r="DG640" s="128"/>
      <c r="DH640" s="128"/>
      <c r="DI640" s="128"/>
      <c r="DJ640" s="128"/>
      <c r="DK640" s="128"/>
      <c r="DL640" s="128"/>
      <c r="DM640" s="128"/>
      <c r="DN640" s="128"/>
      <c r="DO640" s="128"/>
      <c r="DP640" s="128"/>
      <c r="DQ640" s="128"/>
      <c r="DR640" s="128"/>
      <c r="DS640" s="128"/>
      <c r="DT640" s="128"/>
      <c r="DU640" s="128"/>
      <c r="DV640" s="128"/>
      <c r="DW640" s="128"/>
      <c r="DX640" s="128"/>
      <c r="DY640" s="128"/>
      <c r="DZ640" s="128"/>
      <c r="EA640" s="128"/>
      <c r="EB640" s="128"/>
      <c r="EC640" s="128"/>
      <c r="ED640" s="128"/>
      <c r="EE640" s="128"/>
      <c r="EF640" s="128"/>
      <c r="EG640" s="128"/>
      <c r="EH640" s="128"/>
      <c r="EI640" s="128"/>
      <c r="EJ640" s="128"/>
      <c r="EK640" s="128"/>
      <c r="EL640" s="128"/>
      <c r="EM640" s="128"/>
      <c r="EN640" s="128"/>
      <c r="EO640" s="128"/>
      <c r="EP640" s="128"/>
      <c r="EQ640" s="128"/>
      <c r="ER640" s="128"/>
      <c r="ES640" s="128"/>
      <c r="ET640" s="128"/>
      <c r="EU640" s="128"/>
      <c r="EV640" s="128"/>
      <c r="EW640" s="128"/>
      <c r="EX640" s="128"/>
      <c r="EY640" s="128"/>
      <c r="EZ640" s="128"/>
      <c r="FA640" s="128"/>
      <c r="FB640" s="128"/>
      <c r="FC640" s="128"/>
      <c r="FD640" s="128"/>
      <c r="FE640" s="128"/>
      <c r="FF640" s="128"/>
      <c r="FG640" s="128"/>
      <c r="FH640" s="128"/>
      <c r="FI640" s="128"/>
      <c r="FJ640" s="128"/>
      <c r="FK640" s="128"/>
      <c r="FL640" s="128"/>
      <c r="FM640" s="128"/>
      <c r="FN640" s="128"/>
      <c r="FO640" s="128"/>
      <c r="FP640" s="128"/>
      <c r="FQ640" s="128"/>
      <c r="FR640" s="128"/>
      <c r="FS640" s="128"/>
      <c r="FT640" s="128"/>
      <c r="FU640" s="128"/>
      <c r="FV640" s="128"/>
      <c r="FW640" s="128"/>
      <c r="FX640" s="128"/>
      <c r="FY640" s="128"/>
      <c r="FZ640" s="128"/>
      <c r="GA640" s="128"/>
      <c r="GB640" s="128"/>
      <c r="GC640" s="128"/>
      <c r="GD640" s="128"/>
      <c r="GE640" s="128"/>
      <c r="GF640" s="128"/>
      <c r="GG640" s="128"/>
      <c r="GH640" s="128"/>
      <c r="GI640" s="128"/>
      <c r="GJ640" s="128"/>
      <c r="GK640" s="128"/>
      <c r="GL640" s="128"/>
      <c r="GM640" s="128"/>
      <c r="GN640" s="128"/>
      <c r="GO640" s="128"/>
    </row>
    <row r="641" spans="1:197" s="116" customFormat="1" ht="24" outlineLevel="3" x14ac:dyDescent="0.25">
      <c r="A641" s="114"/>
      <c r="B641" s="115"/>
      <c r="C641" s="303">
        <v>4</v>
      </c>
      <c r="D641" s="304" t="s">
        <v>50</v>
      </c>
      <c r="E641" s="305" t="s">
        <v>637</v>
      </c>
      <c r="F641" s="306" t="s">
        <v>638</v>
      </c>
      <c r="G641" s="304" t="s">
        <v>68</v>
      </c>
      <c r="H641" s="307">
        <v>2671.4549999999999</v>
      </c>
      <c r="I641" s="324"/>
      <c r="J641" s="309">
        <f>H641*I641</f>
        <v>0</v>
      </c>
      <c r="K641" s="95"/>
      <c r="L641" s="95">
        <f>H641*K641</f>
        <v>0</v>
      </c>
      <c r="M641" s="95"/>
      <c r="N641" s="95">
        <f>H641*M641</f>
        <v>0</v>
      </c>
      <c r="O641" s="96">
        <v>21</v>
      </c>
      <c r="P641" s="96">
        <f>J641*(O641/100)</f>
        <v>0</v>
      </c>
      <c r="Q641" s="96">
        <f>J641+P641</f>
        <v>0</v>
      </c>
      <c r="R641" s="197"/>
      <c r="S641" s="194"/>
      <c r="T641" s="127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28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8"/>
      <c r="CA641" s="128"/>
      <c r="CB641" s="128"/>
      <c r="CC641" s="128"/>
      <c r="CD641" s="128"/>
      <c r="CE641" s="128"/>
      <c r="CF641" s="128"/>
      <c r="CG641" s="128"/>
      <c r="CH641" s="128"/>
      <c r="CI641" s="128"/>
      <c r="CJ641" s="128"/>
      <c r="CK641" s="128"/>
      <c r="CL641" s="128"/>
      <c r="CM641" s="128"/>
      <c r="CN641" s="128"/>
      <c r="CO641" s="128"/>
      <c r="CP641" s="128"/>
      <c r="CQ641" s="128"/>
      <c r="CR641" s="128"/>
      <c r="CS641" s="128"/>
      <c r="CT641" s="128"/>
      <c r="CU641" s="128"/>
      <c r="CV641" s="128"/>
      <c r="CW641" s="128"/>
      <c r="CX641" s="128"/>
      <c r="CY641" s="128"/>
      <c r="CZ641" s="128"/>
      <c r="DA641" s="128"/>
      <c r="DB641" s="128"/>
      <c r="DC641" s="128"/>
      <c r="DD641" s="128"/>
      <c r="DE641" s="128"/>
      <c r="DF641" s="128"/>
      <c r="DG641" s="128"/>
      <c r="DH641" s="128"/>
      <c r="DI641" s="128"/>
      <c r="DJ641" s="128"/>
      <c r="DK641" s="128"/>
      <c r="DL641" s="128"/>
      <c r="DM641" s="128"/>
      <c r="DN641" s="128"/>
      <c r="DO641" s="128"/>
      <c r="DP641" s="128"/>
      <c r="DQ641" s="128"/>
      <c r="DR641" s="128"/>
      <c r="DS641" s="128"/>
      <c r="DT641" s="128"/>
      <c r="DU641" s="128"/>
      <c r="DV641" s="128"/>
      <c r="DW641" s="128"/>
      <c r="DX641" s="128"/>
      <c r="DY641" s="128"/>
      <c r="DZ641" s="128"/>
      <c r="EA641" s="128"/>
      <c r="EB641" s="128"/>
      <c r="EC641" s="128"/>
      <c r="ED641" s="128"/>
      <c r="EE641" s="128"/>
      <c r="EF641" s="128"/>
      <c r="EG641" s="128"/>
      <c r="EH641" s="128"/>
      <c r="EI641" s="128"/>
      <c r="EJ641" s="128"/>
      <c r="EK641" s="128"/>
      <c r="EL641" s="128"/>
      <c r="EM641" s="128"/>
      <c r="EN641" s="128"/>
      <c r="EO641" s="128"/>
      <c r="EP641" s="128"/>
      <c r="EQ641" s="128"/>
      <c r="ER641" s="128"/>
      <c r="ES641" s="128"/>
      <c r="ET641" s="128"/>
      <c r="EU641" s="128"/>
      <c r="EV641" s="128"/>
      <c r="EW641" s="128"/>
      <c r="EX641" s="128"/>
      <c r="EY641" s="128"/>
      <c r="EZ641" s="128"/>
      <c r="FA641" s="128"/>
      <c r="FB641" s="128"/>
      <c r="FC641" s="128"/>
      <c r="FD641" s="128"/>
      <c r="FE641" s="128"/>
      <c r="FF641" s="128"/>
      <c r="FG641" s="128"/>
      <c r="FH641" s="128"/>
      <c r="FI641" s="128"/>
      <c r="FJ641" s="128"/>
      <c r="FK641" s="128"/>
      <c r="FL641" s="128"/>
      <c r="FM641" s="128"/>
      <c r="FN641" s="128"/>
      <c r="FO641" s="128"/>
      <c r="FP641" s="128"/>
      <c r="FQ641" s="128"/>
      <c r="FR641" s="128"/>
      <c r="FS641" s="128"/>
      <c r="FT641" s="128"/>
      <c r="FU641" s="128"/>
      <c r="FV641" s="128"/>
      <c r="FW641" s="128"/>
      <c r="FX641" s="128"/>
      <c r="FY641" s="128"/>
      <c r="FZ641" s="128"/>
      <c r="GA641" s="128"/>
      <c r="GB641" s="128"/>
      <c r="GC641" s="128"/>
      <c r="GD641" s="128"/>
      <c r="GE641" s="128"/>
      <c r="GF641" s="128"/>
      <c r="GG641" s="128"/>
      <c r="GH641" s="128"/>
      <c r="GI641" s="128"/>
      <c r="GJ641" s="128"/>
      <c r="GK641" s="128"/>
      <c r="GL641" s="128"/>
      <c r="GM641" s="128"/>
      <c r="GN641" s="128"/>
      <c r="GO641" s="128"/>
    </row>
    <row r="642" spans="1:197" s="116" customFormat="1" ht="24" outlineLevel="3" x14ac:dyDescent="0.25">
      <c r="A642" s="114"/>
      <c r="B642" s="115"/>
      <c r="C642" s="303">
        <v>5</v>
      </c>
      <c r="D642" s="304" t="s">
        <v>50</v>
      </c>
      <c r="E642" s="305" t="s">
        <v>71</v>
      </c>
      <c r="F642" s="306" t="s">
        <v>72</v>
      </c>
      <c r="G642" s="304" t="s">
        <v>68</v>
      </c>
      <c r="H642" s="307">
        <v>781.13613875499971</v>
      </c>
      <c r="I642" s="324"/>
      <c r="J642" s="309">
        <f>H642*I642</f>
        <v>0</v>
      </c>
      <c r="K642" s="95"/>
      <c r="L642" s="95">
        <f>H642*K642</f>
        <v>0</v>
      </c>
      <c r="M642" s="95"/>
      <c r="N642" s="95">
        <f>H642*M642</f>
        <v>0</v>
      </c>
      <c r="O642" s="96">
        <v>21</v>
      </c>
      <c r="P642" s="96">
        <f>J642*(O642/100)</f>
        <v>0</v>
      </c>
      <c r="Q642" s="96">
        <f>J642+P642</f>
        <v>0</v>
      </c>
      <c r="R642" s="197"/>
      <c r="S642" s="194"/>
      <c r="T642" s="127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28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8"/>
      <c r="CJ642" s="128"/>
      <c r="CK642" s="128"/>
      <c r="CL642" s="128"/>
      <c r="CM642" s="128"/>
      <c r="CN642" s="128"/>
      <c r="CO642" s="128"/>
      <c r="CP642" s="128"/>
      <c r="CQ642" s="128"/>
      <c r="CR642" s="128"/>
      <c r="CS642" s="128"/>
      <c r="CT642" s="128"/>
      <c r="CU642" s="128"/>
      <c r="CV642" s="128"/>
      <c r="CW642" s="128"/>
      <c r="CX642" s="128"/>
      <c r="CY642" s="128"/>
      <c r="CZ642" s="128"/>
      <c r="DA642" s="128"/>
      <c r="DB642" s="128"/>
      <c r="DC642" s="128"/>
      <c r="DD642" s="128"/>
      <c r="DE642" s="128"/>
      <c r="DF642" s="128"/>
      <c r="DG642" s="128"/>
      <c r="DH642" s="128"/>
      <c r="DI642" s="128"/>
      <c r="DJ642" s="128"/>
      <c r="DK642" s="128"/>
      <c r="DL642" s="128"/>
      <c r="DM642" s="128"/>
      <c r="DN642" s="128"/>
      <c r="DO642" s="128"/>
      <c r="DP642" s="128"/>
      <c r="DQ642" s="128"/>
      <c r="DR642" s="128"/>
      <c r="DS642" s="128"/>
      <c r="DT642" s="128"/>
      <c r="DU642" s="128"/>
      <c r="DV642" s="128"/>
      <c r="DW642" s="128"/>
      <c r="DX642" s="128"/>
      <c r="DY642" s="128"/>
      <c r="DZ642" s="128"/>
      <c r="EA642" s="128"/>
      <c r="EB642" s="128"/>
      <c r="EC642" s="128"/>
      <c r="ED642" s="128"/>
      <c r="EE642" s="128"/>
      <c r="EF642" s="128"/>
      <c r="EG642" s="128"/>
      <c r="EH642" s="128"/>
      <c r="EI642" s="128"/>
      <c r="EJ642" s="128"/>
      <c r="EK642" s="128"/>
      <c r="EL642" s="128"/>
      <c r="EM642" s="128"/>
      <c r="EN642" s="128"/>
      <c r="EO642" s="128"/>
      <c r="EP642" s="128"/>
      <c r="EQ642" s="128"/>
      <c r="ER642" s="128"/>
      <c r="ES642" s="128"/>
      <c r="ET642" s="128"/>
      <c r="EU642" s="128"/>
      <c r="EV642" s="128"/>
      <c r="EW642" s="128"/>
      <c r="EX642" s="128"/>
      <c r="EY642" s="128"/>
      <c r="EZ642" s="128"/>
      <c r="FA642" s="128"/>
      <c r="FB642" s="128"/>
      <c r="FC642" s="128"/>
      <c r="FD642" s="128"/>
      <c r="FE642" s="128"/>
      <c r="FF642" s="128"/>
      <c r="FG642" s="128"/>
      <c r="FH642" s="128"/>
      <c r="FI642" s="128"/>
      <c r="FJ642" s="128"/>
      <c r="FK642" s="128"/>
      <c r="FL642" s="128"/>
      <c r="FM642" s="128"/>
      <c r="FN642" s="128"/>
      <c r="FO642" s="128"/>
      <c r="FP642" s="128"/>
      <c r="FQ642" s="128"/>
      <c r="FR642" s="128"/>
      <c r="FS642" s="128"/>
      <c r="FT642" s="128"/>
      <c r="FU642" s="128"/>
      <c r="FV642" s="128"/>
      <c r="FW642" s="128"/>
      <c r="FX642" s="128"/>
      <c r="FY642" s="128"/>
      <c r="FZ642" s="128"/>
      <c r="GA642" s="128"/>
      <c r="GB642" s="128"/>
      <c r="GC642" s="128"/>
      <c r="GD642" s="128"/>
      <c r="GE642" s="128"/>
      <c r="GF642" s="128"/>
      <c r="GG642" s="128"/>
      <c r="GH642" s="128"/>
      <c r="GI642" s="128"/>
      <c r="GJ642" s="128"/>
      <c r="GK642" s="128"/>
      <c r="GL642" s="128"/>
      <c r="GM642" s="128"/>
      <c r="GN642" s="128"/>
      <c r="GO642" s="128"/>
    </row>
    <row r="643" spans="1:197" outlineLevel="1" x14ac:dyDescent="0.25">
      <c r="A643" s="17" t="s">
        <v>32</v>
      </c>
      <c r="B643" s="32">
        <v>2</v>
      </c>
      <c r="C643" s="65"/>
      <c r="D643" s="66" t="s">
        <v>48</v>
      </c>
      <c r="E643" s="66"/>
      <c r="F643" s="67" t="s">
        <v>699</v>
      </c>
      <c r="G643" s="66"/>
      <c r="H643" s="68"/>
      <c r="I643" s="69"/>
      <c r="J643" s="70">
        <f>SUBTOTAL(9,J644:J680)</f>
        <v>0</v>
      </c>
      <c r="K643" s="33"/>
      <c r="L643" s="19">
        <f>SUBTOTAL(9,L644:L680)</f>
        <v>3.9916840000000002E-2</v>
      </c>
      <c r="M643" s="33"/>
      <c r="N643" s="19">
        <f>SUBTOTAL(9,N644:N680)</f>
        <v>0</v>
      </c>
      <c r="O643" s="34"/>
      <c r="P643" s="18">
        <f>SUBTOTAL(9,P644:P680)</f>
        <v>0</v>
      </c>
      <c r="Q643" s="18">
        <f>SUBTOTAL(9,Q644:Q680)</f>
        <v>0</v>
      </c>
      <c r="R643" s="197"/>
      <c r="S643" s="194"/>
      <c r="T643" s="126"/>
    </row>
    <row r="644" spans="1:197" s="37" customFormat="1" outlineLevel="2" x14ac:dyDescent="0.25">
      <c r="A644" s="13" t="s">
        <v>33</v>
      </c>
      <c r="B644" s="26">
        <v>3</v>
      </c>
      <c r="C644" s="27"/>
      <c r="D644" s="28" t="s">
        <v>49</v>
      </c>
      <c r="E644" s="28"/>
      <c r="F644" s="14" t="s">
        <v>19</v>
      </c>
      <c r="G644" s="28"/>
      <c r="H644" s="29"/>
      <c r="I644" s="30"/>
      <c r="J644" s="15">
        <f>SUBTOTAL(9,J645:J677)</f>
        <v>0</v>
      </c>
      <c r="K644" s="29"/>
      <c r="L644" s="16">
        <f>SUBTOTAL(9,L645:L677)</f>
        <v>3.9916840000000002E-2</v>
      </c>
      <c r="M644" s="29"/>
      <c r="N644" s="16">
        <f>SUBTOTAL(9,N645:N677)</f>
        <v>0</v>
      </c>
      <c r="O644" s="31"/>
      <c r="P644" s="15">
        <f>SUBTOTAL(9,P645:P677)</f>
        <v>0</v>
      </c>
      <c r="Q644" s="15">
        <f>SUBTOTAL(9,Q645:Q677)</f>
        <v>0</v>
      </c>
      <c r="R644" s="197">
        <f>SUM(J645:J674)</f>
        <v>0</v>
      </c>
      <c r="S644" s="194"/>
      <c r="T644" s="127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28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8"/>
      <c r="BX644" s="128"/>
      <c r="BY644" s="128"/>
      <c r="BZ644" s="128"/>
      <c r="CA644" s="128"/>
      <c r="CB644" s="128"/>
      <c r="CC644" s="128"/>
      <c r="CD644" s="128"/>
      <c r="CE644" s="128"/>
      <c r="CF644" s="128"/>
      <c r="CG644" s="128"/>
      <c r="CH644" s="128"/>
      <c r="CI644" s="128"/>
      <c r="CJ644" s="128"/>
      <c r="CK644" s="128"/>
      <c r="CL644" s="128"/>
      <c r="CM644" s="128"/>
      <c r="CN644" s="128"/>
      <c r="CO644" s="128"/>
      <c r="CP644" s="128"/>
      <c r="CQ644" s="128"/>
      <c r="CR644" s="128"/>
      <c r="CS644" s="128"/>
      <c r="CT644" s="128"/>
      <c r="CU644" s="128"/>
      <c r="CV644" s="128"/>
      <c r="CW644" s="128"/>
      <c r="CX644" s="128"/>
      <c r="CY644" s="128"/>
      <c r="CZ644" s="128"/>
      <c r="DA644" s="128"/>
      <c r="DB644" s="128"/>
      <c r="DC644" s="128"/>
      <c r="DD644" s="128"/>
      <c r="DE644" s="128"/>
      <c r="DF644" s="128"/>
      <c r="DG644" s="128"/>
      <c r="DH644" s="128"/>
      <c r="DI644" s="128"/>
      <c r="DJ644" s="128"/>
      <c r="DK644" s="128"/>
      <c r="DL644" s="128"/>
      <c r="DM644" s="128"/>
      <c r="DN644" s="128"/>
      <c r="DO644" s="128"/>
      <c r="DP644" s="128"/>
      <c r="DQ644" s="128"/>
      <c r="DR644" s="128"/>
      <c r="DS644" s="128"/>
      <c r="DT644" s="128"/>
      <c r="DU644" s="128"/>
      <c r="DV644" s="128"/>
      <c r="DW644" s="128"/>
      <c r="DX644" s="128"/>
      <c r="DY644" s="128"/>
      <c r="DZ644" s="128"/>
      <c r="EA644" s="128"/>
      <c r="EB644" s="128"/>
      <c r="EC644" s="128"/>
      <c r="ED644" s="128"/>
      <c r="EE644" s="128"/>
      <c r="EF644" s="128"/>
      <c r="EG644" s="128"/>
      <c r="EH644" s="128"/>
      <c r="EI644" s="128"/>
      <c r="EJ644" s="128"/>
      <c r="EK644" s="128"/>
      <c r="EL644" s="128"/>
      <c r="EM644" s="128"/>
      <c r="EN644" s="128"/>
      <c r="EO644" s="128"/>
      <c r="EP644" s="128"/>
      <c r="EQ644" s="128"/>
      <c r="ER644" s="128"/>
      <c r="ES644" s="128"/>
      <c r="ET644" s="128"/>
      <c r="EU644" s="128"/>
      <c r="EV644" s="128"/>
      <c r="EW644" s="128"/>
      <c r="EX644" s="128"/>
      <c r="EY644" s="128"/>
      <c r="EZ644" s="128"/>
      <c r="FA644" s="128"/>
      <c r="FB644" s="128"/>
      <c r="FC644" s="128"/>
      <c r="FD644" s="128"/>
      <c r="FE644" s="128"/>
      <c r="FF644" s="128"/>
      <c r="FG644" s="128"/>
      <c r="FH644" s="128"/>
      <c r="FI644" s="128"/>
      <c r="FJ644" s="128"/>
      <c r="FK644" s="128"/>
      <c r="FL644" s="128"/>
      <c r="FM644" s="128"/>
      <c r="FN644" s="128"/>
      <c r="FO644" s="128"/>
      <c r="FP644" s="128"/>
      <c r="FQ644" s="128"/>
      <c r="FR644" s="128"/>
      <c r="FS644" s="128"/>
      <c r="FT644" s="128"/>
      <c r="FU644" s="128"/>
      <c r="FV644" s="128"/>
      <c r="FW644" s="128"/>
      <c r="FX644" s="128"/>
      <c r="FY644" s="128"/>
      <c r="FZ644" s="128"/>
      <c r="GA644" s="128"/>
      <c r="GB644" s="128"/>
      <c r="GC644" s="128"/>
      <c r="GD644" s="128"/>
      <c r="GE644" s="128"/>
      <c r="GF644" s="128"/>
      <c r="GG644" s="128"/>
      <c r="GH644" s="128"/>
      <c r="GI644" s="128"/>
      <c r="GJ644" s="128"/>
      <c r="GK644" s="128"/>
      <c r="GL644" s="128"/>
      <c r="GM644" s="128"/>
      <c r="GN644" s="128"/>
      <c r="GO644" s="128"/>
    </row>
    <row r="645" spans="1:197" s="116" customFormat="1" outlineLevel="3" collapsed="1" x14ac:dyDescent="0.25">
      <c r="A645" s="114"/>
      <c r="B645" s="115"/>
      <c r="C645" s="303">
        <v>1</v>
      </c>
      <c r="D645" s="304" t="s">
        <v>50</v>
      </c>
      <c r="E645" s="305" t="s">
        <v>60</v>
      </c>
      <c r="F645" s="306" t="s">
        <v>61</v>
      </c>
      <c r="G645" s="304" t="s">
        <v>62</v>
      </c>
      <c r="H645" s="307">
        <v>121.42000000000003</v>
      </c>
      <c r="I645" s="324"/>
      <c r="J645" s="309">
        <f>H645*I645</f>
        <v>0</v>
      </c>
      <c r="K645" s="95"/>
      <c r="L645" s="95">
        <f>H645*K645</f>
        <v>0</v>
      </c>
      <c r="M645" s="95"/>
      <c r="N645" s="95">
        <f>H645*M645</f>
        <v>0</v>
      </c>
      <c r="O645" s="96">
        <v>21</v>
      </c>
      <c r="P645" s="96">
        <f>J645*(O645/100)</f>
        <v>0</v>
      </c>
      <c r="Q645" s="96">
        <f>J645+P645</f>
        <v>0</v>
      </c>
      <c r="R645" s="197"/>
      <c r="S645" s="194"/>
      <c r="T645" s="127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28"/>
      <c r="BN645" s="128"/>
      <c r="BO645" s="128"/>
      <c r="BP645" s="128"/>
      <c r="BQ645" s="128"/>
      <c r="BR645" s="128"/>
      <c r="BS645" s="128"/>
      <c r="BT645" s="128"/>
      <c r="BU645" s="128"/>
      <c r="BV645" s="128"/>
      <c r="BW645" s="128"/>
      <c r="BX645" s="128"/>
      <c r="BY645" s="128"/>
      <c r="BZ645" s="128"/>
      <c r="CA645" s="128"/>
      <c r="CB645" s="128"/>
      <c r="CC645" s="128"/>
      <c r="CD645" s="128"/>
      <c r="CE645" s="128"/>
      <c r="CF645" s="128"/>
      <c r="CG645" s="128"/>
      <c r="CH645" s="128"/>
      <c r="CI645" s="128"/>
      <c r="CJ645" s="128"/>
      <c r="CK645" s="128"/>
      <c r="CL645" s="128"/>
      <c r="CM645" s="128"/>
      <c r="CN645" s="128"/>
      <c r="CO645" s="128"/>
      <c r="CP645" s="128"/>
      <c r="CQ645" s="128"/>
      <c r="CR645" s="128"/>
      <c r="CS645" s="128"/>
      <c r="CT645" s="128"/>
      <c r="CU645" s="128"/>
      <c r="CV645" s="128"/>
      <c r="CW645" s="128"/>
      <c r="CX645" s="128"/>
      <c r="CY645" s="128"/>
      <c r="CZ645" s="128"/>
      <c r="DA645" s="128"/>
      <c r="DB645" s="128"/>
      <c r="DC645" s="128"/>
      <c r="DD645" s="128"/>
      <c r="DE645" s="128"/>
      <c r="DF645" s="128"/>
      <c r="DG645" s="128"/>
      <c r="DH645" s="128"/>
      <c r="DI645" s="128"/>
      <c r="DJ645" s="128"/>
      <c r="DK645" s="128"/>
      <c r="DL645" s="128"/>
      <c r="DM645" s="128"/>
      <c r="DN645" s="128"/>
      <c r="DO645" s="128"/>
      <c r="DP645" s="128"/>
      <c r="DQ645" s="128"/>
      <c r="DR645" s="128"/>
      <c r="DS645" s="128"/>
      <c r="DT645" s="128"/>
      <c r="DU645" s="128"/>
      <c r="DV645" s="128"/>
      <c r="DW645" s="128"/>
      <c r="DX645" s="128"/>
      <c r="DY645" s="128"/>
      <c r="DZ645" s="128"/>
      <c r="EA645" s="128"/>
      <c r="EB645" s="128"/>
      <c r="EC645" s="128"/>
      <c r="ED645" s="128"/>
      <c r="EE645" s="128"/>
      <c r="EF645" s="128"/>
      <c r="EG645" s="128"/>
      <c r="EH645" s="128"/>
      <c r="EI645" s="128"/>
      <c r="EJ645" s="128"/>
      <c r="EK645" s="128"/>
      <c r="EL645" s="128"/>
      <c r="EM645" s="128"/>
      <c r="EN645" s="128"/>
      <c r="EO645" s="128"/>
      <c r="EP645" s="128"/>
      <c r="EQ645" s="128"/>
      <c r="ER645" s="128"/>
      <c r="ES645" s="128"/>
      <c r="ET645" s="128"/>
      <c r="EU645" s="128"/>
      <c r="EV645" s="128"/>
      <c r="EW645" s="128"/>
      <c r="EX645" s="128"/>
      <c r="EY645" s="128"/>
      <c r="EZ645" s="128"/>
      <c r="FA645" s="128"/>
      <c r="FB645" s="128"/>
      <c r="FC645" s="128"/>
      <c r="FD645" s="128"/>
      <c r="FE645" s="128"/>
      <c r="FF645" s="128"/>
      <c r="FG645" s="128"/>
      <c r="FH645" s="128"/>
      <c r="FI645" s="128"/>
      <c r="FJ645" s="128"/>
      <c r="FK645" s="128"/>
      <c r="FL645" s="128"/>
      <c r="FM645" s="128"/>
      <c r="FN645" s="128"/>
      <c r="FO645" s="128"/>
      <c r="FP645" s="128"/>
      <c r="FQ645" s="128"/>
      <c r="FR645" s="128"/>
      <c r="FS645" s="128"/>
      <c r="FT645" s="128"/>
      <c r="FU645" s="128"/>
      <c r="FV645" s="128"/>
      <c r="FW645" s="128"/>
      <c r="FX645" s="128"/>
      <c r="FY645" s="128"/>
      <c r="FZ645" s="128"/>
      <c r="GA645" s="128"/>
      <c r="GB645" s="128"/>
      <c r="GC645" s="128"/>
      <c r="GD645" s="128"/>
      <c r="GE645" s="128"/>
      <c r="GF645" s="128"/>
      <c r="GG645" s="128"/>
      <c r="GH645" s="128"/>
      <c r="GI645" s="128"/>
      <c r="GJ645" s="128"/>
      <c r="GK645" s="128"/>
      <c r="GL645" s="128"/>
      <c r="GM645" s="128"/>
      <c r="GN645" s="128"/>
      <c r="GO645" s="128"/>
    </row>
    <row r="646" spans="1:197" s="116" customFormat="1" hidden="1" outlineLevel="4" x14ac:dyDescent="0.25">
      <c r="A646" s="117"/>
      <c r="B646" s="97"/>
      <c r="C646" s="310"/>
      <c r="D646" s="311"/>
      <c r="E646" s="312" t="s">
        <v>14</v>
      </c>
      <c r="F646" s="313" t="s">
        <v>639</v>
      </c>
      <c r="G646" s="311"/>
      <c r="H646" s="314">
        <v>121.42000000000003</v>
      </c>
      <c r="I646" s="315"/>
      <c r="J646" s="316"/>
      <c r="K646" s="101"/>
      <c r="L646" s="101"/>
      <c r="M646" s="101"/>
      <c r="N646" s="101"/>
      <c r="O646" s="103"/>
      <c r="P646" s="103"/>
      <c r="Q646" s="103"/>
      <c r="R646" s="197"/>
      <c r="S646" s="194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28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8"/>
      <c r="CA646" s="128"/>
      <c r="CB646" s="128"/>
      <c r="CC646" s="128"/>
      <c r="CD646" s="128"/>
      <c r="CE646" s="128"/>
      <c r="CF646" s="128"/>
      <c r="CG646" s="128"/>
      <c r="CH646" s="128"/>
      <c r="CI646" s="128"/>
      <c r="CJ646" s="128"/>
      <c r="CK646" s="128"/>
      <c r="CL646" s="128"/>
      <c r="CM646" s="128"/>
      <c r="CN646" s="128"/>
      <c r="CO646" s="128"/>
      <c r="CP646" s="128"/>
      <c r="CQ646" s="128"/>
      <c r="CR646" s="128"/>
      <c r="CS646" s="128"/>
      <c r="CT646" s="128"/>
      <c r="CU646" s="128"/>
      <c r="CV646" s="128"/>
      <c r="CW646" s="128"/>
      <c r="CX646" s="128"/>
      <c r="CY646" s="128"/>
      <c r="CZ646" s="128"/>
      <c r="DA646" s="128"/>
      <c r="DB646" s="128"/>
      <c r="DC646" s="128"/>
      <c r="DD646" s="128"/>
      <c r="DE646" s="128"/>
      <c r="DF646" s="128"/>
      <c r="DG646" s="128"/>
      <c r="DH646" s="128"/>
      <c r="DI646" s="128"/>
      <c r="DJ646" s="128"/>
      <c r="DK646" s="128"/>
      <c r="DL646" s="128"/>
      <c r="DM646" s="128"/>
      <c r="DN646" s="128"/>
      <c r="DO646" s="128"/>
      <c r="DP646" s="128"/>
      <c r="DQ646" s="128"/>
      <c r="DR646" s="128"/>
      <c r="DS646" s="128"/>
      <c r="DT646" s="128"/>
      <c r="DU646" s="128"/>
      <c r="DV646" s="128"/>
      <c r="DW646" s="128"/>
      <c r="DX646" s="128"/>
      <c r="DY646" s="128"/>
      <c r="DZ646" s="128"/>
      <c r="EA646" s="128"/>
      <c r="EB646" s="128"/>
      <c r="EC646" s="128"/>
      <c r="ED646" s="128"/>
      <c r="EE646" s="128"/>
      <c r="EF646" s="128"/>
      <c r="EG646" s="128"/>
      <c r="EH646" s="128"/>
      <c r="EI646" s="128"/>
      <c r="EJ646" s="128"/>
      <c r="EK646" s="128"/>
      <c r="EL646" s="128"/>
      <c r="EM646" s="128"/>
      <c r="EN646" s="128"/>
      <c r="EO646" s="128"/>
      <c r="EP646" s="128"/>
      <c r="EQ646" s="128"/>
      <c r="ER646" s="128"/>
      <c r="ES646" s="128"/>
      <c r="ET646" s="128"/>
      <c r="EU646" s="128"/>
      <c r="EV646" s="128"/>
      <c r="EW646" s="128"/>
      <c r="EX646" s="128"/>
      <c r="EY646" s="128"/>
      <c r="EZ646" s="128"/>
      <c r="FA646" s="128"/>
      <c r="FB646" s="128"/>
      <c r="FC646" s="128"/>
      <c r="FD646" s="128"/>
      <c r="FE646" s="128"/>
      <c r="FF646" s="128"/>
      <c r="FG646" s="128"/>
      <c r="FH646" s="128"/>
      <c r="FI646" s="128"/>
      <c r="FJ646" s="128"/>
      <c r="FK646" s="128"/>
      <c r="FL646" s="128"/>
      <c r="FM646" s="128"/>
      <c r="FN646" s="128"/>
      <c r="FO646" s="128"/>
      <c r="FP646" s="128"/>
      <c r="FQ646" s="128"/>
      <c r="FR646" s="128"/>
      <c r="FS646" s="128"/>
      <c r="FT646" s="128"/>
      <c r="FU646" s="128"/>
      <c r="FV646" s="128"/>
      <c r="FW646" s="128"/>
      <c r="FX646" s="128"/>
      <c r="FY646" s="128"/>
      <c r="FZ646" s="128"/>
      <c r="GA646" s="128"/>
      <c r="GB646" s="128"/>
      <c r="GC646" s="128"/>
      <c r="GD646" s="128"/>
      <c r="GE646" s="128"/>
      <c r="GF646" s="128"/>
      <c r="GG646" s="128"/>
      <c r="GH646" s="128"/>
      <c r="GI646" s="128"/>
      <c r="GJ646" s="128"/>
      <c r="GK646" s="128"/>
      <c r="GL646" s="128"/>
      <c r="GM646" s="128"/>
      <c r="GN646" s="128"/>
      <c r="GO646" s="128"/>
    </row>
    <row r="647" spans="1:197" s="116" customFormat="1" ht="7.5" hidden="1" customHeight="1" outlineLevel="4" x14ac:dyDescent="0.25">
      <c r="A647" s="112"/>
      <c r="B647" s="118"/>
      <c r="C647" s="317"/>
      <c r="D647" s="318"/>
      <c r="E647" s="319"/>
      <c r="F647" s="320"/>
      <c r="G647" s="318"/>
      <c r="H647" s="321"/>
      <c r="I647" s="322"/>
      <c r="J647" s="323"/>
      <c r="K647" s="119"/>
      <c r="L647" s="119"/>
      <c r="M647" s="119"/>
      <c r="N647" s="119"/>
      <c r="O647" s="110"/>
      <c r="P647" s="110"/>
      <c r="Q647" s="110"/>
      <c r="R647" s="197"/>
      <c r="S647" s="194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28"/>
      <c r="BN647" s="128"/>
      <c r="BO647" s="128"/>
      <c r="BP647" s="128"/>
      <c r="BQ647" s="128"/>
      <c r="BR647" s="128"/>
      <c r="BS647" s="128"/>
      <c r="BT647" s="128"/>
      <c r="BU647" s="128"/>
      <c r="BV647" s="128"/>
      <c r="BW647" s="128"/>
      <c r="BX647" s="128"/>
      <c r="BY647" s="128"/>
      <c r="BZ647" s="128"/>
      <c r="CA647" s="128"/>
      <c r="CB647" s="128"/>
      <c r="CC647" s="128"/>
      <c r="CD647" s="128"/>
      <c r="CE647" s="128"/>
      <c r="CF647" s="128"/>
      <c r="CG647" s="128"/>
      <c r="CH647" s="128"/>
      <c r="CI647" s="128"/>
      <c r="CJ647" s="128"/>
      <c r="CK647" s="128"/>
      <c r="CL647" s="128"/>
      <c r="CM647" s="128"/>
      <c r="CN647" s="128"/>
      <c r="CO647" s="128"/>
      <c r="CP647" s="128"/>
      <c r="CQ647" s="128"/>
      <c r="CR647" s="128"/>
      <c r="CS647" s="128"/>
      <c r="CT647" s="128"/>
      <c r="CU647" s="128"/>
      <c r="CV647" s="128"/>
      <c r="CW647" s="128"/>
      <c r="CX647" s="128"/>
      <c r="CY647" s="128"/>
      <c r="CZ647" s="128"/>
      <c r="DA647" s="128"/>
      <c r="DB647" s="128"/>
      <c r="DC647" s="128"/>
      <c r="DD647" s="128"/>
      <c r="DE647" s="128"/>
      <c r="DF647" s="128"/>
      <c r="DG647" s="128"/>
      <c r="DH647" s="128"/>
      <c r="DI647" s="128"/>
      <c r="DJ647" s="128"/>
      <c r="DK647" s="128"/>
      <c r="DL647" s="128"/>
      <c r="DM647" s="128"/>
      <c r="DN647" s="128"/>
      <c r="DO647" s="128"/>
      <c r="DP647" s="128"/>
      <c r="DQ647" s="128"/>
      <c r="DR647" s="128"/>
      <c r="DS647" s="128"/>
      <c r="DT647" s="128"/>
      <c r="DU647" s="128"/>
      <c r="DV647" s="128"/>
      <c r="DW647" s="128"/>
      <c r="DX647" s="128"/>
      <c r="DY647" s="128"/>
      <c r="DZ647" s="128"/>
      <c r="EA647" s="128"/>
      <c r="EB647" s="128"/>
      <c r="EC647" s="128"/>
      <c r="ED647" s="128"/>
      <c r="EE647" s="128"/>
      <c r="EF647" s="128"/>
      <c r="EG647" s="128"/>
      <c r="EH647" s="128"/>
      <c r="EI647" s="128"/>
      <c r="EJ647" s="128"/>
      <c r="EK647" s="128"/>
      <c r="EL647" s="128"/>
      <c r="EM647" s="128"/>
      <c r="EN647" s="128"/>
      <c r="EO647" s="128"/>
      <c r="EP647" s="128"/>
      <c r="EQ647" s="128"/>
      <c r="ER647" s="128"/>
      <c r="ES647" s="128"/>
      <c r="ET647" s="128"/>
      <c r="EU647" s="128"/>
      <c r="EV647" s="128"/>
      <c r="EW647" s="128"/>
      <c r="EX647" s="128"/>
      <c r="EY647" s="128"/>
      <c r="EZ647" s="128"/>
      <c r="FA647" s="128"/>
      <c r="FB647" s="128"/>
      <c r="FC647" s="128"/>
      <c r="FD647" s="128"/>
      <c r="FE647" s="128"/>
      <c r="FF647" s="128"/>
      <c r="FG647" s="128"/>
      <c r="FH647" s="128"/>
      <c r="FI647" s="128"/>
      <c r="FJ647" s="128"/>
      <c r="FK647" s="128"/>
      <c r="FL647" s="128"/>
      <c r="FM647" s="128"/>
      <c r="FN647" s="128"/>
      <c r="FO647" s="128"/>
      <c r="FP647" s="128"/>
      <c r="FQ647" s="128"/>
      <c r="FR647" s="128"/>
      <c r="FS647" s="128"/>
      <c r="FT647" s="128"/>
      <c r="FU647" s="128"/>
      <c r="FV647" s="128"/>
      <c r="FW647" s="128"/>
      <c r="FX647" s="128"/>
      <c r="FY647" s="128"/>
      <c r="FZ647" s="128"/>
      <c r="GA647" s="128"/>
      <c r="GB647" s="128"/>
      <c r="GC647" s="128"/>
      <c r="GD647" s="128"/>
      <c r="GE647" s="128"/>
      <c r="GF647" s="128"/>
      <c r="GG647" s="128"/>
      <c r="GH647" s="128"/>
      <c r="GI647" s="128"/>
      <c r="GJ647" s="128"/>
      <c r="GK647" s="128"/>
      <c r="GL647" s="128"/>
      <c r="GM647" s="128"/>
      <c r="GN647" s="128"/>
      <c r="GO647" s="128"/>
    </row>
    <row r="648" spans="1:197" s="116" customFormat="1" outlineLevel="3" collapsed="1" x14ac:dyDescent="0.25">
      <c r="A648" s="114"/>
      <c r="B648" s="115"/>
      <c r="C648" s="303">
        <v>2</v>
      </c>
      <c r="D648" s="304" t="s">
        <v>50</v>
      </c>
      <c r="E648" s="305" t="s">
        <v>640</v>
      </c>
      <c r="F648" s="306" t="s">
        <v>641</v>
      </c>
      <c r="G648" s="304" t="s">
        <v>53</v>
      </c>
      <c r="H648" s="307">
        <v>607.10000000000014</v>
      </c>
      <c r="I648" s="324"/>
      <c r="J648" s="309">
        <f>H648*I648</f>
        <v>0</v>
      </c>
      <c r="K648" s="95"/>
      <c r="L648" s="95">
        <f>H648*K648</f>
        <v>0</v>
      </c>
      <c r="M648" s="95"/>
      <c r="N648" s="95">
        <f>H648*M648</f>
        <v>0</v>
      </c>
      <c r="O648" s="96">
        <v>21</v>
      </c>
      <c r="P648" s="96">
        <f>J648*(O648/100)</f>
        <v>0</v>
      </c>
      <c r="Q648" s="96">
        <f>J648+P648</f>
        <v>0</v>
      </c>
      <c r="R648" s="197"/>
      <c r="S648" s="194"/>
      <c r="T648" s="127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28"/>
      <c r="BN648" s="128"/>
      <c r="BO648" s="128"/>
      <c r="BP648" s="128"/>
      <c r="BQ648" s="128"/>
      <c r="BR648" s="128"/>
      <c r="BS648" s="128"/>
      <c r="BT648" s="128"/>
      <c r="BU648" s="128"/>
      <c r="BV648" s="128"/>
      <c r="BW648" s="128"/>
      <c r="BX648" s="128"/>
      <c r="BY648" s="128"/>
      <c r="BZ648" s="128"/>
      <c r="CA648" s="128"/>
      <c r="CB648" s="128"/>
      <c r="CC648" s="128"/>
      <c r="CD648" s="128"/>
      <c r="CE648" s="128"/>
      <c r="CF648" s="128"/>
      <c r="CG648" s="128"/>
      <c r="CH648" s="128"/>
      <c r="CI648" s="128"/>
      <c r="CJ648" s="128"/>
      <c r="CK648" s="128"/>
      <c r="CL648" s="128"/>
      <c r="CM648" s="128"/>
      <c r="CN648" s="128"/>
      <c r="CO648" s="128"/>
      <c r="CP648" s="128"/>
      <c r="CQ648" s="128"/>
      <c r="CR648" s="128"/>
      <c r="CS648" s="128"/>
      <c r="CT648" s="128"/>
      <c r="CU648" s="128"/>
      <c r="CV648" s="128"/>
      <c r="CW648" s="128"/>
      <c r="CX648" s="128"/>
      <c r="CY648" s="128"/>
      <c r="CZ648" s="128"/>
      <c r="DA648" s="128"/>
      <c r="DB648" s="128"/>
      <c r="DC648" s="128"/>
      <c r="DD648" s="128"/>
      <c r="DE648" s="128"/>
      <c r="DF648" s="128"/>
      <c r="DG648" s="128"/>
      <c r="DH648" s="128"/>
      <c r="DI648" s="128"/>
      <c r="DJ648" s="128"/>
      <c r="DK648" s="128"/>
      <c r="DL648" s="128"/>
      <c r="DM648" s="128"/>
      <c r="DN648" s="128"/>
      <c r="DO648" s="128"/>
      <c r="DP648" s="128"/>
      <c r="DQ648" s="128"/>
      <c r="DR648" s="128"/>
      <c r="DS648" s="128"/>
      <c r="DT648" s="128"/>
      <c r="DU648" s="128"/>
      <c r="DV648" s="128"/>
      <c r="DW648" s="128"/>
      <c r="DX648" s="128"/>
      <c r="DY648" s="128"/>
      <c r="DZ648" s="128"/>
      <c r="EA648" s="128"/>
      <c r="EB648" s="128"/>
      <c r="EC648" s="128"/>
      <c r="ED648" s="128"/>
      <c r="EE648" s="128"/>
      <c r="EF648" s="128"/>
      <c r="EG648" s="128"/>
      <c r="EH648" s="128"/>
      <c r="EI648" s="128"/>
      <c r="EJ648" s="128"/>
      <c r="EK648" s="128"/>
      <c r="EL648" s="128"/>
      <c r="EM648" s="128"/>
      <c r="EN648" s="128"/>
      <c r="EO648" s="128"/>
      <c r="EP648" s="128"/>
      <c r="EQ648" s="128"/>
      <c r="ER648" s="128"/>
      <c r="ES648" s="128"/>
      <c r="ET648" s="128"/>
      <c r="EU648" s="128"/>
      <c r="EV648" s="128"/>
      <c r="EW648" s="128"/>
      <c r="EX648" s="128"/>
      <c r="EY648" s="128"/>
      <c r="EZ648" s="128"/>
      <c r="FA648" s="128"/>
      <c r="FB648" s="128"/>
      <c r="FC648" s="128"/>
      <c r="FD648" s="128"/>
      <c r="FE648" s="128"/>
      <c r="FF648" s="128"/>
      <c r="FG648" s="128"/>
      <c r="FH648" s="128"/>
      <c r="FI648" s="128"/>
      <c r="FJ648" s="128"/>
      <c r="FK648" s="128"/>
      <c r="FL648" s="128"/>
      <c r="FM648" s="128"/>
      <c r="FN648" s="128"/>
      <c r="FO648" s="128"/>
      <c r="FP648" s="128"/>
      <c r="FQ648" s="128"/>
      <c r="FR648" s="128"/>
      <c r="FS648" s="128"/>
      <c r="FT648" s="128"/>
      <c r="FU648" s="128"/>
      <c r="FV648" s="128"/>
      <c r="FW648" s="128"/>
      <c r="FX648" s="128"/>
      <c r="FY648" s="128"/>
      <c r="FZ648" s="128"/>
      <c r="GA648" s="128"/>
      <c r="GB648" s="128"/>
      <c r="GC648" s="128"/>
      <c r="GD648" s="128"/>
      <c r="GE648" s="128"/>
      <c r="GF648" s="128"/>
      <c r="GG648" s="128"/>
      <c r="GH648" s="128"/>
      <c r="GI648" s="128"/>
      <c r="GJ648" s="128"/>
      <c r="GK648" s="128"/>
      <c r="GL648" s="128"/>
      <c r="GM648" s="128"/>
      <c r="GN648" s="128"/>
      <c r="GO648" s="128"/>
    </row>
    <row r="649" spans="1:197" s="116" customFormat="1" hidden="1" outlineLevel="4" x14ac:dyDescent="0.25">
      <c r="A649" s="117"/>
      <c r="B649" s="97"/>
      <c r="C649" s="310"/>
      <c r="D649" s="311"/>
      <c r="E649" s="312" t="s">
        <v>14</v>
      </c>
      <c r="F649" s="313" t="s">
        <v>642</v>
      </c>
      <c r="G649" s="311"/>
      <c r="H649" s="314">
        <v>0</v>
      </c>
      <c r="I649" s="315"/>
      <c r="J649" s="316"/>
      <c r="K649" s="101"/>
      <c r="L649" s="101"/>
      <c r="M649" s="101"/>
      <c r="N649" s="101"/>
      <c r="O649" s="103"/>
      <c r="P649" s="103"/>
      <c r="Q649" s="103"/>
      <c r="R649" s="197"/>
      <c r="S649" s="194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28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8"/>
      <c r="CA649" s="128"/>
      <c r="CB649" s="128"/>
      <c r="CC649" s="128"/>
      <c r="CD649" s="128"/>
      <c r="CE649" s="128"/>
      <c r="CF649" s="128"/>
      <c r="CG649" s="128"/>
      <c r="CH649" s="128"/>
      <c r="CI649" s="128"/>
      <c r="CJ649" s="128"/>
      <c r="CK649" s="128"/>
      <c r="CL649" s="128"/>
      <c r="CM649" s="128"/>
      <c r="CN649" s="128"/>
      <c r="CO649" s="128"/>
      <c r="CP649" s="128"/>
      <c r="CQ649" s="128"/>
      <c r="CR649" s="128"/>
      <c r="CS649" s="128"/>
      <c r="CT649" s="128"/>
      <c r="CU649" s="128"/>
      <c r="CV649" s="128"/>
      <c r="CW649" s="128"/>
      <c r="CX649" s="128"/>
      <c r="CY649" s="128"/>
      <c r="CZ649" s="128"/>
      <c r="DA649" s="128"/>
      <c r="DB649" s="128"/>
      <c r="DC649" s="128"/>
      <c r="DD649" s="128"/>
      <c r="DE649" s="128"/>
      <c r="DF649" s="128"/>
      <c r="DG649" s="128"/>
      <c r="DH649" s="128"/>
      <c r="DI649" s="128"/>
      <c r="DJ649" s="128"/>
      <c r="DK649" s="128"/>
      <c r="DL649" s="128"/>
      <c r="DM649" s="128"/>
      <c r="DN649" s="128"/>
      <c r="DO649" s="128"/>
      <c r="DP649" s="128"/>
      <c r="DQ649" s="128"/>
      <c r="DR649" s="128"/>
      <c r="DS649" s="128"/>
      <c r="DT649" s="128"/>
      <c r="DU649" s="128"/>
      <c r="DV649" s="128"/>
      <c r="DW649" s="128"/>
      <c r="DX649" s="128"/>
      <c r="DY649" s="128"/>
      <c r="DZ649" s="128"/>
      <c r="EA649" s="128"/>
      <c r="EB649" s="128"/>
      <c r="EC649" s="128"/>
      <c r="ED649" s="128"/>
      <c r="EE649" s="128"/>
      <c r="EF649" s="128"/>
      <c r="EG649" s="128"/>
      <c r="EH649" s="128"/>
      <c r="EI649" s="128"/>
      <c r="EJ649" s="128"/>
      <c r="EK649" s="128"/>
      <c r="EL649" s="128"/>
      <c r="EM649" s="128"/>
      <c r="EN649" s="128"/>
      <c r="EO649" s="128"/>
      <c r="EP649" s="128"/>
      <c r="EQ649" s="128"/>
      <c r="ER649" s="128"/>
      <c r="ES649" s="128"/>
      <c r="ET649" s="128"/>
      <c r="EU649" s="128"/>
      <c r="EV649" s="128"/>
      <c r="EW649" s="128"/>
      <c r="EX649" s="128"/>
      <c r="EY649" s="128"/>
      <c r="EZ649" s="128"/>
      <c r="FA649" s="128"/>
      <c r="FB649" s="128"/>
      <c r="FC649" s="128"/>
      <c r="FD649" s="128"/>
      <c r="FE649" s="128"/>
      <c r="FF649" s="128"/>
      <c r="FG649" s="128"/>
      <c r="FH649" s="128"/>
      <c r="FI649" s="128"/>
      <c r="FJ649" s="128"/>
      <c r="FK649" s="128"/>
      <c r="FL649" s="128"/>
      <c r="FM649" s="128"/>
      <c r="FN649" s="128"/>
      <c r="FO649" s="128"/>
      <c r="FP649" s="128"/>
      <c r="FQ649" s="128"/>
      <c r="FR649" s="128"/>
      <c r="FS649" s="128"/>
      <c r="FT649" s="128"/>
      <c r="FU649" s="128"/>
      <c r="FV649" s="128"/>
      <c r="FW649" s="128"/>
      <c r="FX649" s="128"/>
      <c r="FY649" s="128"/>
      <c r="FZ649" s="128"/>
      <c r="GA649" s="128"/>
      <c r="GB649" s="128"/>
      <c r="GC649" s="128"/>
      <c r="GD649" s="128"/>
      <c r="GE649" s="128"/>
      <c r="GF649" s="128"/>
      <c r="GG649" s="128"/>
      <c r="GH649" s="128"/>
      <c r="GI649" s="128"/>
      <c r="GJ649" s="128"/>
      <c r="GK649" s="128"/>
      <c r="GL649" s="128"/>
      <c r="GM649" s="128"/>
      <c r="GN649" s="128"/>
      <c r="GO649" s="128"/>
    </row>
    <row r="650" spans="1:197" s="116" customFormat="1" hidden="1" outlineLevel="4" x14ac:dyDescent="0.25">
      <c r="A650" s="117"/>
      <c r="B650" s="97"/>
      <c r="C650" s="310"/>
      <c r="D650" s="311"/>
      <c r="E650" s="312"/>
      <c r="F650" s="313" t="s">
        <v>643</v>
      </c>
      <c r="G650" s="311"/>
      <c r="H650" s="314">
        <v>24.25</v>
      </c>
      <c r="I650" s="315"/>
      <c r="J650" s="316"/>
      <c r="K650" s="101"/>
      <c r="L650" s="101"/>
      <c r="M650" s="101"/>
      <c r="N650" s="101"/>
      <c r="O650" s="103"/>
      <c r="P650" s="103"/>
      <c r="Q650" s="103"/>
      <c r="R650" s="197"/>
      <c r="S650" s="194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  <c r="BJ650" s="128"/>
      <c r="BK650" s="128"/>
      <c r="BL650" s="128"/>
      <c r="BM650" s="128"/>
      <c r="BN650" s="128"/>
      <c r="BO650" s="128"/>
      <c r="BP650" s="128"/>
      <c r="BQ650" s="128"/>
      <c r="BR650" s="128"/>
      <c r="BS650" s="128"/>
      <c r="BT650" s="128"/>
      <c r="BU650" s="128"/>
      <c r="BV650" s="128"/>
      <c r="BW650" s="128"/>
      <c r="BX650" s="128"/>
      <c r="BY650" s="128"/>
      <c r="BZ650" s="128"/>
      <c r="CA650" s="128"/>
      <c r="CB650" s="128"/>
      <c r="CC650" s="128"/>
      <c r="CD650" s="128"/>
      <c r="CE650" s="128"/>
      <c r="CF650" s="128"/>
      <c r="CG650" s="128"/>
      <c r="CH650" s="128"/>
      <c r="CI650" s="128"/>
      <c r="CJ650" s="128"/>
      <c r="CK650" s="128"/>
      <c r="CL650" s="128"/>
      <c r="CM650" s="128"/>
      <c r="CN650" s="128"/>
      <c r="CO650" s="128"/>
      <c r="CP650" s="128"/>
      <c r="CQ650" s="128"/>
      <c r="CR650" s="128"/>
      <c r="CS650" s="128"/>
      <c r="CT650" s="128"/>
      <c r="CU650" s="128"/>
      <c r="CV650" s="128"/>
      <c r="CW650" s="128"/>
      <c r="CX650" s="128"/>
      <c r="CY650" s="128"/>
      <c r="CZ650" s="128"/>
      <c r="DA650" s="128"/>
      <c r="DB650" s="128"/>
      <c r="DC650" s="128"/>
      <c r="DD650" s="128"/>
      <c r="DE650" s="128"/>
      <c r="DF650" s="128"/>
      <c r="DG650" s="128"/>
      <c r="DH650" s="128"/>
      <c r="DI650" s="128"/>
      <c r="DJ650" s="128"/>
      <c r="DK650" s="128"/>
      <c r="DL650" s="128"/>
      <c r="DM650" s="128"/>
      <c r="DN650" s="128"/>
      <c r="DO650" s="128"/>
      <c r="DP650" s="128"/>
      <c r="DQ650" s="128"/>
      <c r="DR650" s="128"/>
      <c r="DS650" s="128"/>
      <c r="DT650" s="128"/>
      <c r="DU650" s="128"/>
      <c r="DV650" s="128"/>
      <c r="DW650" s="128"/>
      <c r="DX650" s="128"/>
      <c r="DY650" s="128"/>
      <c r="DZ650" s="128"/>
      <c r="EA650" s="128"/>
      <c r="EB650" s="128"/>
      <c r="EC650" s="128"/>
      <c r="ED650" s="128"/>
      <c r="EE650" s="128"/>
      <c r="EF650" s="128"/>
      <c r="EG650" s="128"/>
      <c r="EH650" s="128"/>
      <c r="EI650" s="128"/>
      <c r="EJ650" s="128"/>
      <c r="EK650" s="128"/>
      <c r="EL650" s="128"/>
      <c r="EM650" s="128"/>
      <c r="EN650" s="128"/>
      <c r="EO650" s="128"/>
      <c r="EP650" s="128"/>
      <c r="EQ650" s="128"/>
      <c r="ER650" s="128"/>
      <c r="ES650" s="128"/>
      <c r="ET650" s="128"/>
      <c r="EU650" s="128"/>
      <c r="EV650" s="128"/>
      <c r="EW650" s="128"/>
      <c r="EX650" s="128"/>
      <c r="EY650" s="128"/>
      <c r="EZ650" s="128"/>
      <c r="FA650" s="128"/>
      <c r="FB650" s="128"/>
      <c r="FC650" s="128"/>
      <c r="FD650" s="128"/>
      <c r="FE650" s="128"/>
      <c r="FF650" s="128"/>
      <c r="FG650" s="128"/>
      <c r="FH650" s="128"/>
      <c r="FI650" s="128"/>
      <c r="FJ650" s="128"/>
      <c r="FK650" s="128"/>
      <c r="FL650" s="128"/>
      <c r="FM650" s="128"/>
      <c r="FN650" s="128"/>
      <c r="FO650" s="128"/>
      <c r="FP650" s="128"/>
      <c r="FQ650" s="128"/>
      <c r="FR650" s="128"/>
      <c r="FS650" s="128"/>
      <c r="FT650" s="128"/>
      <c r="FU650" s="128"/>
      <c r="FV650" s="128"/>
      <c r="FW650" s="128"/>
      <c r="FX650" s="128"/>
      <c r="FY650" s="128"/>
      <c r="FZ650" s="128"/>
      <c r="GA650" s="128"/>
      <c r="GB650" s="128"/>
      <c r="GC650" s="128"/>
      <c r="GD650" s="128"/>
      <c r="GE650" s="128"/>
      <c r="GF650" s="128"/>
      <c r="GG650" s="128"/>
      <c r="GH650" s="128"/>
      <c r="GI650" s="128"/>
      <c r="GJ650" s="128"/>
      <c r="GK650" s="128"/>
      <c r="GL650" s="128"/>
      <c r="GM650" s="128"/>
      <c r="GN650" s="128"/>
      <c r="GO650" s="128"/>
    </row>
    <row r="651" spans="1:197" s="116" customFormat="1" hidden="1" outlineLevel="4" x14ac:dyDescent="0.25">
      <c r="A651" s="117"/>
      <c r="B651" s="97"/>
      <c r="C651" s="310"/>
      <c r="D651" s="311"/>
      <c r="E651" s="312"/>
      <c r="F651" s="313" t="s">
        <v>644</v>
      </c>
      <c r="G651" s="311"/>
      <c r="H651" s="314">
        <v>119.35</v>
      </c>
      <c r="I651" s="315"/>
      <c r="J651" s="316"/>
      <c r="K651" s="101"/>
      <c r="L651" s="101"/>
      <c r="M651" s="101"/>
      <c r="N651" s="101"/>
      <c r="O651" s="103"/>
      <c r="P651" s="103"/>
      <c r="Q651" s="103"/>
      <c r="R651" s="197"/>
      <c r="S651" s="194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28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8"/>
      <c r="BX651" s="128"/>
      <c r="BY651" s="128"/>
      <c r="BZ651" s="128"/>
      <c r="CA651" s="128"/>
      <c r="CB651" s="128"/>
      <c r="CC651" s="128"/>
      <c r="CD651" s="128"/>
      <c r="CE651" s="128"/>
      <c r="CF651" s="128"/>
      <c r="CG651" s="128"/>
      <c r="CH651" s="128"/>
      <c r="CI651" s="128"/>
      <c r="CJ651" s="128"/>
      <c r="CK651" s="128"/>
      <c r="CL651" s="128"/>
      <c r="CM651" s="128"/>
      <c r="CN651" s="128"/>
      <c r="CO651" s="128"/>
      <c r="CP651" s="128"/>
      <c r="CQ651" s="128"/>
      <c r="CR651" s="128"/>
      <c r="CS651" s="128"/>
      <c r="CT651" s="128"/>
      <c r="CU651" s="128"/>
      <c r="CV651" s="128"/>
      <c r="CW651" s="128"/>
      <c r="CX651" s="128"/>
      <c r="CY651" s="128"/>
      <c r="CZ651" s="128"/>
      <c r="DA651" s="128"/>
      <c r="DB651" s="128"/>
      <c r="DC651" s="128"/>
      <c r="DD651" s="128"/>
      <c r="DE651" s="128"/>
      <c r="DF651" s="128"/>
      <c r="DG651" s="128"/>
      <c r="DH651" s="128"/>
      <c r="DI651" s="128"/>
      <c r="DJ651" s="128"/>
      <c r="DK651" s="128"/>
      <c r="DL651" s="128"/>
      <c r="DM651" s="128"/>
      <c r="DN651" s="128"/>
      <c r="DO651" s="128"/>
      <c r="DP651" s="128"/>
      <c r="DQ651" s="128"/>
      <c r="DR651" s="128"/>
      <c r="DS651" s="128"/>
      <c r="DT651" s="128"/>
      <c r="DU651" s="128"/>
      <c r="DV651" s="128"/>
      <c r="DW651" s="128"/>
      <c r="DX651" s="128"/>
      <c r="DY651" s="128"/>
      <c r="DZ651" s="128"/>
      <c r="EA651" s="128"/>
      <c r="EB651" s="128"/>
      <c r="EC651" s="128"/>
      <c r="ED651" s="128"/>
      <c r="EE651" s="128"/>
      <c r="EF651" s="128"/>
      <c r="EG651" s="128"/>
      <c r="EH651" s="128"/>
      <c r="EI651" s="128"/>
      <c r="EJ651" s="128"/>
      <c r="EK651" s="128"/>
      <c r="EL651" s="128"/>
      <c r="EM651" s="128"/>
      <c r="EN651" s="128"/>
      <c r="EO651" s="128"/>
      <c r="EP651" s="128"/>
      <c r="EQ651" s="128"/>
      <c r="ER651" s="128"/>
      <c r="ES651" s="128"/>
      <c r="ET651" s="128"/>
      <c r="EU651" s="128"/>
      <c r="EV651" s="128"/>
      <c r="EW651" s="128"/>
      <c r="EX651" s="128"/>
      <c r="EY651" s="128"/>
      <c r="EZ651" s="128"/>
      <c r="FA651" s="128"/>
      <c r="FB651" s="128"/>
      <c r="FC651" s="128"/>
      <c r="FD651" s="128"/>
      <c r="FE651" s="128"/>
      <c r="FF651" s="128"/>
      <c r="FG651" s="128"/>
      <c r="FH651" s="128"/>
      <c r="FI651" s="128"/>
      <c r="FJ651" s="128"/>
      <c r="FK651" s="128"/>
      <c r="FL651" s="128"/>
      <c r="FM651" s="128"/>
      <c r="FN651" s="128"/>
      <c r="FO651" s="128"/>
      <c r="FP651" s="128"/>
      <c r="FQ651" s="128"/>
      <c r="FR651" s="128"/>
      <c r="FS651" s="128"/>
      <c r="FT651" s="128"/>
      <c r="FU651" s="128"/>
      <c r="FV651" s="128"/>
      <c r="FW651" s="128"/>
      <c r="FX651" s="128"/>
      <c r="FY651" s="128"/>
      <c r="FZ651" s="128"/>
      <c r="GA651" s="128"/>
      <c r="GB651" s="128"/>
      <c r="GC651" s="128"/>
      <c r="GD651" s="128"/>
      <c r="GE651" s="128"/>
      <c r="GF651" s="128"/>
      <c r="GG651" s="128"/>
      <c r="GH651" s="128"/>
      <c r="GI651" s="128"/>
      <c r="GJ651" s="128"/>
      <c r="GK651" s="128"/>
      <c r="GL651" s="128"/>
      <c r="GM651" s="128"/>
      <c r="GN651" s="128"/>
      <c r="GO651" s="128"/>
    </row>
    <row r="652" spans="1:197" s="116" customFormat="1" hidden="1" outlineLevel="4" x14ac:dyDescent="0.25">
      <c r="A652" s="117"/>
      <c r="B652" s="97"/>
      <c r="C652" s="310"/>
      <c r="D652" s="311"/>
      <c r="E652" s="312"/>
      <c r="F652" s="313" t="s">
        <v>645</v>
      </c>
      <c r="G652" s="311"/>
      <c r="H652" s="314">
        <v>26.3</v>
      </c>
      <c r="I652" s="315"/>
      <c r="J652" s="316"/>
      <c r="K652" s="101"/>
      <c r="L652" s="101"/>
      <c r="M652" s="101"/>
      <c r="N652" s="101"/>
      <c r="O652" s="103"/>
      <c r="P652" s="103"/>
      <c r="Q652" s="103"/>
      <c r="R652" s="197"/>
      <c r="S652" s="194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28"/>
      <c r="BN652" s="128"/>
      <c r="BO652" s="128"/>
      <c r="BP652" s="128"/>
      <c r="BQ652" s="128"/>
      <c r="BR652" s="128"/>
      <c r="BS652" s="128"/>
      <c r="BT652" s="128"/>
      <c r="BU652" s="128"/>
      <c r="BV652" s="128"/>
      <c r="BW652" s="128"/>
      <c r="BX652" s="128"/>
      <c r="BY652" s="128"/>
      <c r="BZ652" s="128"/>
      <c r="CA652" s="128"/>
      <c r="CB652" s="128"/>
      <c r="CC652" s="128"/>
      <c r="CD652" s="128"/>
      <c r="CE652" s="128"/>
      <c r="CF652" s="128"/>
      <c r="CG652" s="128"/>
      <c r="CH652" s="128"/>
      <c r="CI652" s="128"/>
      <c r="CJ652" s="128"/>
      <c r="CK652" s="128"/>
      <c r="CL652" s="128"/>
      <c r="CM652" s="128"/>
      <c r="CN652" s="128"/>
      <c r="CO652" s="128"/>
      <c r="CP652" s="128"/>
      <c r="CQ652" s="128"/>
      <c r="CR652" s="128"/>
      <c r="CS652" s="128"/>
      <c r="CT652" s="128"/>
      <c r="CU652" s="128"/>
      <c r="CV652" s="128"/>
      <c r="CW652" s="128"/>
      <c r="CX652" s="128"/>
      <c r="CY652" s="128"/>
      <c r="CZ652" s="128"/>
      <c r="DA652" s="128"/>
      <c r="DB652" s="128"/>
      <c r="DC652" s="128"/>
      <c r="DD652" s="128"/>
      <c r="DE652" s="128"/>
      <c r="DF652" s="128"/>
      <c r="DG652" s="128"/>
      <c r="DH652" s="128"/>
      <c r="DI652" s="128"/>
      <c r="DJ652" s="128"/>
      <c r="DK652" s="128"/>
      <c r="DL652" s="128"/>
      <c r="DM652" s="128"/>
      <c r="DN652" s="128"/>
      <c r="DO652" s="128"/>
      <c r="DP652" s="128"/>
      <c r="DQ652" s="128"/>
      <c r="DR652" s="128"/>
      <c r="DS652" s="128"/>
      <c r="DT652" s="128"/>
      <c r="DU652" s="128"/>
      <c r="DV652" s="128"/>
      <c r="DW652" s="128"/>
      <c r="DX652" s="128"/>
      <c r="DY652" s="128"/>
      <c r="DZ652" s="128"/>
      <c r="EA652" s="128"/>
      <c r="EB652" s="128"/>
      <c r="EC652" s="128"/>
      <c r="ED652" s="128"/>
      <c r="EE652" s="128"/>
      <c r="EF652" s="128"/>
      <c r="EG652" s="128"/>
      <c r="EH652" s="128"/>
      <c r="EI652" s="128"/>
      <c r="EJ652" s="128"/>
      <c r="EK652" s="128"/>
      <c r="EL652" s="128"/>
      <c r="EM652" s="128"/>
      <c r="EN652" s="128"/>
      <c r="EO652" s="128"/>
      <c r="EP652" s="128"/>
      <c r="EQ652" s="128"/>
      <c r="ER652" s="128"/>
      <c r="ES652" s="128"/>
      <c r="ET652" s="128"/>
      <c r="EU652" s="128"/>
      <c r="EV652" s="128"/>
      <c r="EW652" s="128"/>
      <c r="EX652" s="128"/>
      <c r="EY652" s="128"/>
      <c r="EZ652" s="128"/>
      <c r="FA652" s="128"/>
      <c r="FB652" s="128"/>
      <c r="FC652" s="128"/>
      <c r="FD652" s="128"/>
      <c r="FE652" s="128"/>
      <c r="FF652" s="128"/>
      <c r="FG652" s="128"/>
      <c r="FH652" s="128"/>
      <c r="FI652" s="128"/>
      <c r="FJ652" s="128"/>
      <c r="FK652" s="128"/>
      <c r="FL652" s="128"/>
      <c r="FM652" s="128"/>
      <c r="FN652" s="128"/>
      <c r="FO652" s="128"/>
      <c r="FP652" s="128"/>
      <c r="FQ652" s="128"/>
      <c r="FR652" s="128"/>
      <c r="FS652" s="128"/>
      <c r="FT652" s="128"/>
      <c r="FU652" s="128"/>
      <c r="FV652" s="128"/>
      <c r="FW652" s="128"/>
      <c r="FX652" s="128"/>
      <c r="FY652" s="128"/>
      <c r="FZ652" s="128"/>
      <c r="GA652" s="128"/>
      <c r="GB652" s="128"/>
      <c r="GC652" s="128"/>
      <c r="GD652" s="128"/>
      <c r="GE652" s="128"/>
      <c r="GF652" s="128"/>
      <c r="GG652" s="128"/>
      <c r="GH652" s="128"/>
      <c r="GI652" s="128"/>
      <c r="GJ652" s="128"/>
      <c r="GK652" s="128"/>
      <c r="GL652" s="128"/>
      <c r="GM652" s="128"/>
      <c r="GN652" s="128"/>
      <c r="GO652" s="128"/>
    </row>
    <row r="653" spans="1:197" s="116" customFormat="1" hidden="1" outlineLevel="4" x14ac:dyDescent="0.25">
      <c r="A653" s="117"/>
      <c r="B653" s="97"/>
      <c r="C653" s="310"/>
      <c r="D653" s="311"/>
      <c r="E653" s="312"/>
      <c r="F653" s="313" t="s">
        <v>646</v>
      </c>
      <c r="G653" s="311"/>
      <c r="H653" s="314">
        <v>9.3000000000000007</v>
      </c>
      <c r="I653" s="315"/>
      <c r="J653" s="316"/>
      <c r="K653" s="101"/>
      <c r="L653" s="101"/>
      <c r="M653" s="101"/>
      <c r="N653" s="101"/>
      <c r="O653" s="103"/>
      <c r="P653" s="103"/>
      <c r="Q653" s="103"/>
      <c r="R653" s="197"/>
      <c r="S653" s="194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28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8"/>
      <c r="BX653" s="128"/>
      <c r="BY653" s="128"/>
      <c r="BZ653" s="128"/>
      <c r="CA653" s="128"/>
      <c r="CB653" s="128"/>
      <c r="CC653" s="128"/>
      <c r="CD653" s="128"/>
      <c r="CE653" s="128"/>
      <c r="CF653" s="128"/>
      <c r="CG653" s="128"/>
      <c r="CH653" s="128"/>
      <c r="CI653" s="128"/>
      <c r="CJ653" s="128"/>
      <c r="CK653" s="128"/>
      <c r="CL653" s="128"/>
      <c r="CM653" s="128"/>
      <c r="CN653" s="128"/>
      <c r="CO653" s="128"/>
      <c r="CP653" s="128"/>
      <c r="CQ653" s="128"/>
      <c r="CR653" s="128"/>
      <c r="CS653" s="128"/>
      <c r="CT653" s="128"/>
      <c r="CU653" s="128"/>
      <c r="CV653" s="128"/>
      <c r="CW653" s="128"/>
      <c r="CX653" s="128"/>
      <c r="CY653" s="128"/>
      <c r="CZ653" s="128"/>
      <c r="DA653" s="128"/>
      <c r="DB653" s="128"/>
      <c r="DC653" s="128"/>
      <c r="DD653" s="128"/>
      <c r="DE653" s="128"/>
      <c r="DF653" s="128"/>
      <c r="DG653" s="128"/>
      <c r="DH653" s="128"/>
      <c r="DI653" s="128"/>
      <c r="DJ653" s="128"/>
      <c r="DK653" s="128"/>
      <c r="DL653" s="128"/>
      <c r="DM653" s="128"/>
      <c r="DN653" s="128"/>
      <c r="DO653" s="128"/>
      <c r="DP653" s="128"/>
      <c r="DQ653" s="128"/>
      <c r="DR653" s="128"/>
      <c r="DS653" s="128"/>
      <c r="DT653" s="128"/>
      <c r="DU653" s="128"/>
      <c r="DV653" s="128"/>
      <c r="DW653" s="128"/>
      <c r="DX653" s="128"/>
      <c r="DY653" s="128"/>
      <c r="DZ653" s="128"/>
      <c r="EA653" s="128"/>
      <c r="EB653" s="128"/>
      <c r="EC653" s="128"/>
      <c r="ED653" s="128"/>
      <c r="EE653" s="128"/>
      <c r="EF653" s="128"/>
      <c r="EG653" s="128"/>
      <c r="EH653" s="128"/>
      <c r="EI653" s="128"/>
      <c r="EJ653" s="128"/>
      <c r="EK653" s="128"/>
      <c r="EL653" s="128"/>
      <c r="EM653" s="128"/>
      <c r="EN653" s="128"/>
      <c r="EO653" s="128"/>
      <c r="EP653" s="128"/>
      <c r="EQ653" s="128"/>
      <c r="ER653" s="128"/>
      <c r="ES653" s="128"/>
      <c r="ET653" s="128"/>
      <c r="EU653" s="128"/>
      <c r="EV653" s="128"/>
      <c r="EW653" s="128"/>
      <c r="EX653" s="128"/>
      <c r="EY653" s="128"/>
      <c r="EZ653" s="128"/>
      <c r="FA653" s="128"/>
      <c r="FB653" s="128"/>
      <c r="FC653" s="128"/>
      <c r="FD653" s="128"/>
      <c r="FE653" s="128"/>
      <c r="FF653" s="128"/>
      <c r="FG653" s="128"/>
      <c r="FH653" s="128"/>
      <c r="FI653" s="128"/>
      <c r="FJ653" s="128"/>
      <c r="FK653" s="128"/>
      <c r="FL653" s="128"/>
      <c r="FM653" s="128"/>
      <c r="FN653" s="128"/>
      <c r="FO653" s="128"/>
      <c r="FP653" s="128"/>
      <c r="FQ653" s="128"/>
      <c r="FR653" s="128"/>
      <c r="FS653" s="128"/>
      <c r="FT653" s="128"/>
      <c r="FU653" s="128"/>
      <c r="FV653" s="128"/>
      <c r="FW653" s="128"/>
      <c r="FX653" s="128"/>
      <c r="FY653" s="128"/>
      <c r="FZ653" s="128"/>
      <c r="GA653" s="128"/>
      <c r="GB653" s="128"/>
      <c r="GC653" s="128"/>
      <c r="GD653" s="128"/>
      <c r="GE653" s="128"/>
      <c r="GF653" s="128"/>
      <c r="GG653" s="128"/>
      <c r="GH653" s="128"/>
      <c r="GI653" s="128"/>
      <c r="GJ653" s="128"/>
      <c r="GK653" s="128"/>
      <c r="GL653" s="128"/>
      <c r="GM653" s="128"/>
      <c r="GN653" s="128"/>
      <c r="GO653" s="128"/>
    </row>
    <row r="654" spans="1:197" s="116" customFormat="1" hidden="1" outlineLevel="4" x14ac:dyDescent="0.25">
      <c r="A654" s="117"/>
      <c r="B654" s="97"/>
      <c r="C654" s="310"/>
      <c r="D654" s="311"/>
      <c r="E654" s="312"/>
      <c r="F654" s="313" t="s">
        <v>647</v>
      </c>
      <c r="G654" s="311"/>
      <c r="H654" s="314">
        <v>107.6</v>
      </c>
      <c r="I654" s="315"/>
      <c r="J654" s="316"/>
      <c r="K654" s="101"/>
      <c r="L654" s="101"/>
      <c r="M654" s="101"/>
      <c r="N654" s="101"/>
      <c r="O654" s="103"/>
      <c r="P654" s="103"/>
      <c r="Q654" s="103"/>
      <c r="R654" s="197"/>
      <c r="S654" s="194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28"/>
      <c r="BN654" s="128"/>
      <c r="BO654" s="128"/>
      <c r="BP654" s="128"/>
      <c r="BQ654" s="128"/>
      <c r="BR654" s="128"/>
      <c r="BS654" s="128"/>
      <c r="BT654" s="128"/>
      <c r="BU654" s="128"/>
      <c r="BV654" s="128"/>
      <c r="BW654" s="128"/>
      <c r="BX654" s="128"/>
      <c r="BY654" s="128"/>
      <c r="BZ654" s="128"/>
      <c r="CA654" s="128"/>
      <c r="CB654" s="128"/>
      <c r="CC654" s="128"/>
      <c r="CD654" s="128"/>
      <c r="CE654" s="128"/>
      <c r="CF654" s="128"/>
      <c r="CG654" s="128"/>
      <c r="CH654" s="128"/>
      <c r="CI654" s="128"/>
      <c r="CJ654" s="128"/>
      <c r="CK654" s="128"/>
      <c r="CL654" s="128"/>
      <c r="CM654" s="128"/>
      <c r="CN654" s="128"/>
      <c r="CO654" s="128"/>
      <c r="CP654" s="128"/>
      <c r="CQ654" s="128"/>
      <c r="CR654" s="128"/>
      <c r="CS654" s="128"/>
      <c r="CT654" s="128"/>
      <c r="CU654" s="128"/>
      <c r="CV654" s="128"/>
      <c r="CW654" s="128"/>
      <c r="CX654" s="128"/>
      <c r="CY654" s="128"/>
      <c r="CZ654" s="128"/>
      <c r="DA654" s="128"/>
      <c r="DB654" s="128"/>
      <c r="DC654" s="128"/>
      <c r="DD654" s="128"/>
      <c r="DE654" s="128"/>
      <c r="DF654" s="128"/>
      <c r="DG654" s="128"/>
      <c r="DH654" s="128"/>
      <c r="DI654" s="128"/>
      <c r="DJ654" s="128"/>
      <c r="DK654" s="128"/>
      <c r="DL654" s="128"/>
      <c r="DM654" s="128"/>
      <c r="DN654" s="128"/>
      <c r="DO654" s="128"/>
      <c r="DP654" s="128"/>
      <c r="DQ654" s="128"/>
      <c r="DR654" s="128"/>
      <c r="DS654" s="128"/>
      <c r="DT654" s="128"/>
      <c r="DU654" s="128"/>
      <c r="DV654" s="128"/>
      <c r="DW654" s="128"/>
      <c r="DX654" s="128"/>
      <c r="DY654" s="128"/>
      <c r="DZ654" s="128"/>
      <c r="EA654" s="128"/>
      <c r="EB654" s="128"/>
      <c r="EC654" s="128"/>
      <c r="ED654" s="128"/>
      <c r="EE654" s="128"/>
      <c r="EF654" s="128"/>
      <c r="EG654" s="128"/>
      <c r="EH654" s="128"/>
      <c r="EI654" s="128"/>
      <c r="EJ654" s="128"/>
      <c r="EK654" s="128"/>
      <c r="EL654" s="128"/>
      <c r="EM654" s="128"/>
      <c r="EN654" s="128"/>
      <c r="EO654" s="128"/>
      <c r="EP654" s="128"/>
      <c r="EQ654" s="128"/>
      <c r="ER654" s="128"/>
      <c r="ES654" s="128"/>
      <c r="ET654" s="128"/>
      <c r="EU654" s="128"/>
      <c r="EV654" s="128"/>
      <c r="EW654" s="128"/>
      <c r="EX654" s="128"/>
      <c r="EY654" s="128"/>
      <c r="EZ654" s="128"/>
      <c r="FA654" s="128"/>
      <c r="FB654" s="128"/>
      <c r="FC654" s="128"/>
      <c r="FD654" s="128"/>
      <c r="FE654" s="128"/>
      <c r="FF654" s="128"/>
      <c r="FG654" s="128"/>
      <c r="FH654" s="128"/>
      <c r="FI654" s="128"/>
      <c r="FJ654" s="128"/>
      <c r="FK654" s="128"/>
      <c r="FL654" s="128"/>
      <c r="FM654" s="128"/>
      <c r="FN654" s="128"/>
      <c r="FO654" s="128"/>
      <c r="FP654" s="128"/>
      <c r="FQ654" s="128"/>
      <c r="FR654" s="128"/>
      <c r="FS654" s="128"/>
      <c r="FT654" s="128"/>
      <c r="FU654" s="128"/>
      <c r="FV654" s="128"/>
      <c r="FW654" s="128"/>
      <c r="FX654" s="128"/>
      <c r="FY654" s="128"/>
      <c r="FZ654" s="128"/>
      <c r="GA654" s="128"/>
      <c r="GB654" s="128"/>
      <c r="GC654" s="128"/>
      <c r="GD654" s="128"/>
      <c r="GE654" s="128"/>
      <c r="GF654" s="128"/>
      <c r="GG654" s="128"/>
      <c r="GH654" s="128"/>
      <c r="GI654" s="128"/>
      <c r="GJ654" s="128"/>
      <c r="GK654" s="128"/>
      <c r="GL654" s="128"/>
      <c r="GM654" s="128"/>
      <c r="GN654" s="128"/>
      <c r="GO654" s="128"/>
    </row>
    <row r="655" spans="1:197" s="116" customFormat="1" hidden="1" outlineLevel="4" x14ac:dyDescent="0.25">
      <c r="A655" s="117"/>
      <c r="B655" s="97"/>
      <c r="C655" s="310"/>
      <c r="D655" s="311"/>
      <c r="E655" s="312"/>
      <c r="F655" s="313" t="s">
        <v>648</v>
      </c>
      <c r="G655" s="311"/>
      <c r="H655" s="314">
        <v>320.3</v>
      </c>
      <c r="I655" s="315"/>
      <c r="J655" s="316"/>
      <c r="K655" s="101"/>
      <c r="L655" s="101"/>
      <c r="M655" s="101"/>
      <c r="N655" s="101"/>
      <c r="O655" s="103"/>
      <c r="P655" s="103"/>
      <c r="Q655" s="103"/>
      <c r="R655" s="197"/>
      <c r="S655" s="194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8"/>
      <c r="CA655" s="128"/>
      <c r="CB655" s="128"/>
      <c r="CC655" s="128"/>
      <c r="CD655" s="128"/>
      <c r="CE655" s="128"/>
      <c r="CF655" s="128"/>
      <c r="CG655" s="128"/>
      <c r="CH655" s="128"/>
      <c r="CI655" s="128"/>
      <c r="CJ655" s="128"/>
      <c r="CK655" s="128"/>
      <c r="CL655" s="128"/>
      <c r="CM655" s="128"/>
      <c r="CN655" s="128"/>
      <c r="CO655" s="128"/>
      <c r="CP655" s="128"/>
      <c r="CQ655" s="128"/>
      <c r="CR655" s="128"/>
      <c r="CS655" s="128"/>
      <c r="CT655" s="128"/>
      <c r="CU655" s="128"/>
      <c r="CV655" s="128"/>
      <c r="CW655" s="128"/>
      <c r="CX655" s="128"/>
      <c r="CY655" s="128"/>
      <c r="CZ655" s="128"/>
      <c r="DA655" s="128"/>
      <c r="DB655" s="128"/>
      <c r="DC655" s="128"/>
      <c r="DD655" s="128"/>
      <c r="DE655" s="128"/>
      <c r="DF655" s="128"/>
      <c r="DG655" s="128"/>
      <c r="DH655" s="128"/>
      <c r="DI655" s="128"/>
      <c r="DJ655" s="128"/>
      <c r="DK655" s="128"/>
      <c r="DL655" s="128"/>
      <c r="DM655" s="128"/>
      <c r="DN655" s="128"/>
      <c r="DO655" s="128"/>
      <c r="DP655" s="128"/>
      <c r="DQ655" s="128"/>
      <c r="DR655" s="128"/>
      <c r="DS655" s="128"/>
      <c r="DT655" s="128"/>
      <c r="DU655" s="128"/>
      <c r="DV655" s="128"/>
      <c r="DW655" s="128"/>
      <c r="DX655" s="128"/>
      <c r="DY655" s="128"/>
      <c r="DZ655" s="128"/>
      <c r="EA655" s="128"/>
      <c r="EB655" s="128"/>
      <c r="EC655" s="128"/>
      <c r="ED655" s="128"/>
      <c r="EE655" s="128"/>
      <c r="EF655" s="128"/>
      <c r="EG655" s="128"/>
      <c r="EH655" s="128"/>
      <c r="EI655" s="128"/>
      <c r="EJ655" s="128"/>
      <c r="EK655" s="128"/>
      <c r="EL655" s="128"/>
      <c r="EM655" s="128"/>
      <c r="EN655" s="128"/>
      <c r="EO655" s="128"/>
      <c r="EP655" s="128"/>
      <c r="EQ655" s="128"/>
      <c r="ER655" s="128"/>
      <c r="ES655" s="128"/>
      <c r="ET655" s="128"/>
      <c r="EU655" s="128"/>
      <c r="EV655" s="128"/>
      <c r="EW655" s="128"/>
      <c r="EX655" s="128"/>
      <c r="EY655" s="128"/>
      <c r="EZ655" s="128"/>
      <c r="FA655" s="128"/>
      <c r="FB655" s="128"/>
      <c r="FC655" s="128"/>
      <c r="FD655" s="128"/>
      <c r="FE655" s="128"/>
      <c r="FF655" s="128"/>
      <c r="FG655" s="128"/>
      <c r="FH655" s="128"/>
      <c r="FI655" s="128"/>
      <c r="FJ655" s="128"/>
      <c r="FK655" s="128"/>
      <c r="FL655" s="128"/>
      <c r="FM655" s="128"/>
      <c r="FN655" s="128"/>
      <c r="FO655" s="128"/>
      <c r="FP655" s="128"/>
      <c r="FQ655" s="128"/>
      <c r="FR655" s="128"/>
      <c r="FS655" s="128"/>
      <c r="FT655" s="128"/>
      <c r="FU655" s="128"/>
      <c r="FV655" s="128"/>
      <c r="FW655" s="128"/>
      <c r="FX655" s="128"/>
      <c r="FY655" s="128"/>
      <c r="FZ655" s="128"/>
      <c r="GA655" s="128"/>
      <c r="GB655" s="128"/>
      <c r="GC655" s="128"/>
      <c r="GD655" s="128"/>
      <c r="GE655" s="128"/>
      <c r="GF655" s="128"/>
      <c r="GG655" s="128"/>
      <c r="GH655" s="128"/>
      <c r="GI655" s="128"/>
      <c r="GJ655" s="128"/>
      <c r="GK655" s="128"/>
      <c r="GL655" s="128"/>
      <c r="GM655" s="128"/>
      <c r="GN655" s="128"/>
      <c r="GO655" s="128"/>
    </row>
    <row r="656" spans="1:197" s="116" customFormat="1" ht="7.5" hidden="1" customHeight="1" outlineLevel="4" x14ac:dyDescent="0.25">
      <c r="A656" s="112"/>
      <c r="B656" s="118"/>
      <c r="C656" s="317"/>
      <c r="D656" s="318"/>
      <c r="E656" s="319"/>
      <c r="F656" s="320"/>
      <c r="G656" s="318"/>
      <c r="H656" s="321"/>
      <c r="I656" s="322"/>
      <c r="J656" s="323"/>
      <c r="K656" s="119"/>
      <c r="L656" s="119"/>
      <c r="M656" s="119"/>
      <c r="N656" s="119"/>
      <c r="O656" s="110"/>
      <c r="P656" s="110"/>
      <c r="Q656" s="110"/>
      <c r="R656" s="197"/>
      <c r="S656" s="194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28"/>
      <c r="BN656" s="128"/>
      <c r="BO656" s="128"/>
      <c r="BP656" s="128"/>
      <c r="BQ656" s="128"/>
      <c r="BR656" s="128"/>
      <c r="BS656" s="128"/>
      <c r="BT656" s="128"/>
      <c r="BU656" s="128"/>
      <c r="BV656" s="128"/>
      <c r="BW656" s="128"/>
      <c r="BX656" s="128"/>
      <c r="BY656" s="128"/>
      <c r="BZ656" s="128"/>
      <c r="CA656" s="128"/>
      <c r="CB656" s="128"/>
      <c r="CC656" s="128"/>
      <c r="CD656" s="128"/>
      <c r="CE656" s="128"/>
      <c r="CF656" s="128"/>
      <c r="CG656" s="128"/>
      <c r="CH656" s="128"/>
      <c r="CI656" s="128"/>
      <c r="CJ656" s="128"/>
      <c r="CK656" s="128"/>
      <c r="CL656" s="128"/>
      <c r="CM656" s="128"/>
      <c r="CN656" s="128"/>
      <c r="CO656" s="128"/>
      <c r="CP656" s="128"/>
      <c r="CQ656" s="128"/>
      <c r="CR656" s="128"/>
      <c r="CS656" s="128"/>
      <c r="CT656" s="128"/>
      <c r="CU656" s="128"/>
      <c r="CV656" s="128"/>
      <c r="CW656" s="128"/>
      <c r="CX656" s="128"/>
      <c r="CY656" s="128"/>
      <c r="CZ656" s="128"/>
      <c r="DA656" s="128"/>
      <c r="DB656" s="128"/>
      <c r="DC656" s="128"/>
      <c r="DD656" s="128"/>
      <c r="DE656" s="128"/>
      <c r="DF656" s="128"/>
      <c r="DG656" s="128"/>
      <c r="DH656" s="128"/>
      <c r="DI656" s="128"/>
      <c r="DJ656" s="128"/>
      <c r="DK656" s="128"/>
      <c r="DL656" s="128"/>
      <c r="DM656" s="128"/>
      <c r="DN656" s="128"/>
      <c r="DO656" s="128"/>
      <c r="DP656" s="128"/>
      <c r="DQ656" s="128"/>
      <c r="DR656" s="128"/>
      <c r="DS656" s="128"/>
      <c r="DT656" s="128"/>
      <c r="DU656" s="128"/>
      <c r="DV656" s="128"/>
      <c r="DW656" s="128"/>
      <c r="DX656" s="128"/>
      <c r="DY656" s="128"/>
      <c r="DZ656" s="128"/>
      <c r="EA656" s="128"/>
      <c r="EB656" s="128"/>
      <c r="EC656" s="128"/>
      <c r="ED656" s="128"/>
      <c r="EE656" s="128"/>
      <c r="EF656" s="128"/>
      <c r="EG656" s="128"/>
      <c r="EH656" s="128"/>
      <c r="EI656" s="128"/>
      <c r="EJ656" s="128"/>
      <c r="EK656" s="128"/>
      <c r="EL656" s="128"/>
      <c r="EM656" s="128"/>
      <c r="EN656" s="128"/>
      <c r="EO656" s="128"/>
      <c r="EP656" s="128"/>
      <c r="EQ656" s="128"/>
      <c r="ER656" s="128"/>
      <c r="ES656" s="128"/>
      <c r="ET656" s="128"/>
      <c r="EU656" s="128"/>
      <c r="EV656" s="128"/>
      <c r="EW656" s="128"/>
      <c r="EX656" s="128"/>
      <c r="EY656" s="128"/>
      <c r="EZ656" s="128"/>
      <c r="FA656" s="128"/>
      <c r="FB656" s="128"/>
      <c r="FC656" s="128"/>
      <c r="FD656" s="128"/>
      <c r="FE656" s="128"/>
      <c r="FF656" s="128"/>
      <c r="FG656" s="128"/>
      <c r="FH656" s="128"/>
      <c r="FI656" s="128"/>
      <c r="FJ656" s="128"/>
      <c r="FK656" s="128"/>
      <c r="FL656" s="128"/>
      <c r="FM656" s="128"/>
      <c r="FN656" s="128"/>
      <c r="FO656" s="128"/>
      <c r="FP656" s="128"/>
      <c r="FQ656" s="128"/>
      <c r="FR656" s="128"/>
      <c r="FS656" s="128"/>
      <c r="FT656" s="128"/>
      <c r="FU656" s="128"/>
      <c r="FV656" s="128"/>
      <c r="FW656" s="128"/>
      <c r="FX656" s="128"/>
      <c r="FY656" s="128"/>
      <c r="FZ656" s="128"/>
      <c r="GA656" s="128"/>
      <c r="GB656" s="128"/>
      <c r="GC656" s="128"/>
      <c r="GD656" s="128"/>
      <c r="GE656" s="128"/>
      <c r="GF656" s="128"/>
      <c r="GG656" s="128"/>
      <c r="GH656" s="128"/>
      <c r="GI656" s="128"/>
      <c r="GJ656" s="128"/>
      <c r="GK656" s="128"/>
      <c r="GL656" s="128"/>
      <c r="GM656" s="128"/>
      <c r="GN656" s="128"/>
      <c r="GO656" s="128"/>
    </row>
    <row r="657" spans="1:197" s="116" customFormat="1" outlineLevel="3" x14ac:dyDescent="0.25">
      <c r="A657" s="114"/>
      <c r="B657" s="115"/>
      <c r="C657" s="303">
        <v>3</v>
      </c>
      <c r="D657" s="304" t="s">
        <v>50</v>
      </c>
      <c r="E657" s="305" t="s">
        <v>649</v>
      </c>
      <c r="F657" s="306" t="s">
        <v>650</v>
      </c>
      <c r="G657" s="304" t="s">
        <v>53</v>
      </c>
      <c r="H657" s="307">
        <v>607.1</v>
      </c>
      <c r="I657" s="324"/>
      <c r="J657" s="309">
        <f>H657*I657</f>
        <v>0</v>
      </c>
      <c r="K657" s="95"/>
      <c r="L657" s="95">
        <f>H657*K657</f>
        <v>0</v>
      </c>
      <c r="M657" s="95"/>
      <c r="N657" s="95">
        <f>H657*M657</f>
        <v>0</v>
      </c>
      <c r="O657" s="96">
        <v>21</v>
      </c>
      <c r="P657" s="96">
        <f>J657*(O657/100)</f>
        <v>0</v>
      </c>
      <c r="Q657" s="96">
        <f>J657+P657</f>
        <v>0</v>
      </c>
      <c r="R657" s="197"/>
      <c r="S657" s="194"/>
      <c r="T657" s="127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8"/>
      <c r="CA657" s="128"/>
      <c r="CB657" s="128"/>
      <c r="CC657" s="128"/>
      <c r="CD657" s="128"/>
      <c r="CE657" s="128"/>
      <c r="CF657" s="128"/>
      <c r="CG657" s="128"/>
      <c r="CH657" s="128"/>
      <c r="CI657" s="128"/>
      <c r="CJ657" s="128"/>
      <c r="CK657" s="128"/>
      <c r="CL657" s="128"/>
      <c r="CM657" s="128"/>
      <c r="CN657" s="128"/>
      <c r="CO657" s="128"/>
      <c r="CP657" s="128"/>
      <c r="CQ657" s="128"/>
      <c r="CR657" s="128"/>
      <c r="CS657" s="128"/>
      <c r="CT657" s="128"/>
      <c r="CU657" s="128"/>
      <c r="CV657" s="128"/>
      <c r="CW657" s="128"/>
      <c r="CX657" s="128"/>
      <c r="CY657" s="128"/>
      <c r="CZ657" s="128"/>
      <c r="DA657" s="128"/>
      <c r="DB657" s="128"/>
      <c r="DC657" s="128"/>
      <c r="DD657" s="128"/>
      <c r="DE657" s="128"/>
      <c r="DF657" s="128"/>
      <c r="DG657" s="128"/>
      <c r="DH657" s="128"/>
      <c r="DI657" s="128"/>
      <c r="DJ657" s="128"/>
      <c r="DK657" s="128"/>
      <c r="DL657" s="128"/>
      <c r="DM657" s="128"/>
      <c r="DN657" s="128"/>
      <c r="DO657" s="128"/>
      <c r="DP657" s="128"/>
      <c r="DQ657" s="128"/>
      <c r="DR657" s="128"/>
      <c r="DS657" s="128"/>
      <c r="DT657" s="128"/>
      <c r="DU657" s="128"/>
      <c r="DV657" s="128"/>
      <c r="DW657" s="128"/>
      <c r="DX657" s="128"/>
      <c r="DY657" s="128"/>
      <c r="DZ657" s="128"/>
      <c r="EA657" s="128"/>
      <c r="EB657" s="128"/>
      <c r="EC657" s="128"/>
      <c r="ED657" s="128"/>
      <c r="EE657" s="128"/>
      <c r="EF657" s="128"/>
      <c r="EG657" s="128"/>
      <c r="EH657" s="128"/>
      <c r="EI657" s="128"/>
      <c r="EJ657" s="128"/>
      <c r="EK657" s="128"/>
      <c r="EL657" s="128"/>
      <c r="EM657" s="128"/>
      <c r="EN657" s="128"/>
      <c r="EO657" s="128"/>
      <c r="EP657" s="128"/>
      <c r="EQ657" s="128"/>
      <c r="ER657" s="128"/>
      <c r="ES657" s="128"/>
      <c r="ET657" s="128"/>
      <c r="EU657" s="128"/>
      <c r="EV657" s="128"/>
      <c r="EW657" s="128"/>
      <c r="EX657" s="128"/>
      <c r="EY657" s="128"/>
      <c r="EZ657" s="128"/>
      <c r="FA657" s="128"/>
      <c r="FB657" s="128"/>
      <c r="FC657" s="128"/>
      <c r="FD657" s="128"/>
      <c r="FE657" s="128"/>
      <c r="FF657" s="128"/>
      <c r="FG657" s="128"/>
      <c r="FH657" s="128"/>
      <c r="FI657" s="128"/>
      <c r="FJ657" s="128"/>
      <c r="FK657" s="128"/>
      <c r="FL657" s="128"/>
      <c r="FM657" s="128"/>
      <c r="FN657" s="128"/>
      <c r="FO657" s="128"/>
      <c r="FP657" s="128"/>
      <c r="FQ657" s="128"/>
      <c r="FR657" s="128"/>
      <c r="FS657" s="128"/>
      <c r="FT657" s="128"/>
      <c r="FU657" s="128"/>
      <c r="FV657" s="128"/>
      <c r="FW657" s="128"/>
      <c r="FX657" s="128"/>
      <c r="FY657" s="128"/>
      <c r="FZ657" s="128"/>
      <c r="GA657" s="128"/>
      <c r="GB657" s="128"/>
      <c r="GC657" s="128"/>
      <c r="GD657" s="128"/>
      <c r="GE657" s="128"/>
      <c r="GF657" s="128"/>
      <c r="GG657" s="128"/>
      <c r="GH657" s="128"/>
      <c r="GI657" s="128"/>
      <c r="GJ657" s="128"/>
      <c r="GK657" s="128"/>
      <c r="GL657" s="128"/>
      <c r="GM657" s="128"/>
      <c r="GN657" s="128"/>
      <c r="GO657" s="128"/>
    </row>
    <row r="658" spans="1:197" s="116" customFormat="1" outlineLevel="3" collapsed="1" x14ac:dyDescent="0.25">
      <c r="A658" s="114"/>
      <c r="B658" s="115"/>
      <c r="C658" s="303">
        <v>4</v>
      </c>
      <c r="D658" s="304" t="s">
        <v>65</v>
      </c>
      <c r="E658" s="305" t="s">
        <v>651</v>
      </c>
      <c r="F658" s="306" t="s">
        <v>652</v>
      </c>
      <c r="G658" s="304" t="s">
        <v>653</v>
      </c>
      <c r="H658" s="307">
        <v>15.63284</v>
      </c>
      <c r="I658" s="324"/>
      <c r="J658" s="309">
        <f>H658*I658</f>
        <v>0</v>
      </c>
      <c r="K658" s="95">
        <v>1E-3</v>
      </c>
      <c r="L658" s="95">
        <f>H658*K658</f>
        <v>1.5632839999999999E-2</v>
      </c>
      <c r="M658" s="95"/>
      <c r="N658" s="95">
        <f>H658*M658</f>
        <v>0</v>
      </c>
      <c r="O658" s="96">
        <v>21</v>
      </c>
      <c r="P658" s="96">
        <f>J658*(O658/100)</f>
        <v>0</v>
      </c>
      <c r="Q658" s="96">
        <f>J658+P658</f>
        <v>0</v>
      </c>
      <c r="R658" s="197"/>
      <c r="S658" s="194"/>
      <c r="T658" s="127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28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8"/>
      <c r="BX658" s="128"/>
      <c r="BY658" s="128"/>
      <c r="BZ658" s="128"/>
      <c r="CA658" s="128"/>
      <c r="CB658" s="128"/>
      <c r="CC658" s="128"/>
      <c r="CD658" s="128"/>
      <c r="CE658" s="128"/>
      <c r="CF658" s="128"/>
      <c r="CG658" s="128"/>
      <c r="CH658" s="128"/>
      <c r="CI658" s="128"/>
      <c r="CJ658" s="128"/>
      <c r="CK658" s="128"/>
      <c r="CL658" s="128"/>
      <c r="CM658" s="128"/>
      <c r="CN658" s="128"/>
      <c r="CO658" s="128"/>
      <c r="CP658" s="128"/>
      <c r="CQ658" s="128"/>
      <c r="CR658" s="128"/>
      <c r="CS658" s="128"/>
      <c r="CT658" s="128"/>
      <c r="CU658" s="128"/>
      <c r="CV658" s="128"/>
      <c r="CW658" s="128"/>
      <c r="CX658" s="128"/>
      <c r="CY658" s="128"/>
      <c r="CZ658" s="128"/>
      <c r="DA658" s="128"/>
      <c r="DB658" s="128"/>
      <c r="DC658" s="128"/>
      <c r="DD658" s="128"/>
      <c r="DE658" s="128"/>
      <c r="DF658" s="128"/>
      <c r="DG658" s="128"/>
      <c r="DH658" s="128"/>
      <c r="DI658" s="128"/>
      <c r="DJ658" s="128"/>
      <c r="DK658" s="128"/>
      <c r="DL658" s="128"/>
      <c r="DM658" s="128"/>
      <c r="DN658" s="128"/>
      <c r="DO658" s="128"/>
      <c r="DP658" s="128"/>
      <c r="DQ658" s="128"/>
      <c r="DR658" s="128"/>
      <c r="DS658" s="128"/>
      <c r="DT658" s="128"/>
      <c r="DU658" s="128"/>
      <c r="DV658" s="128"/>
      <c r="DW658" s="128"/>
      <c r="DX658" s="128"/>
      <c r="DY658" s="128"/>
      <c r="DZ658" s="128"/>
      <c r="EA658" s="128"/>
      <c r="EB658" s="128"/>
      <c r="EC658" s="128"/>
      <c r="ED658" s="128"/>
      <c r="EE658" s="128"/>
      <c r="EF658" s="128"/>
      <c r="EG658" s="128"/>
      <c r="EH658" s="128"/>
      <c r="EI658" s="128"/>
      <c r="EJ658" s="128"/>
      <c r="EK658" s="128"/>
      <c r="EL658" s="128"/>
      <c r="EM658" s="128"/>
      <c r="EN658" s="128"/>
      <c r="EO658" s="128"/>
      <c r="EP658" s="128"/>
      <c r="EQ658" s="128"/>
      <c r="ER658" s="128"/>
      <c r="ES658" s="128"/>
      <c r="ET658" s="128"/>
      <c r="EU658" s="128"/>
      <c r="EV658" s="128"/>
      <c r="EW658" s="128"/>
      <c r="EX658" s="128"/>
      <c r="EY658" s="128"/>
      <c r="EZ658" s="128"/>
      <c r="FA658" s="128"/>
      <c r="FB658" s="128"/>
      <c r="FC658" s="128"/>
      <c r="FD658" s="128"/>
      <c r="FE658" s="128"/>
      <c r="FF658" s="128"/>
      <c r="FG658" s="128"/>
      <c r="FH658" s="128"/>
      <c r="FI658" s="128"/>
      <c r="FJ658" s="128"/>
      <c r="FK658" s="128"/>
      <c r="FL658" s="128"/>
      <c r="FM658" s="128"/>
      <c r="FN658" s="128"/>
      <c r="FO658" s="128"/>
      <c r="FP658" s="128"/>
      <c r="FQ658" s="128"/>
      <c r="FR658" s="128"/>
      <c r="FS658" s="128"/>
      <c r="FT658" s="128"/>
      <c r="FU658" s="128"/>
      <c r="FV658" s="128"/>
      <c r="FW658" s="128"/>
      <c r="FX658" s="128"/>
      <c r="FY658" s="128"/>
      <c r="FZ658" s="128"/>
      <c r="GA658" s="128"/>
      <c r="GB658" s="128"/>
      <c r="GC658" s="128"/>
      <c r="GD658" s="128"/>
      <c r="GE658" s="128"/>
      <c r="GF658" s="128"/>
      <c r="GG658" s="128"/>
      <c r="GH658" s="128"/>
      <c r="GI658" s="128"/>
      <c r="GJ658" s="128"/>
      <c r="GK658" s="128"/>
      <c r="GL658" s="128"/>
      <c r="GM658" s="128"/>
      <c r="GN658" s="128"/>
      <c r="GO658" s="128"/>
    </row>
    <row r="659" spans="1:197" s="116" customFormat="1" hidden="1" outlineLevel="4" x14ac:dyDescent="0.25">
      <c r="A659" s="117"/>
      <c r="B659" s="97"/>
      <c r="C659" s="310"/>
      <c r="D659" s="311"/>
      <c r="E659" s="312" t="s">
        <v>14</v>
      </c>
      <c r="F659" s="313" t="s">
        <v>654</v>
      </c>
      <c r="G659" s="311"/>
      <c r="H659" s="314">
        <v>0</v>
      </c>
      <c r="I659" s="315"/>
      <c r="J659" s="316"/>
      <c r="K659" s="101"/>
      <c r="L659" s="101"/>
      <c r="M659" s="101"/>
      <c r="N659" s="101"/>
      <c r="O659" s="103"/>
      <c r="P659" s="103"/>
      <c r="Q659" s="103"/>
      <c r="R659" s="197"/>
      <c r="S659" s="194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28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8"/>
      <c r="BX659" s="128"/>
      <c r="BY659" s="128"/>
      <c r="BZ659" s="128"/>
      <c r="CA659" s="128"/>
      <c r="CB659" s="128"/>
      <c r="CC659" s="128"/>
      <c r="CD659" s="128"/>
      <c r="CE659" s="128"/>
      <c r="CF659" s="128"/>
      <c r="CG659" s="128"/>
      <c r="CH659" s="128"/>
      <c r="CI659" s="128"/>
      <c r="CJ659" s="128"/>
      <c r="CK659" s="128"/>
      <c r="CL659" s="128"/>
      <c r="CM659" s="128"/>
      <c r="CN659" s="128"/>
      <c r="CO659" s="128"/>
      <c r="CP659" s="128"/>
      <c r="CQ659" s="128"/>
      <c r="CR659" s="128"/>
      <c r="CS659" s="128"/>
      <c r="CT659" s="128"/>
      <c r="CU659" s="128"/>
      <c r="CV659" s="128"/>
      <c r="CW659" s="128"/>
      <c r="CX659" s="128"/>
      <c r="CY659" s="128"/>
      <c r="CZ659" s="128"/>
      <c r="DA659" s="128"/>
      <c r="DB659" s="128"/>
      <c r="DC659" s="128"/>
      <c r="DD659" s="128"/>
      <c r="DE659" s="128"/>
      <c r="DF659" s="128"/>
      <c r="DG659" s="128"/>
      <c r="DH659" s="128"/>
      <c r="DI659" s="128"/>
      <c r="DJ659" s="128"/>
      <c r="DK659" s="128"/>
      <c r="DL659" s="128"/>
      <c r="DM659" s="128"/>
      <c r="DN659" s="128"/>
      <c r="DO659" s="128"/>
      <c r="DP659" s="128"/>
      <c r="DQ659" s="128"/>
      <c r="DR659" s="128"/>
      <c r="DS659" s="128"/>
      <c r="DT659" s="128"/>
      <c r="DU659" s="128"/>
      <c r="DV659" s="128"/>
      <c r="DW659" s="128"/>
      <c r="DX659" s="128"/>
      <c r="DY659" s="128"/>
      <c r="DZ659" s="128"/>
      <c r="EA659" s="128"/>
      <c r="EB659" s="128"/>
      <c r="EC659" s="128"/>
      <c r="ED659" s="128"/>
      <c r="EE659" s="128"/>
      <c r="EF659" s="128"/>
      <c r="EG659" s="128"/>
      <c r="EH659" s="128"/>
      <c r="EI659" s="128"/>
      <c r="EJ659" s="128"/>
      <c r="EK659" s="128"/>
      <c r="EL659" s="128"/>
      <c r="EM659" s="128"/>
      <c r="EN659" s="128"/>
      <c r="EO659" s="128"/>
      <c r="EP659" s="128"/>
      <c r="EQ659" s="128"/>
      <c r="ER659" s="128"/>
      <c r="ES659" s="128"/>
      <c r="ET659" s="128"/>
      <c r="EU659" s="128"/>
      <c r="EV659" s="128"/>
      <c r="EW659" s="128"/>
      <c r="EX659" s="128"/>
      <c r="EY659" s="128"/>
      <c r="EZ659" s="128"/>
      <c r="FA659" s="128"/>
      <c r="FB659" s="128"/>
      <c r="FC659" s="128"/>
      <c r="FD659" s="128"/>
      <c r="FE659" s="128"/>
      <c r="FF659" s="128"/>
      <c r="FG659" s="128"/>
      <c r="FH659" s="128"/>
      <c r="FI659" s="128"/>
      <c r="FJ659" s="128"/>
      <c r="FK659" s="128"/>
      <c r="FL659" s="128"/>
      <c r="FM659" s="128"/>
      <c r="FN659" s="128"/>
      <c r="FO659" s="128"/>
      <c r="FP659" s="128"/>
      <c r="FQ659" s="128"/>
      <c r="FR659" s="128"/>
      <c r="FS659" s="128"/>
      <c r="FT659" s="128"/>
      <c r="FU659" s="128"/>
      <c r="FV659" s="128"/>
      <c r="FW659" s="128"/>
      <c r="FX659" s="128"/>
      <c r="FY659" s="128"/>
      <c r="FZ659" s="128"/>
      <c r="GA659" s="128"/>
      <c r="GB659" s="128"/>
      <c r="GC659" s="128"/>
      <c r="GD659" s="128"/>
      <c r="GE659" s="128"/>
      <c r="GF659" s="128"/>
      <c r="GG659" s="128"/>
      <c r="GH659" s="128"/>
      <c r="GI659" s="128"/>
      <c r="GJ659" s="128"/>
      <c r="GK659" s="128"/>
      <c r="GL659" s="128"/>
      <c r="GM659" s="128"/>
      <c r="GN659" s="128"/>
      <c r="GO659" s="128"/>
    </row>
    <row r="660" spans="1:197" s="116" customFormat="1" hidden="1" outlineLevel="4" x14ac:dyDescent="0.25">
      <c r="A660" s="117"/>
      <c r="B660" s="97"/>
      <c r="C660" s="310"/>
      <c r="D660" s="311"/>
      <c r="E660" s="312"/>
      <c r="F660" s="313" t="s">
        <v>655</v>
      </c>
      <c r="G660" s="311"/>
      <c r="H660" s="314">
        <v>15.1775</v>
      </c>
      <c r="I660" s="315"/>
      <c r="J660" s="316"/>
      <c r="K660" s="101"/>
      <c r="L660" s="101"/>
      <c r="M660" s="101"/>
      <c r="N660" s="101"/>
      <c r="O660" s="103"/>
      <c r="P660" s="103"/>
      <c r="Q660" s="103"/>
      <c r="R660" s="197"/>
      <c r="S660" s="194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8"/>
      <c r="CA660" s="128"/>
      <c r="CB660" s="128"/>
      <c r="CC660" s="128"/>
      <c r="CD660" s="128"/>
      <c r="CE660" s="128"/>
      <c r="CF660" s="128"/>
      <c r="CG660" s="128"/>
      <c r="CH660" s="128"/>
      <c r="CI660" s="128"/>
      <c r="CJ660" s="128"/>
      <c r="CK660" s="128"/>
      <c r="CL660" s="128"/>
      <c r="CM660" s="128"/>
      <c r="CN660" s="128"/>
      <c r="CO660" s="128"/>
      <c r="CP660" s="128"/>
      <c r="CQ660" s="128"/>
      <c r="CR660" s="128"/>
      <c r="CS660" s="128"/>
      <c r="CT660" s="128"/>
      <c r="CU660" s="128"/>
      <c r="CV660" s="128"/>
      <c r="CW660" s="128"/>
      <c r="CX660" s="128"/>
      <c r="CY660" s="128"/>
      <c r="CZ660" s="128"/>
      <c r="DA660" s="128"/>
      <c r="DB660" s="128"/>
      <c r="DC660" s="128"/>
      <c r="DD660" s="128"/>
      <c r="DE660" s="128"/>
      <c r="DF660" s="128"/>
      <c r="DG660" s="128"/>
      <c r="DH660" s="128"/>
      <c r="DI660" s="128"/>
      <c r="DJ660" s="128"/>
      <c r="DK660" s="128"/>
      <c r="DL660" s="128"/>
      <c r="DM660" s="128"/>
      <c r="DN660" s="128"/>
      <c r="DO660" s="128"/>
      <c r="DP660" s="128"/>
      <c r="DQ660" s="128"/>
      <c r="DR660" s="128"/>
      <c r="DS660" s="128"/>
      <c r="DT660" s="128"/>
      <c r="DU660" s="128"/>
      <c r="DV660" s="128"/>
      <c r="DW660" s="128"/>
      <c r="DX660" s="128"/>
      <c r="DY660" s="128"/>
      <c r="DZ660" s="128"/>
      <c r="EA660" s="128"/>
      <c r="EB660" s="128"/>
      <c r="EC660" s="128"/>
      <c r="ED660" s="128"/>
      <c r="EE660" s="128"/>
      <c r="EF660" s="128"/>
      <c r="EG660" s="128"/>
      <c r="EH660" s="128"/>
      <c r="EI660" s="128"/>
      <c r="EJ660" s="128"/>
      <c r="EK660" s="128"/>
      <c r="EL660" s="128"/>
      <c r="EM660" s="128"/>
      <c r="EN660" s="128"/>
      <c r="EO660" s="128"/>
      <c r="EP660" s="128"/>
      <c r="EQ660" s="128"/>
      <c r="ER660" s="128"/>
      <c r="ES660" s="128"/>
      <c r="ET660" s="128"/>
      <c r="EU660" s="128"/>
      <c r="EV660" s="128"/>
      <c r="EW660" s="128"/>
      <c r="EX660" s="128"/>
      <c r="EY660" s="128"/>
      <c r="EZ660" s="128"/>
      <c r="FA660" s="128"/>
      <c r="FB660" s="128"/>
      <c r="FC660" s="128"/>
      <c r="FD660" s="128"/>
      <c r="FE660" s="128"/>
      <c r="FF660" s="128"/>
      <c r="FG660" s="128"/>
      <c r="FH660" s="128"/>
      <c r="FI660" s="128"/>
      <c r="FJ660" s="128"/>
      <c r="FK660" s="128"/>
      <c r="FL660" s="128"/>
      <c r="FM660" s="128"/>
      <c r="FN660" s="128"/>
      <c r="FO660" s="128"/>
      <c r="FP660" s="128"/>
      <c r="FQ660" s="128"/>
      <c r="FR660" s="128"/>
      <c r="FS660" s="128"/>
      <c r="FT660" s="128"/>
      <c r="FU660" s="128"/>
      <c r="FV660" s="128"/>
      <c r="FW660" s="128"/>
      <c r="FX660" s="128"/>
      <c r="FY660" s="128"/>
      <c r="FZ660" s="128"/>
      <c r="GA660" s="128"/>
      <c r="GB660" s="128"/>
      <c r="GC660" s="128"/>
      <c r="GD660" s="128"/>
      <c r="GE660" s="128"/>
      <c r="GF660" s="128"/>
      <c r="GG660" s="128"/>
      <c r="GH660" s="128"/>
      <c r="GI660" s="128"/>
      <c r="GJ660" s="128"/>
      <c r="GK660" s="128"/>
      <c r="GL660" s="128"/>
      <c r="GM660" s="128"/>
      <c r="GN660" s="128"/>
      <c r="GO660" s="128"/>
    </row>
    <row r="661" spans="1:197" s="116" customFormat="1" hidden="1" outlineLevel="4" x14ac:dyDescent="0.25">
      <c r="A661" s="117"/>
      <c r="B661" s="97"/>
      <c r="C661" s="310"/>
      <c r="D661" s="311"/>
      <c r="E661" s="312"/>
      <c r="F661" s="313" t="s">
        <v>656</v>
      </c>
      <c r="G661" s="311"/>
      <c r="H661" s="314">
        <v>0.45534000000000002</v>
      </c>
      <c r="I661" s="315"/>
      <c r="J661" s="316"/>
      <c r="K661" s="101"/>
      <c r="L661" s="101"/>
      <c r="M661" s="101"/>
      <c r="N661" s="101"/>
      <c r="O661" s="103"/>
      <c r="P661" s="103"/>
      <c r="Q661" s="103"/>
      <c r="R661" s="197"/>
      <c r="S661" s="194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28"/>
      <c r="BN661" s="128"/>
      <c r="BO661" s="128"/>
      <c r="BP661" s="128"/>
      <c r="BQ661" s="128"/>
      <c r="BR661" s="128"/>
      <c r="BS661" s="128"/>
      <c r="BT661" s="128"/>
      <c r="BU661" s="128"/>
      <c r="BV661" s="128"/>
      <c r="BW661" s="128"/>
      <c r="BX661" s="128"/>
      <c r="BY661" s="128"/>
      <c r="BZ661" s="128"/>
      <c r="CA661" s="128"/>
      <c r="CB661" s="128"/>
      <c r="CC661" s="128"/>
      <c r="CD661" s="128"/>
      <c r="CE661" s="128"/>
      <c r="CF661" s="128"/>
      <c r="CG661" s="128"/>
      <c r="CH661" s="128"/>
      <c r="CI661" s="128"/>
      <c r="CJ661" s="128"/>
      <c r="CK661" s="128"/>
      <c r="CL661" s="128"/>
      <c r="CM661" s="128"/>
      <c r="CN661" s="128"/>
      <c r="CO661" s="128"/>
      <c r="CP661" s="128"/>
      <c r="CQ661" s="128"/>
      <c r="CR661" s="128"/>
      <c r="CS661" s="128"/>
      <c r="CT661" s="128"/>
      <c r="CU661" s="128"/>
      <c r="CV661" s="128"/>
      <c r="CW661" s="128"/>
      <c r="CX661" s="128"/>
      <c r="CY661" s="128"/>
      <c r="CZ661" s="128"/>
      <c r="DA661" s="128"/>
      <c r="DB661" s="128"/>
      <c r="DC661" s="128"/>
      <c r="DD661" s="128"/>
      <c r="DE661" s="128"/>
      <c r="DF661" s="128"/>
      <c r="DG661" s="128"/>
      <c r="DH661" s="128"/>
      <c r="DI661" s="128"/>
      <c r="DJ661" s="128"/>
      <c r="DK661" s="128"/>
      <c r="DL661" s="128"/>
      <c r="DM661" s="128"/>
      <c r="DN661" s="128"/>
      <c r="DO661" s="128"/>
      <c r="DP661" s="128"/>
      <c r="DQ661" s="128"/>
      <c r="DR661" s="128"/>
      <c r="DS661" s="128"/>
      <c r="DT661" s="128"/>
      <c r="DU661" s="128"/>
      <c r="DV661" s="128"/>
      <c r="DW661" s="128"/>
      <c r="DX661" s="128"/>
      <c r="DY661" s="128"/>
      <c r="DZ661" s="128"/>
      <c r="EA661" s="128"/>
      <c r="EB661" s="128"/>
      <c r="EC661" s="128"/>
      <c r="ED661" s="128"/>
      <c r="EE661" s="128"/>
      <c r="EF661" s="128"/>
      <c r="EG661" s="128"/>
      <c r="EH661" s="128"/>
      <c r="EI661" s="128"/>
      <c r="EJ661" s="128"/>
      <c r="EK661" s="128"/>
      <c r="EL661" s="128"/>
      <c r="EM661" s="128"/>
      <c r="EN661" s="128"/>
      <c r="EO661" s="128"/>
      <c r="EP661" s="128"/>
      <c r="EQ661" s="128"/>
      <c r="ER661" s="128"/>
      <c r="ES661" s="128"/>
      <c r="ET661" s="128"/>
      <c r="EU661" s="128"/>
      <c r="EV661" s="128"/>
      <c r="EW661" s="128"/>
      <c r="EX661" s="128"/>
      <c r="EY661" s="128"/>
      <c r="EZ661" s="128"/>
      <c r="FA661" s="128"/>
      <c r="FB661" s="128"/>
      <c r="FC661" s="128"/>
      <c r="FD661" s="128"/>
      <c r="FE661" s="128"/>
      <c r="FF661" s="128"/>
      <c r="FG661" s="128"/>
      <c r="FH661" s="128"/>
      <c r="FI661" s="128"/>
      <c r="FJ661" s="128"/>
      <c r="FK661" s="128"/>
      <c r="FL661" s="128"/>
      <c r="FM661" s="128"/>
      <c r="FN661" s="128"/>
      <c r="FO661" s="128"/>
      <c r="FP661" s="128"/>
      <c r="FQ661" s="128"/>
      <c r="FR661" s="128"/>
      <c r="FS661" s="128"/>
      <c r="FT661" s="128"/>
      <c r="FU661" s="128"/>
      <c r="FV661" s="128"/>
      <c r="FW661" s="128"/>
      <c r="FX661" s="128"/>
      <c r="FY661" s="128"/>
      <c r="FZ661" s="128"/>
      <c r="GA661" s="128"/>
      <c r="GB661" s="128"/>
      <c r="GC661" s="128"/>
      <c r="GD661" s="128"/>
      <c r="GE661" s="128"/>
      <c r="GF661" s="128"/>
      <c r="GG661" s="128"/>
      <c r="GH661" s="128"/>
      <c r="GI661" s="128"/>
      <c r="GJ661" s="128"/>
      <c r="GK661" s="128"/>
      <c r="GL661" s="128"/>
      <c r="GM661" s="128"/>
      <c r="GN661" s="128"/>
      <c r="GO661" s="128"/>
    </row>
    <row r="662" spans="1:197" s="116" customFormat="1" ht="7.5" hidden="1" customHeight="1" outlineLevel="4" x14ac:dyDescent="0.25">
      <c r="A662" s="112"/>
      <c r="B662" s="118"/>
      <c r="C662" s="317"/>
      <c r="D662" s="318"/>
      <c r="E662" s="319"/>
      <c r="F662" s="320"/>
      <c r="G662" s="318"/>
      <c r="H662" s="321"/>
      <c r="I662" s="322"/>
      <c r="J662" s="323"/>
      <c r="K662" s="119"/>
      <c r="L662" s="119"/>
      <c r="M662" s="119"/>
      <c r="N662" s="119"/>
      <c r="O662" s="110"/>
      <c r="P662" s="110"/>
      <c r="Q662" s="110"/>
      <c r="R662" s="197"/>
      <c r="S662" s="194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28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8"/>
      <c r="CA662" s="128"/>
      <c r="CB662" s="128"/>
      <c r="CC662" s="128"/>
      <c r="CD662" s="128"/>
      <c r="CE662" s="128"/>
      <c r="CF662" s="128"/>
      <c r="CG662" s="128"/>
      <c r="CH662" s="128"/>
      <c r="CI662" s="128"/>
      <c r="CJ662" s="128"/>
      <c r="CK662" s="128"/>
      <c r="CL662" s="128"/>
      <c r="CM662" s="128"/>
      <c r="CN662" s="128"/>
      <c r="CO662" s="128"/>
      <c r="CP662" s="128"/>
      <c r="CQ662" s="128"/>
      <c r="CR662" s="128"/>
      <c r="CS662" s="128"/>
      <c r="CT662" s="128"/>
      <c r="CU662" s="128"/>
      <c r="CV662" s="128"/>
      <c r="CW662" s="128"/>
      <c r="CX662" s="128"/>
      <c r="CY662" s="128"/>
      <c r="CZ662" s="128"/>
      <c r="DA662" s="128"/>
      <c r="DB662" s="128"/>
      <c r="DC662" s="128"/>
      <c r="DD662" s="128"/>
      <c r="DE662" s="128"/>
      <c r="DF662" s="128"/>
      <c r="DG662" s="128"/>
      <c r="DH662" s="128"/>
      <c r="DI662" s="128"/>
      <c r="DJ662" s="128"/>
      <c r="DK662" s="128"/>
      <c r="DL662" s="128"/>
      <c r="DM662" s="128"/>
      <c r="DN662" s="128"/>
      <c r="DO662" s="128"/>
      <c r="DP662" s="128"/>
      <c r="DQ662" s="128"/>
      <c r="DR662" s="128"/>
      <c r="DS662" s="128"/>
      <c r="DT662" s="128"/>
      <c r="DU662" s="128"/>
      <c r="DV662" s="128"/>
      <c r="DW662" s="128"/>
      <c r="DX662" s="128"/>
      <c r="DY662" s="128"/>
      <c r="DZ662" s="128"/>
      <c r="EA662" s="128"/>
      <c r="EB662" s="128"/>
      <c r="EC662" s="128"/>
      <c r="ED662" s="128"/>
      <c r="EE662" s="128"/>
      <c r="EF662" s="128"/>
      <c r="EG662" s="128"/>
      <c r="EH662" s="128"/>
      <c r="EI662" s="128"/>
      <c r="EJ662" s="128"/>
      <c r="EK662" s="128"/>
      <c r="EL662" s="128"/>
      <c r="EM662" s="128"/>
      <c r="EN662" s="128"/>
      <c r="EO662" s="128"/>
      <c r="EP662" s="128"/>
      <c r="EQ662" s="128"/>
      <c r="ER662" s="128"/>
      <c r="ES662" s="128"/>
      <c r="ET662" s="128"/>
      <c r="EU662" s="128"/>
      <c r="EV662" s="128"/>
      <c r="EW662" s="128"/>
      <c r="EX662" s="128"/>
      <c r="EY662" s="128"/>
      <c r="EZ662" s="128"/>
      <c r="FA662" s="128"/>
      <c r="FB662" s="128"/>
      <c r="FC662" s="128"/>
      <c r="FD662" s="128"/>
      <c r="FE662" s="128"/>
      <c r="FF662" s="128"/>
      <c r="FG662" s="128"/>
      <c r="FH662" s="128"/>
      <c r="FI662" s="128"/>
      <c r="FJ662" s="128"/>
      <c r="FK662" s="128"/>
      <c r="FL662" s="128"/>
      <c r="FM662" s="128"/>
      <c r="FN662" s="128"/>
      <c r="FO662" s="128"/>
      <c r="FP662" s="128"/>
      <c r="FQ662" s="128"/>
      <c r="FR662" s="128"/>
      <c r="FS662" s="128"/>
      <c r="FT662" s="128"/>
      <c r="FU662" s="128"/>
      <c r="FV662" s="128"/>
      <c r="FW662" s="128"/>
      <c r="FX662" s="128"/>
      <c r="FY662" s="128"/>
      <c r="FZ662" s="128"/>
      <c r="GA662" s="128"/>
      <c r="GB662" s="128"/>
      <c r="GC662" s="128"/>
      <c r="GD662" s="128"/>
      <c r="GE662" s="128"/>
      <c r="GF662" s="128"/>
      <c r="GG662" s="128"/>
      <c r="GH662" s="128"/>
      <c r="GI662" s="128"/>
      <c r="GJ662" s="128"/>
      <c r="GK662" s="128"/>
      <c r="GL662" s="128"/>
      <c r="GM662" s="128"/>
      <c r="GN662" s="128"/>
      <c r="GO662" s="128"/>
    </row>
    <row r="663" spans="1:197" s="116" customFormat="1" outlineLevel="3" collapsed="1" x14ac:dyDescent="0.25">
      <c r="A663" s="114"/>
      <c r="B663" s="115"/>
      <c r="C663" s="303">
        <v>5</v>
      </c>
      <c r="D663" s="304" t="s">
        <v>50</v>
      </c>
      <c r="E663" s="305" t="s">
        <v>657</v>
      </c>
      <c r="F663" s="306" t="s">
        <v>658</v>
      </c>
      <c r="G663" s="304" t="s">
        <v>68</v>
      </c>
      <c r="H663" s="307">
        <v>2.4284000000000003E-2</v>
      </c>
      <c r="I663" s="324"/>
      <c r="J663" s="309">
        <f>H663*I663</f>
        <v>0</v>
      </c>
      <c r="K663" s="95"/>
      <c r="L663" s="95">
        <f>H663*K663</f>
        <v>0</v>
      </c>
      <c r="M663" s="95"/>
      <c r="N663" s="95">
        <f>H663*M663</f>
        <v>0</v>
      </c>
      <c r="O663" s="96">
        <v>21</v>
      </c>
      <c r="P663" s="96">
        <f>J663*(O663/100)</f>
        <v>0</v>
      </c>
      <c r="Q663" s="96">
        <f>J663+P663</f>
        <v>0</v>
      </c>
      <c r="R663" s="197"/>
      <c r="S663" s="194"/>
      <c r="T663" s="127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28"/>
      <c r="BN663" s="128"/>
      <c r="BO663" s="128"/>
      <c r="BP663" s="128"/>
      <c r="BQ663" s="128"/>
      <c r="BR663" s="128"/>
      <c r="BS663" s="128"/>
      <c r="BT663" s="128"/>
      <c r="BU663" s="128"/>
      <c r="BV663" s="128"/>
      <c r="BW663" s="128"/>
      <c r="BX663" s="128"/>
      <c r="BY663" s="128"/>
      <c r="BZ663" s="128"/>
      <c r="CA663" s="128"/>
      <c r="CB663" s="128"/>
      <c r="CC663" s="128"/>
      <c r="CD663" s="128"/>
      <c r="CE663" s="128"/>
      <c r="CF663" s="128"/>
      <c r="CG663" s="128"/>
      <c r="CH663" s="128"/>
      <c r="CI663" s="128"/>
      <c r="CJ663" s="128"/>
      <c r="CK663" s="128"/>
      <c r="CL663" s="128"/>
      <c r="CM663" s="128"/>
      <c r="CN663" s="128"/>
      <c r="CO663" s="128"/>
      <c r="CP663" s="128"/>
      <c r="CQ663" s="128"/>
      <c r="CR663" s="128"/>
      <c r="CS663" s="128"/>
      <c r="CT663" s="128"/>
      <c r="CU663" s="128"/>
      <c r="CV663" s="128"/>
      <c r="CW663" s="128"/>
      <c r="CX663" s="128"/>
      <c r="CY663" s="128"/>
      <c r="CZ663" s="128"/>
      <c r="DA663" s="128"/>
      <c r="DB663" s="128"/>
      <c r="DC663" s="128"/>
      <c r="DD663" s="128"/>
      <c r="DE663" s="128"/>
      <c r="DF663" s="128"/>
      <c r="DG663" s="128"/>
      <c r="DH663" s="128"/>
      <c r="DI663" s="128"/>
      <c r="DJ663" s="128"/>
      <c r="DK663" s="128"/>
      <c r="DL663" s="128"/>
      <c r="DM663" s="128"/>
      <c r="DN663" s="128"/>
      <c r="DO663" s="128"/>
      <c r="DP663" s="128"/>
      <c r="DQ663" s="128"/>
      <c r="DR663" s="128"/>
      <c r="DS663" s="128"/>
      <c r="DT663" s="128"/>
      <c r="DU663" s="128"/>
      <c r="DV663" s="128"/>
      <c r="DW663" s="128"/>
      <c r="DX663" s="128"/>
      <c r="DY663" s="128"/>
      <c r="DZ663" s="128"/>
      <c r="EA663" s="128"/>
      <c r="EB663" s="128"/>
      <c r="EC663" s="128"/>
      <c r="ED663" s="128"/>
      <c r="EE663" s="128"/>
      <c r="EF663" s="128"/>
      <c r="EG663" s="128"/>
      <c r="EH663" s="128"/>
      <c r="EI663" s="128"/>
      <c r="EJ663" s="128"/>
      <c r="EK663" s="128"/>
      <c r="EL663" s="128"/>
      <c r="EM663" s="128"/>
      <c r="EN663" s="128"/>
      <c r="EO663" s="128"/>
      <c r="EP663" s="128"/>
      <c r="EQ663" s="128"/>
      <c r="ER663" s="128"/>
      <c r="ES663" s="128"/>
      <c r="ET663" s="128"/>
      <c r="EU663" s="128"/>
      <c r="EV663" s="128"/>
      <c r="EW663" s="128"/>
      <c r="EX663" s="128"/>
      <c r="EY663" s="128"/>
      <c r="EZ663" s="128"/>
      <c r="FA663" s="128"/>
      <c r="FB663" s="128"/>
      <c r="FC663" s="128"/>
      <c r="FD663" s="128"/>
      <c r="FE663" s="128"/>
      <c r="FF663" s="128"/>
      <c r="FG663" s="128"/>
      <c r="FH663" s="128"/>
      <c r="FI663" s="128"/>
      <c r="FJ663" s="128"/>
      <c r="FK663" s="128"/>
      <c r="FL663" s="128"/>
      <c r="FM663" s="128"/>
      <c r="FN663" s="128"/>
      <c r="FO663" s="128"/>
      <c r="FP663" s="128"/>
      <c r="FQ663" s="128"/>
      <c r="FR663" s="128"/>
      <c r="FS663" s="128"/>
      <c r="FT663" s="128"/>
      <c r="FU663" s="128"/>
      <c r="FV663" s="128"/>
      <c r="FW663" s="128"/>
      <c r="FX663" s="128"/>
      <c r="FY663" s="128"/>
      <c r="FZ663" s="128"/>
      <c r="GA663" s="128"/>
      <c r="GB663" s="128"/>
      <c r="GC663" s="128"/>
      <c r="GD663" s="128"/>
      <c r="GE663" s="128"/>
      <c r="GF663" s="128"/>
      <c r="GG663" s="128"/>
      <c r="GH663" s="128"/>
      <c r="GI663" s="128"/>
      <c r="GJ663" s="128"/>
      <c r="GK663" s="128"/>
      <c r="GL663" s="128"/>
      <c r="GM663" s="128"/>
      <c r="GN663" s="128"/>
      <c r="GO663" s="128"/>
    </row>
    <row r="664" spans="1:197" s="116" customFormat="1" hidden="1" outlineLevel="4" x14ac:dyDescent="0.25">
      <c r="A664" s="117"/>
      <c r="B664" s="97"/>
      <c r="C664" s="310"/>
      <c r="D664" s="311"/>
      <c r="E664" s="312" t="s">
        <v>14</v>
      </c>
      <c r="F664" s="313" t="s">
        <v>659</v>
      </c>
      <c r="G664" s="311"/>
      <c r="H664" s="314">
        <v>0</v>
      </c>
      <c r="I664" s="315"/>
      <c r="J664" s="316"/>
      <c r="K664" s="101"/>
      <c r="L664" s="101"/>
      <c r="M664" s="101"/>
      <c r="N664" s="101"/>
      <c r="O664" s="103"/>
      <c r="P664" s="103"/>
      <c r="Q664" s="103"/>
      <c r="R664" s="197"/>
      <c r="S664" s="194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  <c r="BJ664" s="128"/>
      <c r="BK664" s="128"/>
      <c r="BL664" s="128"/>
      <c r="BM664" s="128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8"/>
      <c r="CA664" s="128"/>
      <c r="CB664" s="128"/>
      <c r="CC664" s="128"/>
      <c r="CD664" s="128"/>
      <c r="CE664" s="128"/>
      <c r="CF664" s="128"/>
      <c r="CG664" s="128"/>
      <c r="CH664" s="128"/>
      <c r="CI664" s="128"/>
      <c r="CJ664" s="128"/>
      <c r="CK664" s="128"/>
      <c r="CL664" s="128"/>
      <c r="CM664" s="128"/>
      <c r="CN664" s="128"/>
      <c r="CO664" s="128"/>
      <c r="CP664" s="128"/>
      <c r="CQ664" s="128"/>
      <c r="CR664" s="128"/>
      <c r="CS664" s="128"/>
      <c r="CT664" s="128"/>
      <c r="CU664" s="128"/>
      <c r="CV664" s="128"/>
      <c r="CW664" s="128"/>
      <c r="CX664" s="128"/>
      <c r="CY664" s="128"/>
      <c r="CZ664" s="128"/>
      <c r="DA664" s="128"/>
      <c r="DB664" s="128"/>
      <c r="DC664" s="128"/>
      <c r="DD664" s="128"/>
      <c r="DE664" s="128"/>
      <c r="DF664" s="128"/>
      <c r="DG664" s="128"/>
      <c r="DH664" s="128"/>
      <c r="DI664" s="128"/>
      <c r="DJ664" s="128"/>
      <c r="DK664" s="128"/>
      <c r="DL664" s="128"/>
      <c r="DM664" s="128"/>
      <c r="DN664" s="128"/>
      <c r="DO664" s="128"/>
      <c r="DP664" s="128"/>
      <c r="DQ664" s="128"/>
      <c r="DR664" s="128"/>
      <c r="DS664" s="128"/>
      <c r="DT664" s="128"/>
      <c r="DU664" s="128"/>
      <c r="DV664" s="128"/>
      <c r="DW664" s="128"/>
      <c r="DX664" s="128"/>
      <c r="DY664" s="128"/>
      <c r="DZ664" s="128"/>
      <c r="EA664" s="128"/>
      <c r="EB664" s="128"/>
      <c r="EC664" s="128"/>
      <c r="ED664" s="128"/>
      <c r="EE664" s="128"/>
      <c r="EF664" s="128"/>
      <c r="EG664" s="128"/>
      <c r="EH664" s="128"/>
      <c r="EI664" s="128"/>
      <c r="EJ664" s="128"/>
      <c r="EK664" s="128"/>
      <c r="EL664" s="128"/>
      <c r="EM664" s="128"/>
      <c r="EN664" s="128"/>
      <c r="EO664" s="128"/>
      <c r="EP664" s="128"/>
      <c r="EQ664" s="128"/>
      <c r="ER664" s="128"/>
      <c r="ES664" s="128"/>
      <c r="ET664" s="128"/>
      <c r="EU664" s="128"/>
      <c r="EV664" s="128"/>
      <c r="EW664" s="128"/>
      <c r="EX664" s="128"/>
      <c r="EY664" s="128"/>
      <c r="EZ664" s="128"/>
      <c r="FA664" s="128"/>
      <c r="FB664" s="128"/>
      <c r="FC664" s="128"/>
      <c r="FD664" s="128"/>
      <c r="FE664" s="128"/>
      <c r="FF664" s="128"/>
      <c r="FG664" s="128"/>
      <c r="FH664" s="128"/>
      <c r="FI664" s="128"/>
      <c r="FJ664" s="128"/>
      <c r="FK664" s="128"/>
      <c r="FL664" s="128"/>
      <c r="FM664" s="128"/>
      <c r="FN664" s="128"/>
      <c r="FO664" s="128"/>
      <c r="FP664" s="128"/>
      <c r="FQ664" s="128"/>
      <c r="FR664" s="128"/>
      <c r="FS664" s="128"/>
      <c r="FT664" s="128"/>
      <c r="FU664" s="128"/>
      <c r="FV664" s="128"/>
      <c r="FW664" s="128"/>
      <c r="FX664" s="128"/>
      <c r="FY664" s="128"/>
      <c r="FZ664" s="128"/>
      <c r="GA664" s="128"/>
      <c r="GB664" s="128"/>
      <c r="GC664" s="128"/>
      <c r="GD664" s="128"/>
      <c r="GE664" s="128"/>
      <c r="GF664" s="128"/>
      <c r="GG664" s="128"/>
      <c r="GH664" s="128"/>
      <c r="GI664" s="128"/>
      <c r="GJ664" s="128"/>
      <c r="GK664" s="128"/>
      <c r="GL664" s="128"/>
      <c r="GM664" s="128"/>
      <c r="GN664" s="128"/>
      <c r="GO664" s="128"/>
    </row>
    <row r="665" spans="1:197" s="116" customFormat="1" hidden="1" outlineLevel="4" x14ac:dyDescent="0.25">
      <c r="A665" s="117"/>
      <c r="B665" s="97"/>
      <c r="C665" s="310"/>
      <c r="D665" s="311"/>
      <c r="E665" s="312"/>
      <c r="F665" s="313" t="s">
        <v>660</v>
      </c>
      <c r="G665" s="311"/>
      <c r="H665" s="314">
        <v>2.4284000000000003E-2</v>
      </c>
      <c r="I665" s="315"/>
      <c r="J665" s="316"/>
      <c r="K665" s="101"/>
      <c r="L665" s="101"/>
      <c r="M665" s="101"/>
      <c r="N665" s="101"/>
      <c r="O665" s="103"/>
      <c r="P665" s="103"/>
      <c r="Q665" s="103"/>
      <c r="R665" s="197"/>
      <c r="S665" s="194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  <c r="BJ665" s="128"/>
      <c r="BK665" s="128"/>
      <c r="BL665" s="128"/>
      <c r="BM665" s="128"/>
      <c r="BN665" s="128"/>
      <c r="BO665" s="128"/>
      <c r="BP665" s="128"/>
      <c r="BQ665" s="128"/>
      <c r="BR665" s="128"/>
      <c r="BS665" s="128"/>
      <c r="BT665" s="128"/>
      <c r="BU665" s="128"/>
      <c r="BV665" s="128"/>
      <c r="BW665" s="128"/>
      <c r="BX665" s="128"/>
      <c r="BY665" s="128"/>
      <c r="BZ665" s="128"/>
      <c r="CA665" s="128"/>
      <c r="CB665" s="128"/>
      <c r="CC665" s="128"/>
      <c r="CD665" s="128"/>
      <c r="CE665" s="128"/>
      <c r="CF665" s="128"/>
      <c r="CG665" s="128"/>
      <c r="CH665" s="128"/>
      <c r="CI665" s="128"/>
      <c r="CJ665" s="128"/>
      <c r="CK665" s="128"/>
      <c r="CL665" s="128"/>
      <c r="CM665" s="128"/>
      <c r="CN665" s="128"/>
      <c r="CO665" s="128"/>
      <c r="CP665" s="128"/>
      <c r="CQ665" s="128"/>
      <c r="CR665" s="128"/>
      <c r="CS665" s="128"/>
      <c r="CT665" s="128"/>
      <c r="CU665" s="128"/>
      <c r="CV665" s="128"/>
      <c r="CW665" s="128"/>
      <c r="CX665" s="128"/>
      <c r="CY665" s="128"/>
      <c r="CZ665" s="128"/>
      <c r="DA665" s="128"/>
      <c r="DB665" s="128"/>
      <c r="DC665" s="128"/>
      <c r="DD665" s="128"/>
      <c r="DE665" s="128"/>
      <c r="DF665" s="128"/>
      <c r="DG665" s="128"/>
      <c r="DH665" s="128"/>
      <c r="DI665" s="128"/>
      <c r="DJ665" s="128"/>
      <c r="DK665" s="128"/>
      <c r="DL665" s="128"/>
      <c r="DM665" s="128"/>
      <c r="DN665" s="128"/>
      <c r="DO665" s="128"/>
      <c r="DP665" s="128"/>
      <c r="DQ665" s="128"/>
      <c r="DR665" s="128"/>
      <c r="DS665" s="128"/>
      <c r="DT665" s="128"/>
      <c r="DU665" s="128"/>
      <c r="DV665" s="128"/>
      <c r="DW665" s="128"/>
      <c r="DX665" s="128"/>
      <c r="DY665" s="128"/>
      <c r="DZ665" s="128"/>
      <c r="EA665" s="128"/>
      <c r="EB665" s="128"/>
      <c r="EC665" s="128"/>
      <c r="ED665" s="128"/>
      <c r="EE665" s="128"/>
      <c r="EF665" s="128"/>
      <c r="EG665" s="128"/>
      <c r="EH665" s="128"/>
      <c r="EI665" s="128"/>
      <c r="EJ665" s="128"/>
      <c r="EK665" s="128"/>
      <c r="EL665" s="128"/>
      <c r="EM665" s="128"/>
      <c r="EN665" s="128"/>
      <c r="EO665" s="128"/>
      <c r="EP665" s="128"/>
      <c r="EQ665" s="128"/>
      <c r="ER665" s="128"/>
      <c r="ES665" s="128"/>
      <c r="ET665" s="128"/>
      <c r="EU665" s="128"/>
      <c r="EV665" s="128"/>
      <c r="EW665" s="128"/>
      <c r="EX665" s="128"/>
      <c r="EY665" s="128"/>
      <c r="EZ665" s="128"/>
      <c r="FA665" s="128"/>
      <c r="FB665" s="128"/>
      <c r="FC665" s="128"/>
      <c r="FD665" s="128"/>
      <c r="FE665" s="128"/>
      <c r="FF665" s="128"/>
      <c r="FG665" s="128"/>
      <c r="FH665" s="128"/>
      <c r="FI665" s="128"/>
      <c r="FJ665" s="128"/>
      <c r="FK665" s="128"/>
      <c r="FL665" s="128"/>
      <c r="FM665" s="128"/>
      <c r="FN665" s="128"/>
      <c r="FO665" s="128"/>
      <c r="FP665" s="128"/>
      <c r="FQ665" s="128"/>
      <c r="FR665" s="128"/>
      <c r="FS665" s="128"/>
      <c r="FT665" s="128"/>
      <c r="FU665" s="128"/>
      <c r="FV665" s="128"/>
      <c r="FW665" s="128"/>
      <c r="FX665" s="128"/>
      <c r="FY665" s="128"/>
      <c r="FZ665" s="128"/>
      <c r="GA665" s="128"/>
      <c r="GB665" s="128"/>
      <c r="GC665" s="128"/>
      <c r="GD665" s="128"/>
      <c r="GE665" s="128"/>
      <c r="GF665" s="128"/>
      <c r="GG665" s="128"/>
      <c r="GH665" s="128"/>
      <c r="GI665" s="128"/>
      <c r="GJ665" s="128"/>
      <c r="GK665" s="128"/>
      <c r="GL665" s="128"/>
      <c r="GM665" s="128"/>
      <c r="GN665" s="128"/>
      <c r="GO665" s="128"/>
    </row>
    <row r="666" spans="1:197" s="116" customFormat="1" ht="7.5" hidden="1" customHeight="1" outlineLevel="4" x14ac:dyDescent="0.25">
      <c r="A666" s="112"/>
      <c r="B666" s="118"/>
      <c r="C666" s="317"/>
      <c r="D666" s="318"/>
      <c r="E666" s="319"/>
      <c r="F666" s="320"/>
      <c r="G666" s="318"/>
      <c r="H666" s="321"/>
      <c r="I666" s="322"/>
      <c r="J666" s="323"/>
      <c r="K666" s="119"/>
      <c r="L666" s="119"/>
      <c r="M666" s="119"/>
      <c r="N666" s="119"/>
      <c r="O666" s="110"/>
      <c r="P666" s="110"/>
      <c r="Q666" s="110"/>
      <c r="R666" s="197"/>
      <c r="S666" s="194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28"/>
      <c r="BN666" s="128"/>
      <c r="BO666" s="128"/>
      <c r="BP666" s="128"/>
      <c r="BQ666" s="128"/>
      <c r="BR666" s="128"/>
      <c r="BS666" s="128"/>
      <c r="BT666" s="128"/>
      <c r="BU666" s="128"/>
      <c r="BV666" s="128"/>
      <c r="BW666" s="128"/>
      <c r="BX666" s="128"/>
      <c r="BY666" s="128"/>
      <c r="BZ666" s="128"/>
      <c r="CA666" s="128"/>
      <c r="CB666" s="128"/>
      <c r="CC666" s="128"/>
      <c r="CD666" s="128"/>
      <c r="CE666" s="128"/>
      <c r="CF666" s="128"/>
      <c r="CG666" s="128"/>
      <c r="CH666" s="128"/>
      <c r="CI666" s="128"/>
      <c r="CJ666" s="128"/>
      <c r="CK666" s="128"/>
      <c r="CL666" s="128"/>
      <c r="CM666" s="128"/>
      <c r="CN666" s="128"/>
      <c r="CO666" s="128"/>
      <c r="CP666" s="128"/>
      <c r="CQ666" s="128"/>
      <c r="CR666" s="128"/>
      <c r="CS666" s="128"/>
      <c r="CT666" s="128"/>
      <c r="CU666" s="128"/>
      <c r="CV666" s="128"/>
      <c r="CW666" s="128"/>
      <c r="CX666" s="128"/>
      <c r="CY666" s="128"/>
      <c r="CZ666" s="128"/>
      <c r="DA666" s="128"/>
      <c r="DB666" s="128"/>
      <c r="DC666" s="128"/>
      <c r="DD666" s="128"/>
      <c r="DE666" s="128"/>
      <c r="DF666" s="128"/>
      <c r="DG666" s="128"/>
      <c r="DH666" s="128"/>
      <c r="DI666" s="128"/>
      <c r="DJ666" s="128"/>
      <c r="DK666" s="128"/>
      <c r="DL666" s="128"/>
      <c r="DM666" s="128"/>
      <c r="DN666" s="128"/>
      <c r="DO666" s="128"/>
      <c r="DP666" s="128"/>
      <c r="DQ666" s="128"/>
      <c r="DR666" s="128"/>
      <c r="DS666" s="128"/>
      <c r="DT666" s="128"/>
      <c r="DU666" s="128"/>
      <c r="DV666" s="128"/>
      <c r="DW666" s="128"/>
      <c r="DX666" s="128"/>
      <c r="DY666" s="128"/>
      <c r="DZ666" s="128"/>
      <c r="EA666" s="128"/>
      <c r="EB666" s="128"/>
      <c r="EC666" s="128"/>
      <c r="ED666" s="128"/>
      <c r="EE666" s="128"/>
      <c r="EF666" s="128"/>
      <c r="EG666" s="128"/>
      <c r="EH666" s="128"/>
      <c r="EI666" s="128"/>
      <c r="EJ666" s="128"/>
      <c r="EK666" s="128"/>
      <c r="EL666" s="128"/>
      <c r="EM666" s="128"/>
      <c r="EN666" s="128"/>
      <c r="EO666" s="128"/>
      <c r="EP666" s="128"/>
      <c r="EQ666" s="128"/>
      <c r="ER666" s="128"/>
      <c r="ES666" s="128"/>
      <c r="ET666" s="128"/>
      <c r="EU666" s="128"/>
      <c r="EV666" s="128"/>
      <c r="EW666" s="128"/>
      <c r="EX666" s="128"/>
      <c r="EY666" s="128"/>
      <c r="EZ666" s="128"/>
      <c r="FA666" s="128"/>
      <c r="FB666" s="128"/>
      <c r="FC666" s="128"/>
      <c r="FD666" s="128"/>
      <c r="FE666" s="128"/>
      <c r="FF666" s="128"/>
      <c r="FG666" s="128"/>
      <c r="FH666" s="128"/>
      <c r="FI666" s="128"/>
      <c r="FJ666" s="128"/>
      <c r="FK666" s="128"/>
      <c r="FL666" s="128"/>
      <c r="FM666" s="128"/>
      <c r="FN666" s="128"/>
      <c r="FO666" s="128"/>
      <c r="FP666" s="128"/>
      <c r="FQ666" s="128"/>
      <c r="FR666" s="128"/>
      <c r="FS666" s="128"/>
      <c r="FT666" s="128"/>
      <c r="FU666" s="128"/>
      <c r="FV666" s="128"/>
      <c r="FW666" s="128"/>
      <c r="FX666" s="128"/>
      <c r="FY666" s="128"/>
      <c r="FZ666" s="128"/>
      <c r="GA666" s="128"/>
      <c r="GB666" s="128"/>
      <c r="GC666" s="128"/>
      <c r="GD666" s="128"/>
      <c r="GE666" s="128"/>
      <c r="GF666" s="128"/>
      <c r="GG666" s="128"/>
      <c r="GH666" s="128"/>
      <c r="GI666" s="128"/>
      <c r="GJ666" s="128"/>
      <c r="GK666" s="128"/>
      <c r="GL666" s="128"/>
      <c r="GM666" s="128"/>
      <c r="GN666" s="128"/>
      <c r="GO666" s="128"/>
    </row>
    <row r="667" spans="1:197" s="116" customFormat="1" outlineLevel="3" collapsed="1" x14ac:dyDescent="0.25">
      <c r="A667" s="114"/>
      <c r="B667" s="115"/>
      <c r="C667" s="303">
        <v>6</v>
      </c>
      <c r="D667" s="304" t="s">
        <v>65</v>
      </c>
      <c r="E667" s="305" t="s">
        <v>661</v>
      </c>
      <c r="F667" s="306" t="s">
        <v>662</v>
      </c>
      <c r="G667" s="304" t="s">
        <v>653</v>
      </c>
      <c r="H667" s="307">
        <v>24.284000000000002</v>
      </c>
      <c r="I667" s="324"/>
      <c r="J667" s="309">
        <f>H667*I667</f>
        <v>0</v>
      </c>
      <c r="K667" s="95">
        <v>1E-3</v>
      </c>
      <c r="L667" s="95">
        <f>H667*K667</f>
        <v>2.4284000000000003E-2</v>
      </c>
      <c r="M667" s="95"/>
      <c r="N667" s="95">
        <f>H667*M667</f>
        <v>0</v>
      </c>
      <c r="O667" s="96">
        <v>21</v>
      </c>
      <c r="P667" s="96">
        <f>J667*(O667/100)</f>
        <v>0</v>
      </c>
      <c r="Q667" s="96">
        <f>J667+P667</f>
        <v>0</v>
      </c>
      <c r="R667" s="197"/>
      <c r="S667" s="194"/>
      <c r="T667" s="127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  <c r="BJ667" s="128"/>
      <c r="BK667" s="128"/>
      <c r="BL667" s="128"/>
      <c r="BM667" s="128"/>
      <c r="BN667" s="128"/>
      <c r="BO667" s="128"/>
      <c r="BP667" s="128"/>
      <c r="BQ667" s="128"/>
      <c r="BR667" s="128"/>
      <c r="BS667" s="128"/>
      <c r="BT667" s="128"/>
      <c r="BU667" s="128"/>
      <c r="BV667" s="128"/>
      <c r="BW667" s="128"/>
      <c r="BX667" s="128"/>
      <c r="BY667" s="128"/>
      <c r="BZ667" s="128"/>
      <c r="CA667" s="128"/>
      <c r="CB667" s="128"/>
      <c r="CC667" s="128"/>
      <c r="CD667" s="128"/>
      <c r="CE667" s="128"/>
      <c r="CF667" s="128"/>
      <c r="CG667" s="128"/>
      <c r="CH667" s="128"/>
      <c r="CI667" s="128"/>
      <c r="CJ667" s="128"/>
      <c r="CK667" s="128"/>
      <c r="CL667" s="128"/>
      <c r="CM667" s="128"/>
      <c r="CN667" s="128"/>
      <c r="CO667" s="128"/>
      <c r="CP667" s="128"/>
      <c r="CQ667" s="128"/>
      <c r="CR667" s="128"/>
      <c r="CS667" s="128"/>
      <c r="CT667" s="128"/>
      <c r="CU667" s="128"/>
      <c r="CV667" s="128"/>
      <c r="CW667" s="128"/>
      <c r="CX667" s="128"/>
      <c r="CY667" s="128"/>
      <c r="CZ667" s="128"/>
      <c r="DA667" s="128"/>
      <c r="DB667" s="128"/>
      <c r="DC667" s="128"/>
      <c r="DD667" s="128"/>
      <c r="DE667" s="128"/>
      <c r="DF667" s="128"/>
      <c r="DG667" s="128"/>
      <c r="DH667" s="128"/>
      <c r="DI667" s="128"/>
      <c r="DJ667" s="128"/>
      <c r="DK667" s="128"/>
      <c r="DL667" s="128"/>
      <c r="DM667" s="128"/>
      <c r="DN667" s="128"/>
      <c r="DO667" s="128"/>
      <c r="DP667" s="128"/>
      <c r="DQ667" s="128"/>
      <c r="DR667" s="128"/>
      <c r="DS667" s="128"/>
      <c r="DT667" s="128"/>
      <c r="DU667" s="128"/>
      <c r="DV667" s="128"/>
      <c r="DW667" s="128"/>
      <c r="DX667" s="128"/>
      <c r="DY667" s="128"/>
      <c r="DZ667" s="128"/>
      <c r="EA667" s="128"/>
      <c r="EB667" s="128"/>
      <c r="EC667" s="128"/>
      <c r="ED667" s="128"/>
      <c r="EE667" s="128"/>
      <c r="EF667" s="128"/>
      <c r="EG667" s="128"/>
      <c r="EH667" s="128"/>
      <c r="EI667" s="128"/>
      <c r="EJ667" s="128"/>
      <c r="EK667" s="128"/>
      <c r="EL667" s="128"/>
      <c r="EM667" s="128"/>
      <c r="EN667" s="128"/>
      <c r="EO667" s="128"/>
      <c r="EP667" s="128"/>
      <c r="EQ667" s="128"/>
      <c r="ER667" s="128"/>
      <c r="ES667" s="128"/>
      <c r="ET667" s="128"/>
      <c r="EU667" s="128"/>
      <c r="EV667" s="128"/>
      <c r="EW667" s="128"/>
      <c r="EX667" s="128"/>
      <c r="EY667" s="128"/>
      <c r="EZ667" s="128"/>
      <c r="FA667" s="128"/>
      <c r="FB667" s="128"/>
      <c r="FC667" s="128"/>
      <c r="FD667" s="128"/>
      <c r="FE667" s="128"/>
      <c r="FF667" s="128"/>
      <c r="FG667" s="128"/>
      <c r="FH667" s="128"/>
      <c r="FI667" s="128"/>
      <c r="FJ667" s="128"/>
      <c r="FK667" s="128"/>
      <c r="FL667" s="128"/>
      <c r="FM667" s="128"/>
      <c r="FN667" s="128"/>
      <c r="FO667" s="128"/>
      <c r="FP667" s="128"/>
      <c r="FQ667" s="128"/>
      <c r="FR667" s="128"/>
      <c r="FS667" s="128"/>
      <c r="FT667" s="128"/>
      <c r="FU667" s="128"/>
      <c r="FV667" s="128"/>
      <c r="FW667" s="128"/>
      <c r="FX667" s="128"/>
      <c r="FY667" s="128"/>
      <c r="FZ667" s="128"/>
      <c r="GA667" s="128"/>
      <c r="GB667" s="128"/>
      <c r="GC667" s="128"/>
      <c r="GD667" s="128"/>
      <c r="GE667" s="128"/>
      <c r="GF667" s="128"/>
      <c r="GG667" s="128"/>
      <c r="GH667" s="128"/>
      <c r="GI667" s="128"/>
      <c r="GJ667" s="128"/>
      <c r="GK667" s="128"/>
      <c r="GL667" s="128"/>
      <c r="GM667" s="128"/>
      <c r="GN667" s="128"/>
      <c r="GO667" s="128"/>
    </row>
    <row r="668" spans="1:197" s="116" customFormat="1" hidden="1" outlineLevel="4" x14ac:dyDescent="0.25">
      <c r="A668" s="117"/>
      <c r="B668" s="97"/>
      <c r="C668" s="310"/>
      <c r="D668" s="311"/>
      <c r="E668" s="312" t="s">
        <v>14</v>
      </c>
      <c r="F668" s="313" t="s">
        <v>659</v>
      </c>
      <c r="G668" s="311"/>
      <c r="H668" s="314">
        <v>0</v>
      </c>
      <c r="I668" s="315"/>
      <c r="J668" s="316"/>
      <c r="K668" s="101"/>
      <c r="L668" s="101"/>
      <c r="M668" s="101"/>
      <c r="N668" s="101"/>
      <c r="O668" s="103"/>
      <c r="P668" s="103"/>
      <c r="Q668" s="103"/>
      <c r="R668" s="197"/>
      <c r="S668" s="194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28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8"/>
      <c r="CB668" s="128"/>
      <c r="CC668" s="128"/>
      <c r="CD668" s="128"/>
      <c r="CE668" s="128"/>
      <c r="CF668" s="128"/>
      <c r="CG668" s="128"/>
      <c r="CH668" s="128"/>
      <c r="CI668" s="128"/>
      <c r="CJ668" s="128"/>
      <c r="CK668" s="128"/>
      <c r="CL668" s="128"/>
      <c r="CM668" s="128"/>
      <c r="CN668" s="128"/>
      <c r="CO668" s="128"/>
      <c r="CP668" s="128"/>
      <c r="CQ668" s="128"/>
      <c r="CR668" s="128"/>
      <c r="CS668" s="128"/>
      <c r="CT668" s="128"/>
      <c r="CU668" s="128"/>
      <c r="CV668" s="128"/>
      <c r="CW668" s="128"/>
      <c r="CX668" s="128"/>
      <c r="CY668" s="128"/>
      <c r="CZ668" s="128"/>
      <c r="DA668" s="128"/>
      <c r="DB668" s="128"/>
      <c r="DC668" s="128"/>
      <c r="DD668" s="128"/>
      <c r="DE668" s="128"/>
      <c r="DF668" s="128"/>
      <c r="DG668" s="128"/>
      <c r="DH668" s="128"/>
      <c r="DI668" s="128"/>
      <c r="DJ668" s="128"/>
      <c r="DK668" s="128"/>
      <c r="DL668" s="128"/>
      <c r="DM668" s="128"/>
      <c r="DN668" s="128"/>
      <c r="DO668" s="128"/>
      <c r="DP668" s="128"/>
      <c r="DQ668" s="128"/>
      <c r="DR668" s="128"/>
      <c r="DS668" s="128"/>
      <c r="DT668" s="128"/>
      <c r="DU668" s="128"/>
      <c r="DV668" s="128"/>
      <c r="DW668" s="128"/>
      <c r="DX668" s="128"/>
      <c r="DY668" s="128"/>
      <c r="DZ668" s="128"/>
      <c r="EA668" s="128"/>
      <c r="EB668" s="128"/>
      <c r="EC668" s="128"/>
      <c r="ED668" s="128"/>
      <c r="EE668" s="128"/>
      <c r="EF668" s="128"/>
      <c r="EG668" s="128"/>
      <c r="EH668" s="128"/>
      <c r="EI668" s="128"/>
      <c r="EJ668" s="128"/>
      <c r="EK668" s="128"/>
      <c r="EL668" s="128"/>
      <c r="EM668" s="128"/>
      <c r="EN668" s="128"/>
      <c r="EO668" s="128"/>
      <c r="EP668" s="128"/>
      <c r="EQ668" s="128"/>
      <c r="ER668" s="128"/>
      <c r="ES668" s="128"/>
      <c r="ET668" s="128"/>
      <c r="EU668" s="128"/>
      <c r="EV668" s="128"/>
      <c r="EW668" s="128"/>
      <c r="EX668" s="128"/>
      <c r="EY668" s="128"/>
      <c r="EZ668" s="128"/>
      <c r="FA668" s="128"/>
      <c r="FB668" s="128"/>
      <c r="FC668" s="128"/>
      <c r="FD668" s="128"/>
      <c r="FE668" s="128"/>
      <c r="FF668" s="128"/>
      <c r="FG668" s="128"/>
      <c r="FH668" s="128"/>
      <c r="FI668" s="128"/>
      <c r="FJ668" s="128"/>
      <c r="FK668" s="128"/>
      <c r="FL668" s="128"/>
      <c r="FM668" s="128"/>
      <c r="FN668" s="128"/>
      <c r="FO668" s="128"/>
      <c r="FP668" s="128"/>
      <c r="FQ668" s="128"/>
      <c r="FR668" s="128"/>
      <c r="FS668" s="128"/>
      <c r="FT668" s="128"/>
      <c r="FU668" s="128"/>
      <c r="FV668" s="128"/>
      <c r="FW668" s="128"/>
      <c r="FX668" s="128"/>
      <c r="FY668" s="128"/>
      <c r="FZ668" s="128"/>
      <c r="GA668" s="128"/>
      <c r="GB668" s="128"/>
      <c r="GC668" s="128"/>
      <c r="GD668" s="128"/>
      <c r="GE668" s="128"/>
      <c r="GF668" s="128"/>
      <c r="GG668" s="128"/>
      <c r="GH668" s="128"/>
      <c r="GI668" s="128"/>
      <c r="GJ668" s="128"/>
      <c r="GK668" s="128"/>
      <c r="GL668" s="128"/>
      <c r="GM668" s="128"/>
      <c r="GN668" s="128"/>
      <c r="GO668" s="128"/>
    </row>
    <row r="669" spans="1:197" s="116" customFormat="1" hidden="1" outlineLevel="4" x14ac:dyDescent="0.25">
      <c r="A669" s="117"/>
      <c r="B669" s="97"/>
      <c r="C669" s="310"/>
      <c r="D669" s="311"/>
      <c r="E669" s="312"/>
      <c r="F669" s="313" t="s">
        <v>663</v>
      </c>
      <c r="G669" s="311"/>
      <c r="H669" s="314">
        <v>24.284000000000002</v>
      </c>
      <c r="I669" s="315"/>
      <c r="J669" s="316"/>
      <c r="K669" s="101"/>
      <c r="L669" s="101"/>
      <c r="M669" s="101"/>
      <c r="N669" s="101"/>
      <c r="O669" s="103"/>
      <c r="P669" s="103"/>
      <c r="Q669" s="103"/>
      <c r="R669" s="197"/>
      <c r="S669" s="194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28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8"/>
      <c r="CA669" s="128"/>
      <c r="CB669" s="128"/>
      <c r="CC669" s="128"/>
      <c r="CD669" s="128"/>
      <c r="CE669" s="128"/>
      <c r="CF669" s="128"/>
      <c r="CG669" s="128"/>
      <c r="CH669" s="128"/>
      <c r="CI669" s="128"/>
      <c r="CJ669" s="128"/>
      <c r="CK669" s="128"/>
      <c r="CL669" s="128"/>
      <c r="CM669" s="128"/>
      <c r="CN669" s="128"/>
      <c r="CO669" s="128"/>
      <c r="CP669" s="128"/>
      <c r="CQ669" s="128"/>
      <c r="CR669" s="128"/>
      <c r="CS669" s="128"/>
      <c r="CT669" s="128"/>
      <c r="CU669" s="128"/>
      <c r="CV669" s="128"/>
      <c r="CW669" s="128"/>
      <c r="CX669" s="128"/>
      <c r="CY669" s="128"/>
      <c r="CZ669" s="128"/>
      <c r="DA669" s="128"/>
      <c r="DB669" s="128"/>
      <c r="DC669" s="128"/>
      <c r="DD669" s="128"/>
      <c r="DE669" s="128"/>
      <c r="DF669" s="128"/>
      <c r="DG669" s="128"/>
      <c r="DH669" s="128"/>
      <c r="DI669" s="128"/>
      <c r="DJ669" s="128"/>
      <c r="DK669" s="128"/>
      <c r="DL669" s="128"/>
      <c r="DM669" s="128"/>
      <c r="DN669" s="128"/>
      <c r="DO669" s="128"/>
      <c r="DP669" s="128"/>
      <c r="DQ669" s="128"/>
      <c r="DR669" s="128"/>
      <c r="DS669" s="128"/>
      <c r="DT669" s="128"/>
      <c r="DU669" s="128"/>
      <c r="DV669" s="128"/>
      <c r="DW669" s="128"/>
      <c r="DX669" s="128"/>
      <c r="DY669" s="128"/>
      <c r="DZ669" s="128"/>
      <c r="EA669" s="128"/>
      <c r="EB669" s="128"/>
      <c r="EC669" s="128"/>
      <c r="ED669" s="128"/>
      <c r="EE669" s="128"/>
      <c r="EF669" s="128"/>
      <c r="EG669" s="128"/>
      <c r="EH669" s="128"/>
      <c r="EI669" s="128"/>
      <c r="EJ669" s="128"/>
      <c r="EK669" s="128"/>
      <c r="EL669" s="128"/>
      <c r="EM669" s="128"/>
      <c r="EN669" s="128"/>
      <c r="EO669" s="128"/>
      <c r="EP669" s="128"/>
      <c r="EQ669" s="128"/>
      <c r="ER669" s="128"/>
      <c r="ES669" s="128"/>
      <c r="ET669" s="128"/>
      <c r="EU669" s="128"/>
      <c r="EV669" s="128"/>
      <c r="EW669" s="128"/>
      <c r="EX669" s="128"/>
      <c r="EY669" s="128"/>
      <c r="EZ669" s="128"/>
      <c r="FA669" s="128"/>
      <c r="FB669" s="128"/>
      <c r="FC669" s="128"/>
      <c r="FD669" s="128"/>
      <c r="FE669" s="128"/>
      <c r="FF669" s="128"/>
      <c r="FG669" s="128"/>
      <c r="FH669" s="128"/>
      <c r="FI669" s="128"/>
      <c r="FJ669" s="128"/>
      <c r="FK669" s="128"/>
      <c r="FL669" s="128"/>
      <c r="FM669" s="128"/>
      <c r="FN669" s="128"/>
      <c r="FO669" s="128"/>
      <c r="FP669" s="128"/>
      <c r="FQ669" s="128"/>
      <c r="FR669" s="128"/>
      <c r="FS669" s="128"/>
      <c r="FT669" s="128"/>
      <c r="FU669" s="128"/>
      <c r="FV669" s="128"/>
      <c r="FW669" s="128"/>
      <c r="FX669" s="128"/>
      <c r="FY669" s="128"/>
      <c r="FZ669" s="128"/>
      <c r="GA669" s="128"/>
      <c r="GB669" s="128"/>
      <c r="GC669" s="128"/>
      <c r="GD669" s="128"/>
      <c r="GE669" s="128"/>
      <c r="GF669" s="128"/>
      <c r="GG669" s="128"/>
      <c r="GH669" s="128"/>
      <c r="GI669" s="128"/>
      <c r="GJ669" s="128"/>
      <c r="GK669" s="128"/>
      <c r="GL669" s="128"/>
      <c r="GM669" s="128"/>
      <c r="GN669" s="128"/>
      <c r="GO669" s="128"/>
    </row>
    <row r="670" spans="1:197" s="116" customFormat="1" ht="7.5" hidden="1" customHeight="1" outlineLevel="4" x14ac:dyDescent="0.25">
      <c r="A670" s="112"/>
      <c r="B670" s="118"/>
      <c r="C670" s="317"/>
      <c r="D670" s="318"/>
      <c r="E670" s="319"/>
      <c r="F670" s="320"/>
      <c r="G670" s="318"/>
      <c r="H670" s="321"/>
      <c r="I670" s="322"/>
      <c r="J670" s="323"/>
      <c r="K670" s="119"/>
      <c r="L670" s="119"/>
      <c r="M670" s="119"/>
      <c r="N670" s="119"/>
      <c r="O670" s="110"/>
      <c r="P670" s="110"/>
      <c r="Q670" s="110"/>
      <c r="R670" s="197"/>
      <c r="S670" s="194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28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8"/>
      <c r="CA670" s="128"/>
      <c r="CB670" s="128"/>
      <c r="CC670" s="128"/>
      <c r="CD670" s="128"/>
      <c r="CE670" s="128"/>
      <c r="CF670" s="128"/>
      <c r="CG670" s="128"/>
      <c r="CH670" s="128"/>
      <c r="CI670" s="128"/>
      <c r="CJ670" s="128"/>
      <c r="CK670" s="128"/>
      <c r="CL670" s="128"/>
      <c r="CM670" s="128"/>
      <c r="CN670" s="128"/>
      <c r="CO670" s="128"/>
      <c r="CP670" s="128"/>
      <c r="CQ670" s="128"/>
      <c r="CR670" s="128"/>
      <c r="CS670" s="128"/>
      <c r="CT670" s="128"/>
      <c r="CU670" s="128"/>
      <c r="CV670" s="128"/>
      <c r="CW670" s="128"/>
      <c r="CX670" s="128"/>
      <c r="CY670" s="128"/>
      <c r="CZ670" s="128"/>
      <c r="DA670" s="128"/>
      <c r="DB670" s="128"/>
      <c r="DC670" s="128"/>
      <c r="DD670" s="128"/>
      <c r="DE670" s="128"/>
      <c r="DF670" s="128"/>
      <c r="DG670" s="128"/>
      <c r="DH670" s="128"/>
      <c r="DI670" s="128"/>
      <c r="DJ670" s="128"/>
      <c r="DK670" s="128"/>
      <c r="DL670" s="128"/>
      <c r="DM670" s="128"/>
      <c r="DN670" s="128"/>
      <c r="DO670" s="128"/>
      <c r="DP670" s="128"/>
      <c r="DQ670" s="128"/>
      <c r="DR670" s="128"/>
      <c r="DS670" s="128"/>
      <c r="DT670" s="128"/>
      <c r="DU670" s="128"/>
      <c r="DV670" s="128"/>
      <c r="DW670" s="128"/>
      <c r="DX670" s="128"/>
      <c r="DY670" s="128"/>
      <c r="DZ670" s="128"/>
      <c r="EA670" s="128"/>
      <c r="EB670" s="128"/>
      <c r="EC670" s="128"/>
      <c r="ED670" s="128"/>
      <c r="EE670" s="128"/>
      <c r="EF670" s="128"/>
      <c r="EG670" s="128"/>
      <c r="EH670" s="128"/>
      <c r="EI670" s="128"/>
      <c r="EJ670" s="128"/>
      <c r="EK670" s="128"/>
      <c r="EL670" s="128"/>
      <c r="EM670" s="128"/>
      <c r="EN670" s="128"/>
      <c r="EO670" s="128"/>
      <c r="EP670" s="128"/>
      <c r="EQ670" s="128"/>
      <c r="ER670" s="128"/>
      <c r="ES670" s="128"/>
      <c r="ET670" s="128"/>
      <c r="EU670" s="128"/>
      <c r="EV670" s="128"/>
      <c r="EW670" s="128"/>
      <c r="EX670" s="128"/>
      <c r="EY670" s="128"/>
      <c r="EZ670" s="128"/>
      <c r="FA670" s="128"/>
      <c r="FB670" s="128"/>
      <c r="FC670" s="128"/>
      <c r="FD670" s="128"/>
      <c r="FE670" s="128"/>
      <c r="FF670" s="128"/>
      <c r="FG670" s="128"/>
      <c r="FH670" s="128"/>
      <c r="FI670" s="128"/>
      <c r="FJ670" s="128"/>
      <c r="FK670" s="128"/>
      <c r="FL670" s="128"/>
      <c r="FM670" s="128"/>
      <c r="FN670" s="128"/>
      <c r="FO670" s="128"/>
      <c r="FP670" s="128"/>
      <c r="FQ670" s="128"/>
      <c r="FR670" s="128"/>
      <c r="FS670" s="128"/>
      <c r="FT670" s="128"/>
      <c r="FU670" s="128"/>
      <c r="FV670" s="128"/>
      <c r="FW670" s="128"/>
      <c r="FX670" s="128"/>
      <c r="FY670" s="128"/>
      <c r="FZ670" s="128"/>
      <c r="GA670" s="128"/>
      <c r="GB670" s="128"/>
      <c r="GC670" s="128"/>
      <c r="GD670" s="128"/>
      <c r="GE670" s="128"/>
      <c r="GF670" s="128"/>
      <c r="GG670" s="128"/>
      <c r="GH670" s="128"/>
      <c r="GI670" s="128"/>
      <c r="GJ670" s="128"/>
      <c r="GK670" s="128"/>
      <c r="GL670" s="128"/>
      <c r="GM670" s="128"/>
      <c r="GN670" s="128"/>
      <c r="GO670" s="128"/>
    </row>
    <row r="671" spans="1:197" s="116" customFormat="1" outlineLevel="3" x14ac:dyDescent="0.25">
      <c r="A671" s="114"/>
      <c r="B671" s="115"/>
      <c r="C671" s="303">
        <v>7</v>
      </c>
      <c r="D671" s="304" t="s">
        <v>50</v>
      </c>
      <c r="E671" s="305" t="s">
        <v>664</v>
      </c>
      <c r="F671" s="306" t="s">
        <v>665</v>
      </c>
      <c r="G671" s="304" t="s">
        <v>53</v>
      </c>
      <c r="H671" s="307">
        <v>607.1</v>
      </c>
      <c r="I671" s="324"/>
      <c r="J671" s="309">
        <f>H671*I671</f>
        <v>0</v>
      </c>
      <c r="K671" s="95"/>
      <c r="L671" s="95">
        <f>H671*K671</f>
        <v>0</v>
      </c>
      <c r="M671" s="95"/>
      <c r="N671" s="95">
        <f>H671*M671</f>
        <v>0</v>
      </c>
      <c r="O671" s="96">
        <v>21</v>
      </c>
      <c r="P671" s="96">
        <f>J671*(O671/100)</f>
        <v>0</v>
      </c>
      <c r="Q671" s="96">
        <f>J671+P671</f>
        <v>0</v>
      </c>
      <c r="R671" s="197"/>
      <c r="S671" s="194"/>
      <c r="T671" s="127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28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8"/>
      <c r="CA671" s="128"/>
      <c r="CB671" s="128"/>
      <c r="CC671" s="128"/>
      <c r="CD671" s="128"/>
      <c r="CE671" s="128"/>
      <c r="CF671" s="128"/>
      <c r="CG671" s="128"/>
      <c r="CH671" s="128"/>
      <c r="CI671" s="128"/>
      <c r="CJ671" s="128"/>
      <c r="CK671" s="128"/>
      <c r="CL671" s="128"/>
      <c r="CM671" s="128"/>
      <c r="CN671" s="128"/>
      <c r="CO671" s="128"/>
      <c r="CP671" s="128"/>
      <c r="CQ671" s="128"/>
      <c r="CR671" s="128"/>
      <c r="CS671" s="128"/>
      <c r="CT671" s="128"/>
      <c r="CU671" s="128"/>
      <c r="CV671" s="128"/>
      <c r="CW671" s="128"/>
      <c r="CX671" s="128"/>
      <c r="CY671" s="128"/>
      <c r="CZ671" s="128"/>
      <c r="DA671" s="128"/>
      <c r="DB671" s="128"/>
      <c r="DC671" s="128"/>
      <c r="DD671" s="128"/>
      <c r="DE671" s="128"/>
      <c r="DF671" s="128"/>
      <c r="DG671" s="128"/>
      <c r="DH671" s="128"/>
      <c r="DI671" s="128"/>
      <c r="DJ671" s="128"/>
      <c r="DK671" s="128"/>
      <c r="DL671" s="128"/>
      <c r="DM671" s="128"/>
      <c r="DN671" s="128"/>
      <c r="DO671" s="128"/>
      <c r="DP671" s="128"/>
      <c r="DQ671" s="128"/>
      <c r="DR671" s="128"/>
      <c r="DS671" s="128"/>
      <c r="DT671" s="128"/>
      <c r="DU671" s="128"/>
      <c r="DV671" s="128"/>
      <c r="DW671" s="128"/>
      <c r="DX671" s="128"/>
      <c r="DY671" s="128"/>
      <c r="DZ671" s="128"/>
      <c r="EA671" s="128"/>
      <c r="EB671" s="128"/>
      <c r="EC671" s="128"/>
      <c r="ED671" s="128"/>
      <c r="EE671" s="128"/>
      <c r="EF671" s="128"/>
      <c r="EG671" s="128"/>
      <c r="EH671" s="128"/>
      <c r="EI671" s="128"/>
      <c r="EJ671" s="128"/>
      <c r="EK671" s="128"/>
      <c r="EL671" s="128"/>
      <c r="EM671" s="128"/>
      <c r="EN671" s="128"/>
      <c r="EO671" s="128"/>
      <c r="EP671" s="128"/>
      <c r="EQ671" s="128"/>
      <c r="ER671" s="128"/>
      <c r="ES671" s="128"/>
      <c r="ET671" s="128"/>
      <c r="EU671" s="128"/>
      <c r="EV671" s="128"/>
      <c r="EW671" s="128"/>
      <c r="EX671" s="128"/>
      <c r="EY671" s="128"/>
      <c r="EZ671" s="128"/>
      <c r="FA671" s="128"/>
      <c r="FB671" s="128"/>
      <c r="FC671" s="128"/>
      <c r="FD671" s="128"/>
      <c r="FE671" s="128"/>
      <c r="FF671" s="128"/>
      <c r="FG671" s="128"/>
      <c r="FH671" s="128"/>
      <c r="FI671" s="128"/>
      <c r="FJ671" s="128"/>
      <c r="FK671" s="128"/>
      <c r="FL671" s="128"/>
      <c r="FM671" s="128"/>
      <c r="FN671" s="128"/>
      <c r="FO671" s="128"/>
      <c r="FP671" s="128"/>
      <c r="FQ671" s="128"/>
      <c r="FR671" s="128"/>
      <c r="FS671" s="128"/>
      <c r="FT671" s="128"/>
      <c r="FU671" s="128"/>
      <c r="FV671" s="128"/>
      <c r="FW671" s="128"/>
      <c r="FX671" s="128"/>
      <c r="FY671" s="128"/>
      <c r="FZ671" s="128"/>
      <c r="GA671" s="128"/>
      <c r="GB671" s="128"/>
      <c r="GC671" s="128"/>
      <c r="GD671" s="128"/>
      <c r="GE671" s="128"/>
      <c r="GF671" s="128"/>
      <c r="GG671" s="128"/>
      <c r="GH671" s="128"/>
      <c r="GI671" s="128"/>
      <c r="GJ671" s="128"/>
      <c r="GK671" s="128"/>
      <c r="GL671" s="128"/>
      <c r="GM671" s="128"/>
      <c r="GN671" s="128"/>
      <c r="GO671" s="128"/>
    </row>
    <row r="672" spans="1:197" s="116" customFormat="1" ht="24" outlineLevel="3" x14ac:dyDescent="0.25">
      <c r="A672" s="114"/>
      <c r="B672" s="115"/>
      <c r="C672" s="303">
        <v>8</v>
      </c>
      <c r="D672" s="304" t="s">
        <v>50</v>
      </c>
      <c r="E672" s="305" t="s">
        <v>666</v>
      </c>
      <c r="F672" s="306" t="s">
        <v>667</v>
      </c>
      <c r="G672" s="304" t="s">
        <v>53</v>
      </c>
      <c r="H672" s="307">
        <v>607.1</v>
      </c>
      <c r="I672" s="324"/>
      <c r="J672" s="309">
        <f>H672*I672</f>
        <v>0</v>
      </c>
      <c r="K672" s="95"/>
      <c r="L672" s="95">
        <f>H672*K672</f>
        <v>0</v>
      </c>
      <c r="M672" s="95"/>
      <c r="N672" s="95">
        <f>H672*M672</f>
        <v>0</v>
      </c>
      <c r="O672" s="96">
        <v>21</v>
      </c>
      <c r="P672" s="96">
        <f>J672*(O672/100)</f>
        <v>0</v>
      </c>
      <c r="Q672" s="96">
        <f>J672+P672</f>
        <v>0</v>
      </c>
      <c r="R672" s="197"/>
      <c r="S672" s="194"/>
      <c r="T672" s="127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28"/>
      <c r="BN672" s="128"/>
      <c r="BO672" s="128"/>
      <c r="BP672" s="128"/>
      <c r="BQ672" s="128"/>
      <c r="BR672" s="128"/>
      <c r="BS672" s="128"/>
      <c r="BT672" s="128"/>
      <c r="BU672" s="128"/>
      <c r="BV672" s="128"/>
      <c r="BW672" s="128"/>
      <c r="BX672" s="128"/>
      <c r="BY672" s="128"/>
      <c r="BZ672" s="128"/>
      <c r="CA672" s="128"/>
      <c r="CB672" s="128"/>
      <c r="CC672" s="128"/>
      <c r="CD672" s="128"/>
      <c r="CE672" s="128"/>
      <c r="CF672" s="128"/>
      <c r="CG672" s="128"/>
      <c r="CH672" s="128"/>
      <c r="CI672" s="128"/>
      <c r="CJ672" s="128"/>
      <c r="CK672" s="128"/>
      <c r="CL672" s="128"/>
      <c r="CM672" s="128"/>
      <c r="CN672" s="128"/>
      <c r="CO672" s="128"/>
      <c r="CP672" s="128"/>
      <c r="CQ672" s="128"/>
      <c r="CR672" s="128"/>
      <c r="CS672" s="128"/>
      <c r="CT672" s="128"/>
      <c r="CU672" s="128"/>
      <c r="CV672" s="128"/>
      <c r="CW672" s="128"/>
      <c r="CX672" s="128"/>
      <c r="CY672" s="128"/>
      <c r="CZ672" s="128"/>
      <c r="DA672" s="128"/>
      <c r="DB672" s="128"/>
      <c r="DC672" s="128"/>
      <c r="DD672" s="128"/>
      <c r="DE672" s="128"/>
      <c r="DF672" s="128"/>
      <c r="DG672" s="128"/>
      <c r="DH672" s="128"/>
      <c r="DI672" s="128"/>
      <c r="DJ672" s="128"/>
      <c r="DK672" s="128"/>
      <c r="DL672" s="128"/>
      <c r="DM672" s="128"/>
      <c r="DN672" s="128"/>
      <c r="DO672" s="128"/>
      <c r="DP672" s="128"/>
      <c r="DQ672" s="128"/>
      <c r="DR672" s="128"/>
      <c r="DS672" s="128"/>
      <c r="DT672" s="128"/>
      <c r="DU672" s="128"/>
      <c r="DV672" s="128"/>
      <c r="DW672" s="128"/>
      <c r="DX672" s="128"/>
      <c r="DY672" s="128"/>
      <c r="DZ672" s="128"/>
      <c r="EA672" s="128"/>
      <c r="EB672" s="128"/>
      <c r="EC672" s="128"/>
      <c r="ED672" s="128"/>
      <c r="EE672" s="128"/>
      <c r="EF672" s="128"/>
      <c r="EG672" s="128"/>
      <c r="EH672" s="128"/>
      <c r="EI672" s="128"/>
      <c r="EJ672" s="128"/>
      <c r="EK672" s="128"/>
      <c r="EL672" s="128"/>
      <c r="EM672" s="128"/>
      <c r="EN672" s="128"/>
      <c r="EO672" s="128"/>
      <c r="EP672" s="128"/>
      <c r="EQ672" s="128"/>
      <c r="ER672" s="128"/>
      <c r="ES672" s="128"/>
      <c r="ET672" s="128"/>
      <c r="EU672" s="128"/>
      <c r="EV672" s="128"/>
      <c r="EW672" s="128"/>
      <c r="EX672" s="128"/>
      <c r="EY672" s="128"/>
      <c r="EZ672" s="128"/>
      <c r="FA672" s="128"/>
      <c r="FB672" s="128"/>
      <c r="FC672" s="128"/>
      <c r="FD672" s="128"/>
      <c r="FE672" s="128"/>
      <c r="FF672" s="128"/>
      <c r="FG672" s="128"/>
      <c r="FH672" s="128"/>
      <c r="FI672" s="128"/>
      <c r="FJ672" s="128"/>
      <c r="FK672" s="128"/>
      <c r="FL672" s="128"/>
      <c r="FM672" s="128"/>
      <c r="FN672" s="128"/>
      <c r="FO672" s="128"/>
      <c r="FP672" s="128"/>
      <c r="FQ672" s="128"/>
      <c r="FR672" s="128"/>
      <c r="FS672" s="128"/>
      <c r="FT672" s="128"/>
      <c r="FU672" s="128"/>
      <c r="FV672" s="128"/>
      <c r="FW672" s="128"/>
      <c r="FX672" s="128"/>
      <c r="FY672" s="128"/>
      <c r="FZ672" s="128"/>
      <c r="GA672" s="128"/>
      <c r="GB672" s="128"/>
      <c r="GC672" s="128"/>
      <c r="GD672" s="128"/>
      <c r="GE672" s="128"/>
      <c r="GF672" s="128"/>
      <c r="GG672" s="128"/>
      <c r="GH672" s="128"/>
      <c r="GI672" s="128"/>
      <c r="GJ672" s="128"/>
      <c r="GK672" s="128"/>
      <c r="GL672" s="128"/>
      <c r="GM672" s="128"/>
      <c r="GN672" s="128"/>
      <c r="GO672" s="128"/>
    </row>
    <row r="673" spans="1:197" s="116" customFormat="1" outlineLevel="3" x14ac:dyDescent="0.25">
      <c r="A673" s="114"/>
      <c r="B673" s="115"/>
      <c r="C673" s="303">
        <v>9</v>
      </c>
      <c r="D673" s="304" t="s">
        <v>50</v>
      </c>
      <c r="E673" s="305" t="s">
        <v>668</v>
      </c>
      <c r="F673" s="306" t="s">
        <v>669</v>
      </c>
      <c r="G673" s="304" t="s">
        <v>53</v>
      </c>
      <c r="H673" s="307">
        <v>607.1</v>
      </c>
      <c r="I673" s="324"/>
      <c r="J673" s="309">
        <f>H673*I673</f>
        <v>0</v>
      </c>
      <c r="K673" s="95"/>
      <c r="L673" s="95">
        <f>H673*K673</f>
        <v>0</v>
      </c>
      <c r="M673" s="95"/>
      <c r="N673" s="95">
        <f>H673*M673</f>
        <v>0</v>
      </c>
      <c r="O673" s="96">
        <v>21</v>
      </c>
      <c r="P673" s="96">
        <f>J673*(O673/100)</f>
        <v>0</v>
      </c>
      <c r="Q673" s="96">
        <f>J673+P673</f>
        <v>0</v>
      </c>
      <c r="R673" s="197"/>
      <c r="S673" s="194"/>
      <c r="T673" s="127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28"/>
      <c r="BN673" s="128"/>
      <c r="BO673" s="128"/>
      <c r="BP673" s="128"/>
      <c r="BQ673" s="128"/>
      <c r="BR673" s="128"/>
      <c r="BS673" s="128"/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28"/>
      <c r="CH673" s="128"/>
      <c r="CI673" s="128"/>
      <c r="CJ673" s="128"/>
      <c r="CK673" s="128"/>
      <c r="CL673" s="128"/>
      <c r="CM673" s="128"/>
      <c r="CN673" s="128"/>
      <c r="CO673" s="128"/>
      <c r="CP673" s="128"/>
      <c r="CQ673" s="128"/>
      <c r="CR673" s="128"/>
      <c r="CS673" s="128"/>
      <c r="CT673" s="128"/>
      <c r="CU673" s="128"/>
      <c r="CV673" s="128"/>
      <c r="CW673" s="128"/>
      <c r="CX673" s="128"/>
      <c r="CY673" s="128"/>
      <c r="CZ673" s="128"/>
      <c r="DA673" s="128"/>
      <c r="DB673" s="128"/>
      <c r="DC673" s="128"/>
      <c r="DD673" s="128"/>
      <c r="DE673" s="128"/>
      <c r="DF673" s="128"/>
      <c r="DG673" s="128"/>
      <c r="DH673" s="128"/>
      <c r="DI673" s="128"/>
      <c r="DJ673" s="128"/>
      <c r="DK673" s="128"/>
      <c r="DL673" s="128"/>
      <c r="DM673" s="128"/>
      <c r="DN673" s="128"/>
      <c r="DO673" s="128"/>
      <c r="DP673" s="128"/>
      <c r="DQ673" s="128"/>
      <c r="DR673" s="128"/>
      <c r="DS673" s="128"/>
      <c r="DT673" s="128"/>
      <c r="DU673" s="128"/>
      <c r="DV673" s="128"/>
      <c r="DW673" s="128"/>
      <c r="DX673" s="128"/>
      <c r="DY673" s="128"/>
      <c r="DZ673" s="128"/>
      <c r="EA673" s="128"/>
      <c r="EB673" s="128"/>
      <c r="EC673" s="128"/>
      <c r="ED673" s="128"/>
      <c r="EE673" s="128"/>
      <c r="EF673" s="128"/>
      <c r="EG673" s="128"/>
      <c r="EH673" s="128"/>
      <c r="EI673" s="128"/>
      <c r="EJ673" s="128"/>
      <c r="EK673" s="128"/>
      <c r="EL673" s="128"/>
      <c r="EM673" s="128"/>
      <c r="EN673" s="128"/>
      <c r="EO673" s="128"/>
      <c r="EP673" s="128"/>
      <c r="EQ673" s="128"/>
      <c r="ER673" s="128"/>
      <c r="ES673" s="128"/>
      <c r="ET673" s="128"/>
      <c r="EU673" s="128"/>
      <c r="EV673" s="128"/>
      <c r="EW673" s="128"/>
      <c r="EX673" s="128"/>
      <c r="EY673" s="128"/>
      <c r="EZ673" s="128"/>
      <c r="FA673" s="128"/>
      <c r="FB673" s="128"/>
      <c r="FC673" s="128"/>
      <c r="FD673" s="128"/>
      <c r="FE673" s="128"/>
      <c r="FF673" s="128"/>
      <c r="FG673" s="128"/>
      <c r="FH673" s="128"/>
      <c r="FI673" s="128"/>
      <c r="FJ673" s="128"/>
      <c r="FK673" s="128"/>
      <c r="FL673" s="128"/>
      <c r="FM673" s="128"/>
      <c r="FN673" s="128"/>
      <c r="FO673" s="128"/>
      <c r="FP673" s="128"/>
      <c r="FQ673" s="128"/>
      <c r="FR673" s="128"/>
      <c r="FS673" s="128"/>
      <c r="FT673" s="128"/>
      <c r="FU673" s="128"/>
      <c r="FV673" s="128"/>
      <c r="FW673" s="128"/>
      <c r="FX673" s="128"/>
      <c r="FY673" s="128"/>
      <c r="FZ673" s="128"/>
      <c r="GA673" s="128"/>
      <c r="GB673" s="128"/>
      <c r="GC673" s="128"/>
      <c r="GD673" s="128"/>
      <c r="GE673" s="128"/>
      <c r="GF673" s="128"/>
      <c r="GG673" s="128"/>
      <c r="GH673" s="128"/>
      <c r="GI673" s="128"/>
      <c r="GJ673" s="128"/>
      <c r="GK673" s="128"/>
      <c r="GL673" s="128"/>
      <c r="GM673" s="128"/>
      <c r="GN673" s="128"/>
      <c r="GO673" s="128"/>
    </row>
    <row r="674" spans="1:197" s="116" customFormat="1" outlineLevel="3" collapsed="1" x14ac:dyDescent="0.25">
      <c r="A674" s="114"/>
      <c r="B674" s="115"/>
      <c r="C674" s="303">
        <v>10</v>
      </c>
      <c r="D674" s="304" t="s">
        <v>50</v>
      </c>
      <c r="E674" s="305" t="s">
        <v>670</v>
      </c>
      <c r="F674" s="306" t="s">
        <v>671</v>
      </c>
      <c r="G674" s="304" t="s">
        <v>62</v>
      </c>
      <c r="H674" s="307">
        <v>18.213000000000001</v>
      </c>
      <c r="I674" s="324"/>
      <c r="J674" s="309">
        <f>H674*I674</f>
        <v>0</v>
      </c>
      <c r="K674" s="95"/>
      <c r="L674" s="95">
        <f>H674*K674</f>
        <v>0</v>
      </c>
      <c r="M674" s="95"/>
      <c r="N674" s="95">
        <f>H674*M674</f>
        <v>0</v>
      </c>
      <c r="O674" s="96">
        <v>21</v>
      </c>
      <c r="P674" s="96">
        <f>J674*(O674/100)</f>
        <v>0</v>
      </c>
      <c r="Q674" s="96">
        <f>J674+P674</f>
        <v>0</v>
      </c>
      <c r="R674" s="197"/>
      <c r="S674" s="194"/>
      <c r="T674" s="127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28"/>
      <c r="BN674" s="128"/>
      <c r="BO674" s="128"/>
      <c r="BP674" s="128"/>
      <c r="BQ674" s="128"/>
      <c r="BR674" s="128"/>
      <c r="BS674" s="128"/>
      <c r="BT674" s="128"/>
      <c r="BU674" s="128"/>
      <c r="BV674" s="128"/>
      <c r="BW674" s="128"/>
      <c r="BX674" s="128"/>
      <c r="BY674" s="128"/>
      <c r="BZ674" s="128"/>
      <c r="CA674" s="128"/>
      <c r="CB674" s="128"/>
      <c r="CC674" s="128"/>
      <c r="CD674" s="128"/>
      <c r="CE674" s="128"/>
      <c r="CF674" s="128"/>
      <c r="CG674" s="128"/>
      <c r="CH674" s="128"/>
      <c r="CI674" s="128"/>
      <c r="CJ674" s="128"/>
      <c r="CK674" s="128"/>
      <c r="CL674" s="128"/>
      <c r="CM674" s="128"/>
      <c r="CN674" s="128"/>
      <c r="CO674" s="128"/>
      <c r="CP674" s="128"/>
      <c r="CQ674" s="128"/>
      <c r="CR674" s="128"/>
      <c r="CS674" s="128"/>
      <c r="CT674" s="128"/>
      <c r="CU674" s="128"/>
      <c r="CV674" s="128"/>
      <c r="CW674" s="128"/>
      <c r="CX674" s="128"/>
      <c r="CY674" s="128"/>
      <c r="CZ674" s="128"/>
      <c r="DA674" s="128"/>
      <c r="DB674" s="128"/>
      <c r="DC674" s="128"/>
      <c r="DD674" s="128"/>
      <c r="DE674" s="128"/>
      <c r="DF674" s="128"/>
      <c r="DG674" s="128"/>
      <c r="DH674" s="128"/>
      <c r="DI674" s="128"/>
      <c r="DJ674" s="128"/>
      <c r="DK674" s="128"/>
      <c r="DL674" s="128"/>
      <c r="DM674" s="128"/>
      <c r="DN674" s="128"/>
      <c r="DO674" s="128"/>
      <c r="DP674" s="128"/>
      <c r="DQ674" s="128"/>
      <c r="DR674" s="128"/>
      <c r="DS674" s="128"/>
      <c r="DT674" s="128"/>
      <c r="DU674" s="128"/>
      <c r="DV674" s="128"/>
      <c r="DW674" s="128"/>
      <c r="DX674" s="128"/>
      <c r="DY674" s="128"/>
      <c r="DZ674" s="128"/>
      <c r="EA674" s="128"/>
      <c r="EB674" s="128"/>
      <c r="EC674" s="128"/>
      <c r="ED674" s="128"/>
      <c r="EE674" s="128"/>
      <c r="EF674" s="128"/>
      <c r="EG674" s="128"/>
      <c r="EH674" s="128"/>
      <c r="EI674" s="128"/>
      <c r="EJ674" s="128"/>
      <c r="EK674" s="128"/>
      <c r="EL674" s="128"/>
      <c r="EM674" s="128"/>
      <c r="EN674" s="128"/>
      <c r="EO674" s="128"/>
      <c r="EP674" s="128"/>
      <c r="EQ674" s="128"/>
      <c r="ER674" s="128"/>
      <c r="ES674" s="128"/>
      <c r="ET674" s="128"/>
      <c r="EU674" s="128"/>
      <c r="EV674" s="128"/>
      <c r="EW674" s="128"/>
      <c r="EX674" s="128"/>
      <c r="EY674" s="128"/>
      <c r="EZ674" s="128"/>
      <c r="FA674" s="128"/>
      <c r="FB674" s="128"/>
      <c r="FC674" s="128"/>
      <c r="FD674" s="128"/>
      <c r="FE674" s="128"/>
      <c r="FF674" s="128"/>
      <c r="FG674" s="128"/>
      <c r="FH674" s="128"/>
      <c r="FI674" s="128"/>
      <c r="FJ674" s="128"/>
      <c r="FK674" s="128"/>
      <c r="FL674" s="128"/>
      <c r="FM674" s="128"/>
      <c r="FN674" s="128"/>
      <c r="FO674" s="128"/>
      <c r="FP674" s="128"/>
      <c r="FQ674" s="128"/>
      <c r="FR674" s="128"/>
      <c r="FS674" s="128"/>
      <c r="FT674" s="128"/>
      <c r="FU674" s="128"/>
      <c r="FV674" s="128"/>
      <c r="FW674" s="128"/>
      <c r="FX674" s="128"/>
      <c r="FY674" s="128"/>
      <c r="FZ674" s="128"/>
      <c r="GA674" s="128"/>
      <c r="GB674" s="128"/>
      <c r="GC674" s="128"/>
      <c r="GD674" s="128"/>
      <c r="GE674" s="128"/>
      <c r="GF674" s="128"/>
      <c r="GG674" s="128"/>
      <c r="GH674" s="128"/>
      <c r="GI674" s="128"/>
      <c r="GJ674" s="128"/>
      <c r="GK674" s="128"/>
      <c r="GL674" s="128"/>
      <c r="GM674" s="128"/>
      <c r="GN674" s="128"/>
      <c r="GO674" s="128"/>
    </row>
    <row r="675" spans="1:197" s="116" customFormat="1" hidden="1" outlineLevel="4" x14ac:dyDescent="0.25">
      <c r="A675" s="117"/>
      <c r="B675" s="97"/>
      <c r="C675" s="310"/>
      <c r="D675" s="311"/>
      <c r="E675" s="312" t="s">
        <v>14</v>
      </c>
      <c r="F675" s="313" t="s">
        <v>672</v>
      </c>
      <c r="G675" s="311"/>
      <c r="H675" s="314">
        <v>0</v>
      </c>
      <c r="I675" s="315"/>
      <c r="J675" s="316"/>
      <c r="K675" s="101"/>
      <c r="L675" s="101"/>
      <c r="M675" s="101"/>
      <c r="N675" s="101"/>
      <c r="O675" s="103"/>
      <c r="P675" s="103"/>
      <c r="Q675" s="103"/>
      <c r="R675" s="197"/>
      <c r="S675" s="194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28"/>
      <c r="BN675" s="128"/>
      <c r="BO675" s="128"/>
      <c r="BP675" s="128"/>
      <c r="BQ675" s="128"/>
      <c r="BR675" s="128"/>
      <c r="BS675" s="128"/>
      <c r="BT675" s="128"/>
      <c r="BU675" s="128"/>
      <c r="BV675" s="128"/>
      <c r="BW675" s="128"/>
      <c r="BX675" s="128"/>
      <c r="BY675" s="128"/>
      <c r="BZ675" s="128"/>
      <c r="CA675" s="128"/>
      <c r="CB675" s="128"/>
      <c r="CC675" s="128"/>
      <c r="CD675" s="128"/>
      <c r="CE675" s="128"/>
      <c r="CF675" s="128"/>
      <c r="CG675" s="128"/>
      <c r="CH675" s="128"/>
      <c r="CI675" s="128"/>
      <c r="CJ675" s="128"/>
      <c r="CK675" s="128"/>
      <c r="CL675" s="128"/>
      <c r="CM675" s="128"/>
      <c r="CN675" s="128"/>
      <c r="CO675" s="128"/>
      <c r="CP675" s="128"/>
      <c r="CQ675" s="128"/>
      <c r="CR675" s="128"/>
      <c r="CS675" s="128"/>
      <c r="CT675" s="128"/>
      <c r="CU675" s="128"/>
      <c r="CV675" s="128"/>
      <c r="CW675" s="128"/>
      <c r="CX675" s="128"/>
      <c r="CY675" s="128"/>
      <c r="CZ675" s="128"/>
      <c r="DA675" s="128"/>
      <c r="DB675" s="128"/>
      <c r="DC675" s="128"/>
      <c r="DD675" s="128"/>
      <c r="DE675" s="128"/>
      <c r="DF675" s="128"/>
      <c r="DG675" s="128"/>
      <c r="DH675" s="128"/>
      <c r="DI675" s="128"/>
      <c r="DJ675" s="128"/>
      <c r="DK675" s="128"/>
      <c r="DL675" s="128"/>
      <c r="DM675" s="128"/>
      <c r="DN675" s="128"/>
      <c r="DO675" s="128"/>
      <c r="DP675" s="128"/>
      <c r="DQ675" s="128"/>
      <c r="DR675" s="128"/>
      <c r="DS675" s="128"/>
      <c r="DT675" s="128"/>
      <c r="DU675" s="128"/>
      <c r="DV675" s="128"/>
      <c r="DW675" s="128"/>
      <c r="DX675" s="128"/>
      <c r="DY675" s="128"/>
      <c r="DZ675" s="128"/>
      <c r="EA675" s="128"/>
      <c r="EB675" s="128"/>
      <c r="EC675" s="128"/>
      <c r="ED675" s="128"/>
      <c r="EE675" s="128"/>
      <c r="EF675" s="128"/>
      <c r="EG675" s="128"/>
      <c r="EH675" s="128"/>
      <c r="EI675" s="128"/>
      <c r="EJ675" s="128"/>
      <c r="EK675" s="128"/>
      <c r="EL675" s="128"/>
      <c r="EM675" s="128"/>
      <c r="EN675" s="128"/>
      <c r="EO675" s="128"/>
      <c r="EP675" s="128"/>
      <c r="EQ675" s="128"/>
      <c r="ER675" s="128"/>
      <c r="ES675" s="128"/>
      <c r="ET675" s="128"/>
      <c r="EU675" s="128"/>
      <c r="EV675" s="128"/>
      <c r="EW675" s="128"/>
      <c r="EX675" s="128"/>
      <c r="EY675" s="128"/>
      <c r="EZ675" s="128"/>
      <c r="FA675" s="128"/>
      <c r="FB675" s="128"/>
      <c r="FC675" s="128"/>
      <c r="FD675" s="128"/>
      <c r="FE675" s="128"/>
      <c r="FF675" s="128"/>
      <c r="FG675" s="128"/>
      <c r="FH675" s="128"/>
      <c r="FI675" s="128"/>
      <c r="FJ675" s="128"/>
      <c r="FK675" s="128"/>
      <c r="FL675" s="128"/>
      <c r="FM675" s="128"/>
      <c r="FN675" s="128"/>
      <c r="FO675" s="128"/>
      <c r="FP675" s="128"/>
      <c r="FQ675" s="128"/>
      <c r="FR675" s="128"/>
      <c r="FS675" s="128"/>
      <c r="FT675" s="128"/>
      <c r="FU675" s="128"/>
      <c r="FV675" s="128"/>
      <c r="FW675" s="128"/>
      <c r="FX675" s="128"/>
      <c r="FY675" s="128"/>
      <c r="FZ675" s="128"/>
      <c r="GA675" s="128"/>
      <c r="GB675" s="128"/>
      <c r="GC675" s="128"/>
      <c r="GD675" s="128"/>
      <c r="GE675" s="128"/>
      <c r="GF675" s="128"/>
      <c r="GG675" s="128"/>
      <c r="GH675" s="128"/>
      <c r="GI675" s="128"/>
      <c r="GJ675" s="128"/>
      <c r="GK675" s="128"/>
      <c r="GL675" s="128"/>
      <c r="GM675" s="128"/>
      <c r="GN675" s="128"/>
      <c r="GO675" s="128"/>
    </row>
    <row r="676" spans="1:197" s="116" customFormat="1" hidden="1" outlineLevel="4" x14ac:dyDescent="0.25">
      <c r="A676" s="117"/>
      <c r="B676" s="97"/>
      <c r="C676" s="310"/>
      <c r="D676" s="311"/>
      <c r="E676" s="312"/>
      <c r="F676" s="313" t="s">
        <v>673</v>
      </c>
      <c r="G676" s="311"/>
      <c r="H676" s="314">
        <v>18.213000000000001</v>
      </c>
      <c r="I676" s="315"/>
      <c r="J676" s="316"/>
      <c r="K676" s="101"/>
      <c r="L676" s="101"/>
      <c r="M676" s="101"/>
      <c r="N676" s="101"/>
      <c r="O676" s="103"/>
      <c r="P676" s="103"/>
      <c r="Q676" s="103"/>
      <c r="R676" s="197"/>
      <c r="S676" s="194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28"/>
      <c r="BN676" s="128"/>
      <c r="BO676" s="128"/>
      <c r="BP676" s="128"/>
      <c r="BQ676" s="128"/>
      <c r="BR676" s="128"/>
      <c r="BS676" s="128"/>
      <c r="BT676" s="128"/>
      <c r="BU676" s="128"/>
      <c r="BV676" s="128"/>
      <c r="BW676" s="128"/>
      <c r="BX676" s="128"/>
      <c r="BY676" s="128"/>
      <c r="BZ676" s="128"/>
      <c r="CA676" s="128"/>
      <c r="CB676" s="128"/>
      <c r="CC676" s="128"/>
      <c r="CD676" s="128"/>
      <c r="CE676" s="128"/>
      <c r="CF676" s="128"/>
      <c r="CG676" s="128"/>
      <c r="CH676" s="128"/>
      <c r="CI676" s="128"/>
      <c r="CJ676" s="128"/>
      <c r="CK676" s="128"/>
      <c r="CL676" s="128"/>
      <c r="CM676" s="128"/>
      <c r="CN676" s="128"/>
      <c r="CO676" s="128"/>
      <c r="CP676" s="128"/>
      <c r="CQ676" s="128"/>
      <c r="CR676" s="128"/>
      <c r="CS676" s="128"/>
      <c r="CT676" s="128"/>
      <c r="CU676" s="128"/>
      <c r="CV676" s="128"/>
      <c r="CW676" s="128"/>
      <c r="CX676" s="128"/>
      <c r="CY676" s="128"/>
      <c r="CZ676" s="128"/>
      <c r="DA676" s="128"/>
      <c r="DB676" s="128"/>
      <c r="DC676" s="128"/>
      <c r="DD676" s="128"/>
      <c r="DE676" s="128"/>
      <c r="DF676" s="128"/>
      <c r="DG676" s="128"/>
      <c r="DH676" s="128"/>
      <c r="DI676" s="128"/>
      <c r="DJ676" s="128"/>
      <c r="DK676" s="128"/>
      <c r="DL676" s="128"/>
      <c r="DM676" s="128"/>
      <c r="DN676" s="128"/>
      <c r="DO676" s="128"/>
      <c r="DP676" s="128"/>
      <c r="DQ676" s="128"/>
      <c r="DR676" s="128"/>
      <c r="DS676" s="128"/>
      <c r="DT676" s="128"/>
      <c r="DU676" s="128"/>
      <c r="DV676" s="128"/>
      <c r="DW676" s="128"/>
      <c r="DX676" s="128"/>
      <c r="DY676" s="128"/>
      <c r="DZ676" s="128"/>
      <c r="EA676" s="128"/>
      <c r="EB676" s="128"/>
      <c r="EC676" s="128"/>
      <c r="ED676" s="128"/>
      <c r="EE676" s="128"/>
      <c r="EF676" s="128"/>
      <c r="EG676" s="128"/>
      <c r="EH676" s="128"/>
      <c r="EI676" s="128"/>
      <c r="EJ676" s="128"/>
      <c r="EK676" s="128"/>
      <c r="EL676" s="128"/>
      <c r="EM676" s="128"/>
      <c r="EN676" s="128"/>
      <c r="EO676" s="128"/>
      <c r="EP676" s="128"/>
      <c r="EQ676" s="128"/>
      <c r="ER676" s="128"/>
      <c r="ES676" s="128"/>
      <c r="ET676" s="128"/>
      <c r="EU676" s="128"/>
      <c r="EV676" s="128"/>
      <c r="EW676" s="128"/>
      <c r="EX676" s="128"/>
      <c r="EY676" s="128"/>
      <c r="EZ676" s="128"/>
      <c r="FA676" s="128"/>
      <c r="FB676" s="128"/>
      <c r="FC676" s="128"/>
      <c r="FD676" s="128"/>
      <c r="FE676" s="128"/>
      <c r="FF676" s="128"/>
      <c r="FG676" s="128"/>
      <c r="FH676" s="128"/>
      <c r="FI676" s="128"/>
      <c r="FJ676" s="128"/>
      <c r="FK676" s="128"/>
      <c r="FL676" s="128"/>
      <c r="FM676" s="128"/>
      <c r="FN676" s="128"/>
      <c r="FO676" s="128"/>
      <c r="FP676" s="128"/>
      <c r="FQ676" s="128"/>
      <c r="FR676" s="128"/>
      <c r="FS676" s="128"/>
      <c r="FT676" s="128"/>
      <c r="FU676" s="128"/>
      <c r="FV676" s="128"/>
      <c r="FW676" s="128"/>
      <c r="FX676" s="128"/>
      <c r="FY676" s="128"/>
      <c r="FZ676" s="128"/>
      <c r="GA676" s="128"/>
      <c r="GB676" s="128"/>
      <c r="GC676" s="128"/>
      <c r="GD676" s="128"/>
      <c r="GE676" s="128"/>
      <c r="GF676" s="128"/>
      <c r="GG676" s="128"/>
      <c r="GH676" s="128"/>
      <c r="GI676" s="128"/>
      <c r="GJ676" s="128"/>
      <c r="GK676" s="128"/>
      <c r="GL676" s="128"/>
      <c r="GM676" s="128"/>
      <c r="GN676" s="128"/>
      <c r="GO676" s="128"/>
    </row>
    <row r="677" spans="1:197" s="116" customFormat="1" ht="7.5" hidden="1" customHeight="1" outlineLevel="4" x14ac:dyDescent="0.25">
      <c r="A677" s="112"/>
      <c r="B677" s="118"/>
      <c r="C677" s="317"/>
      <c r="D677" s="318"/>
      <c r="E677" s="319"/>
      <c r="F677" s="320"/>
      <c r="G677" s="318"/>
      <c r="H677" s="321"/>
      <c r="I677" s="322"/>
      <c r="J677" s="323"/>
      <c r="K677" s="119"/>
      <c r="L677" s="119"/>
      <c r="M677" s="119"/>
      <c r="N677" s="119"/>
      <c r="O677" s="110"/>
      <c r="P677" s="110"/>
      <c r="Q677" s="110"/>
      <c r="R677" s="197"/>
      <c r="S677" s="194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  <c r="BJ677" s="128"/>
      <c r="BK677" s="128"/>
      <c r="BL677" s="128"/>
      <c r="BM677" s="128"/>
      <c r="BN677" s="128"/>
      <c r="BO677" s="128"/>
      <c r="BP677" s="128"/>
      <c r="BQ677" s="128"/>
      <c r="BR677" s="128"/>
      <c r="BS677" s="128"/>
      <c r="BT677" s="128"/>
      <c r="BU677" s="128"/>
      <c r="BV677" s="128"/>
      <c r="BW677" s="128"/>
      <c r="BX677" s="128"/>
      <c r="BY677" s="128"/>
      <c r="BZ677" s="128"/>
      <c r="CA677" s="128"/>
      <c r="CB677" s="128"/>
      <c r="CC677" s="128"/>
      <c r="CD677" s="128"/>
      <c r="CE677" s="128"/>
      <c r="CF677" s="128"/>
      <c r="CG677" s="128"/>
      <c r="CH677" s="128"/>
      <c r="CI677" s="128"/>
      <c r="CJ677" s="128"/>
      <c r="CK677" s="128"/>
      <c r="CL677" s="128"/>
      <c r="CM677" s="128"/>
      <c r="CN677" s="128"/>
      <c r="CO677" s="128"/>
      <c r="CP677" s="128"/>
      <c r="CQ677" s="128"/>
      <c r="CR677" s="128"/>
      <c r="CS677" s="128"/>
      <c r="CT677" s="128"/>
      <c r="CU677" s="128"/>
      <c r="CV677" s="128"/>
      <c r="CW677" s="128"/>
      <c r="CX677" s="128"/>
      <c r="CY677" s="128"/>
      <c r="CZ677" s="128"/>
      <c r="DA677" s="128"/>
      <c r="DB677" s="128"/>
      <c r="DC677" s="128"/>
      <c r="DD677" s="128"/>
      <c r="DE677" s="128"/>
      <c r="DF677" s="128"/>
      <c r="DG677" s="128"/>
      <c r="DH677" s="128"/>
      <c r="DI677" s="128"/>
      <c r="DJ677" s="128"/>
      <c r="DK677" s="128"/>
      <c r="DL677" s="128"/>
      <c r="DM677" s="128"/>
      <c r="DN677" s="128"/>
      <c r="DO677" s="128"/>
      <c r="DP677" s="128"/>
      <c r="DQ677" s="128"/>
      <c r="DR677" s="128"/>
      <c r="DS677" s="128"/>
      <c r="DT677" s="128"/>
      <c r="DU677" s="128"/>
      <c r="DV677" s="128"/>
      <c r="DW677" s="128"/>
      <c r="DX677" s="128"/>
      <c r="DY677" s="128"/>
      <c r="DZ677" s="128"/>
      <c r="EA677" s="128"/>
      <c r="EB677" s="128"/>
      <c r="EC677" s="128"/>
      <c r="ED677" s="128"/>
      <c r="EE677" s="128"/>
      <c r="EF677" s="128"/>
      <c r="EG677" s="128"/>
      <c r="EH677" s="128"/>
      <c r="EI677" s="128"/>
      <c r="EJ677" s="128"/>
      <c r="EK677" s="128"/>
      <c r="EL677" s="128"/>
      <c r="EM677" s="128"/>
      <c r="EN677" s="128"/>
      <c r="EO677" s="128"/>
      <c r="EP677" s="128"/>
      <c r="EQ677" s="128"/>
      <c r="ER677" s="128"/>
      <c r="ES677" s="128"/>
      <c r="ET677" s="128"/>
      <c r="EU677" s="128"/>
      <c r="EV677" s="128"/>
      <c r="EW677" s="128"/>
      <c r="EX677" s="128"/>
      <c r="EY677" s="128"/>
      <c r="EZ677" s="128"/>
      <c r="FA677" s="128"/>
      <c r="FB677" s="128"/>
      <c r="FC677" s="128"/>
      <c r="FD677" s="128"/>
      <c r="FE677" s="128"/>
      <c r="FF677" s="128"/>
      <c r="FG677" s="128"/>
      <c r="FH677" s="128"/>
      <c r="FI677" s="128"/>
      <c r="FJ677" s="128"/>
      <c r="FK677" s="128"/>
      <c r="FL677" s="128"/>
      <c r="FM677" s="128"/>
      <c r="FN677" s="128"/>
      <c r="FO677" s="128"/>
      <c r="FP677" s="128"/>
      <c r="FQ677" s="128"/>
      <c r="FR677" s="128"/>
      <c r="FS677" s="128"/>
      <c r="FT677" s="128"/>
      <c r="FU677" s="128"/>
      <c r="FV677" s="128"/>
      <c r="FW677" s="128"/>
      <c r="FX677" s="128"/>
      <c r="FY677" s="128"/>
      <c r="FZ677" s="128"/>
      <c r="GA677" s="128"/>
      <c r="GB677" s="128"/>
      <c r="GC677" s="128"/>
      <c r="GD677" s="128"/>
      <c r="GE677" s="128"/>
      <c r="GF677" s="128"/>
      <c r="GG677" s="128"/>
      <c r="GH677" s="128"/>
      <c r="GI677" s="128"/>
      <c r="GJ677" s="128"/>
      <c r="GK677" s="128"/>
      <c r="GL677" s="128"/>
      <c r="GM677" s="128"/>
      <c r="GN677" s="128"/>
      <c r="GO677" s="128"/>
    </row>
    <row r="678" spans="1:197" s="116" customFormat="1" outlineLevel="2" x14ac:dyDescent="0.25">
      <c r="A678" s="120" t="s">
        <v>34</v>
      </c>
      <c r="B678" s="121">
        <v>3</v>
      </c>
      <c r="C678" s="332"/>
      <c r="D678" s="333" t="s">
        <v>49</v>
      </c>
      <c r="E678" s="333"/>
      <c r="F678" s="334" t="s">
        <v>23</v>
      </c>
      <c r="G678" s="333"/>
      <c r="H678" s="335"/>
      <c r="I678" s="337"/>
      <c r="J678" s="336">
        <f>SUBTOTAL(9,J679:J680)</f>
        <v>0</v>
      </c>
      <c r="K678" s="92"/>
      <c r="L678" s="122">
        <f>SUBTOTAL(9,L679:L680)</f>
        <v>0</v>
      </c>
      <c r="M678" s="92"/>
      <c r="N678" s="122">
        <f>SUBTOTAL(9,N679:N680)</f>
        <v>0</v>
      </c>
      <c r="O678" s="123"/>
      <c r="P678" s="94">
        <f>SUBTOTAL(9,P679:P680)</f>
        <v>0</v>
      </c>
      <c r="Q678" s="94">
        <f>SUBTOTAL(9,Q679:Q680)</f>
        <v>0</v>
      </c>
      <c r="R678" s="197">
        <f>SUM(J679)</f>
        <v>0</v>
      </c>
      <c r="S678" s="194"/>
      <c r="T678" s="127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28"/>
      <c r="BN678" s="128"/>
      <c r="BO678" s="128"/>
      <c r="BP678" s="128"/>
      <c r="BQ678" s="128"/>
      <c r="BR678" s="128"/>
      <c r="BS678" s="128"/>
      <c r="BT678" s="128"/>
      <c r="BU678" s="128"/>
      <c r="BV678" s="128"/>
      <c r="BW678" s="128"/>
      <c r="BX678" s="128"/>
      <c r="BY678" s="128"/>
      <c r="BZ678" s="128"/>
      <c r="CA678" s="128"/>
      <c r="CB678" s="128"/>
      <c r="CC678" s="128"/>
      <c r="CD678" s="128"/>
      <c r="CE678" s="128"/>
      <c r="CF678" s="128"/>
      <c r="CG678" s="128"/>
      <c r="CH678" s="128"/>
      <c r="CI678" s="128"/>
      <c r="CJ678" s="128"/>
      <c r="CK678" s="128"/>
      <c r="CL678" s="128"/>
      <c r="CM678" s="128"/>
      <c r="CN678" s="128"/>
      <c r="CO678" s="128"/>
      <c r="CP678" s="128"/>
      <c r="CQ678" s="128"/>
      <c r="CR678" s="128"/>
      <c r="CS678" s="128"/>
      <c r="CT678" s="128"/>
      <c r="CU678" s="128"/>
      <c r="CV678" s="128"/>
      <c r="CW678" s="128"/>
      <c r="CX678" s="128"/>
      <c r="CY678" s="128"/>
      <c r="CZ678" s="128"/>
      <c r="DA678" s="128"/>
      <c r="DB678" s="128"/>
      <c r="DC678" s="128"/>
      <c r="DD678" s="128"/>
      <c r="DE678" s="128"/>
      <c r="DF678" s="128"/>
      <c r="DG678" s="128"/>
      <c r="DH678" s="128"/>
      <c r="DI678" s="128"/>
      <c r="DJ678" s="128"/>
      <c r="DK678" s="128"/>
      <c r="DL678" s="128"/>
      <c r="DM678" s="128"/>
      <c r="DN678" s="128"/>
      <c r="DO678" s="128"/>
      <c r="DP678" s="128"/>
      <c r="DQ678" s="128"/>
      <c r="DR678" s="128"/>
      <c r="DS678" s="128"/>
      <c r="DT678" s="128"/>
      <c r="DU678" s="128"/>
      <c r="DV678" s="128"/>
      <c r="DW678" s="128"/>
      <c r="DX678" s="128"/>
      <c r="DY678" s="128"/>
      <c r="DZ678" s="128"/>
      <c r="EA678" s="128"/>
      <c r="EB678" s="128"/>
      <c r="EC678" s="128"/>
      <c r="ED678" s="128"/>
      <c r="EE678" s="128"/>
      <c r="EF678" s="128"/>
      <c r="EG678" s="128"/>
      <c r="EH678" s="128"/>
      <c r="EI678" s="128"/>
      <c r="EJ678" s="128"/>
      <c r="EK678" s="128"/>
      <c r="EL678" s="128"/>
      <c r="EM678" s="128"/>
      <c r="EN678" s="128"/>
      <c r="EO678" s="128"/>
      <c r="EP678" s="128"/>
      <c r="EQ678" s="128"/>
      <c r="ER678" s="128"/>
      <c r="ES678" s="128"/>
      <c r="ET678" s="128"/>
      <c r="EU678" s="128"/>
      <c r="EV678" s="128"/>
      <c r="EW678" s="128"/>
      <c r="EX678" s="128"/>
      <c r="EY678" s="128"/>
      <c r="EZ678" s="128"/>
      <c r="FA678" s="128"/>
      <c r="FB678" s="128"/>
      <c r="FC678" s="128"/>
      <c r="FD678" s="128"/>
      <c r="FE678" s="128"/>
      <c r="FF678" s="128"/>
      <c r="FG678" s="128"/>
      <c r="FH678" s="128"/>
      <c r="FI678" s="128"/>
      <c r="FJ678" s="128"/>
      <c r="FK678" s="128"/>
      <c r="FL678" s="128"/>
      <c r="FM678" s="128"/>
      <c r="FN678" s="128"/>
      <c r="FO678" s="128"/>
      <c r="FP678" s="128"/>
      <c r="FQ678" s="128"/>
      <c r="FR678" s="128"/>
      <c r="FS678" s="128"/>
      <c r="FT678" s="128"/>
      <c r="FU678" s="128"/>
      <c r="FV678" s="128"/>
      <c r="FW678" s="128"/>
      <c r="FX678" s="128"/>
      <c r="FY678" s="128"/>
      <c r="FZ678" s="128"/>
      <c r="GA678" s="128"/>
      <c r="GB678" s="128"/>
      <c r="GC678" s="128"/>
      <c r="GD678" s="128"/>
      <c r="GE678" s="128"/>
      <c r="GF678" s="128"/>
      <c r="GG678" s="128"/>
      <c r="GH678" s="128"/>
      <c r="GI678" s="128"/>
      <c r="GJ678" s="128"/>
      <c r="GK678" s="128"/>
      <c r="GL678" s="128"/>
      <c r="GM678" s="128"/>
      <c r="GN678" s="128"/>
      <c r="GO678" s="128"/>
    </row>
    <row r="679" spans="1:197" s="116" customFormat="1" outlineLevel="3" x14ac:dyDescent="0.25">
      <c r="A679" s="114"/>
      <c r="B679" s="115"/>
      <c r="C679" s="303">
        <v>1</v>
      </c>
      <c r="D679" s="304" t="s">
        <v>50</v>
      </c>
      <c r="E679" s="305" t="s">
        <v>674</v>
      </c>
      <c r="F679" s="306" t="s">
        <v>675</v>
      </c>
      <c r="G679" s="304" t="s">
        <v>68</v>
      </c>
      <c r="H679" s="307">
        <v>3.9916840000000002E-2</v>
      </c>
      <c r="I679" s="324"/>
      <c r="J679" s="309">
        <f>H679*I679</f>
        <v>0</v>
      </c>
      <c r="K679" s="95"/>
      <c r="L679" s="95">
        <f>H679*K679</f>
        <v>0</v>
      </c>
      <c r="M679" s="95"/>
      <c r="N679" s="95">
        <f>H679*M679</f>
        <v>0</v>
      </c>
      <c r="O679" s="96">
        <v>21</v>
      </c>
      <c r="P679" s="96">
        <f>J679*(O679/100)</f>
        <v>0</v>
      </c>
      <c r="Q679" s="96">
        <f>J679+P679</f>
        <v>0</v>
      </c>
      <c r="R679" s="197"/>
      <c r="S679" s="194"/>
      <c r="T679" s="127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28"/>
      <c r="BN679" s="128"/>
      <c r="BO679" s="128"/>
      <c r="BP679" s="128"/>
      <c r="BQ679" s="128"/>
      <c r="BR679" s="128"/>
      <c r="BS679" s="128"/>
      <c r="BT679" s="128"/>
      <c r="BU679" s="128"/>
      <c r="BV679" s="128"/>
      <c r="BW679" s="128"/>
      <c r="BX679" s="128"/>
      <c r="BY679" s="128"/>
      <c r="BZ679" s="128"/>
      <c r="CA679" s="128"/>
      <c r="CB679" s="128"/>
      <c r="CC679" s="128"/>
      <c r="CD679" s="128"/>
      <c r="CE679" s="128"/>
      <c r="CF679" s="128"/>
      <c r="CG679" s="128"/>
      <c r="CH679" s="128"/>
      <c r="CI679" s="128"/>
      <c r="CJ679" s="128"/>
      <c r="CK679" s="128"/>
      <c r="CL679" s="128"/>
      <c r="CM679" s="128"/>
      <c r="CN679" s="128"/>
      <c r="CO679" s="128"/>
      <c r="CP679" s="128"/>
      <c r="CQ679" s="128"/>
      <c r="CR679" s="128"/>
      <c r="CS679" s="128"/>
      <c r="CT679" s="128"/>
      <c r="CU679" s="128"/>
      <c r="CV679" s="128"/>
      <c r="CW679" s="128"/>
      <c r="CX679" s="128"/>
      <c r="CY679" s="128"/>
      <c r="CZ679" s="128"/>
      <c r="DA679" s="128"/>
      <c r="DB679" s="128"/>
      <c r="DC679" s="128"/>
      <c r="DD679" s="128"/>
      <c r="DE679" s="128"/>
      <c r="DF679" s="128"/>
      <c r="DG679" s="128"/>
      <c r="DH679" s="128"/>
      <c r="DI679" s="128"/>
      <c r="DJ679" s="128"/>
      <c r="DK679" s="128"/>
      <c r="DL679" s="128"/>
      <c r="DM679" s="128"/>
      <c r="DN679" s="128"/>
      <c r="DO679" s="128"/>
      <c r="DP679" s="128"/>
      <c r="DQ679" s="128"/>
      <c r="DR679" s="128"/>
      <c r="DS679" s="128"/>
      <c r="DT679" s="128"/>
      <c r="DU679" s="128"/>
      <c r="DV679" s="128"/>
      <c r="DW679" s="128"/>
      <c r="DX679" s="128"/>
      <c r="DY679" s="128"/>
      <c r="DZ679" s="128"/>
      <c r="EA679" s="128"/>
      <c r="EB679" s="128"/>
      <c r="EC679" s="128"/>
      <c r="ED679" s="128"/>
      <c r="EE679" s="128"/>
      <c r="EF679" s="128"/>
      <c r="EG679" s="128"/>
      <c r="EH679" s="128"/>
      <c r="EI679" s="128"/>
      <c r="EJ679" s="128"/>
      <c r="EK679" s="128"/>
      <c r="EL679" s="128"/>
      <c r="EM679" s="128"/>
      <c r="EN679" s="128"/>
      <c r="EO679" s="128"/>
      <c r="EP679" s="128"/>
      <c r="EQ679" s="128"/>
      <c r="ER679" s="128"/>
      <c r="ES679" s="128"/>
      <c r="ET679" s="128"/>
      <c r="EU679" s="128"/>
      <c r="EV679" s="128"/>
      <c r="EW679" s="128"/>
      <c r="EX679" s="128"/>
      <c r="EY679" s="128"/>
      <c r="EZ679" s="128"/>
      <c r="FA679" s="128"/>
      <c r="FB679" s="128"/>
      <c r="FC679" s="128"/>
      <c r="FD679" s="128"/>
      <c r="FE679" s="128"/>
      <c r="FF679" s="128"/>
      <c r="FG679" s="128"/>
      <c r="FH679" s="128"/>
      <c r="FI679" s="128"/>
      <c r="FJ679" s="128"/>
      <c r="FK679" s="128"/>
      <c r="FL679" s="128"/>
      <c r="FM679" s="128"/>
      <c r="FN679" s="128"/>
      <c r="FO679" s="128"/>
      <c r="FP679" s="128"/>
      <c r="FQ679" s="128"/>
      <c r="FR679" s="128"/>
      <c r="FS679" s="128"/>
      <c r="FT679" s="128"/>
      <c r="FU679" s="128"/>
      <c r="FV679" s="128"/>
      <c r="FW679" s="128"/>
      <c r="FX679" s="128"/>
      <c r="FY679" s="128"/>
      <c r="FZ679" s="128"/>
      <c r="GA679" s="128"/>
      <c r="GB679" s="128"/>
      <c r="GC679" s="128"/>
      <c r="GD679" s="128"/>
      <c r="GE679" s="128"/>
      <c r="GF679" s="128"/>
      <c r="GG679" s="128"/>
      <c r="GH679" s="128"/>
      <c r="GI679" s="128"/>
      <c r="GJ679" s="128"/>
      <c r="GK679" s="128"/>
      <c r="GL679" s="128"/>
      <c r="GM679" s="128"/>
      <c r="GN679" s="128"/>
      <c r="GO679" s="128"/>
    </row>
    <row r="680" spans="1:197" s="37" customFormat="1" outlineLevel="3" x14ac:dyDescent="0.25">
      <c r="B680" s="35"/>
      <c r="C680" s="35"/>
      <c r="D680" s="35"/>
      <c r="E680" s="35"/>
      <c r="F680" s="35"/>
      <c r="G680" s="35"/>
      <c r="H680" s="35"/>
      <c r="I680" s="36"/>
      <c r="J680" s="36"/>
      <c r="K680" s="35"/>
      <c r="L680" s="35"/>
      <c r="M680" s="35"/>
      <c r="N680" s="35"/>
      <c r="O680" s="35"/>
      <c r="P680" s="36"/>
      <c r="Q680" s="36"/>
      <c r="R680" s="197"/>
      <c r="S680" s="194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28"/>
      <c r="BN680" s="128"/>
      <c r="BO680" s="128"/>
      <c r="BP680" s="128"/>
      <c r="BQ680" s="128"/>
      <c r="BR680" s="128"/>
      <c r="BS680" s="128"/>
      <c r="BT680" s="128"/>
      <c r="BU680" s="128"/>
      <c r="BV680" s="128"/>
      <c r="BW680" s="128"/>
      <c r="BX680" s="128"/>
      <c r="BY680" s="128"/>
      <c r="BZ680" s="128"/>
      <c r="CA680" s="128"/>
      <c r="CB680" s="128"/>
      <c r="CC680" s="128"/>
      <c r="CD680" s="128"/>
      <c r="CE680" s="128"/>
      <c r="CF680" s="128"/>
      <c r="CG680" s="128"/>
      <c r="CH680" s="128"/>
      <c r="CI680" s="128"/>
      <c r="CJ680" s="128"/>
      <c r="CK680" s="128"/>
      <c r="CL680" s="128"/>
      <c r="CM680" s="128"/>
      <c r="CN680" s="128"/>
      <c r="CO680" s="128"/>
      <c r="CP680" s="128"/>
      <c r="CQ680" s="128"/>
      <c r="CR680" s="128"/>
      <c r="CS680" s="128"/>
      <c r="CT680" s="128"/>
      <c r="CU680" s="128"/>
      <c r="CV680" s="128"/>
      <c r="CW680" s="128"/>
      <c r="CX680" s="128"/>
      <c r="CY680" s="128"/>
      <c r="CZ680" s="128"/>
      <c r="DA680" s="128"/>
      <c r="DB680" s="128"/>
      <c r="DC680" s="128"/>
      <c r="DD680" s="128"/>
      <c r="DE680" s="128"/>
      <c r="DF680" s="128"/>
      <c r="DG680" s="128"/>
      <c r="DH680" s="128"/>
      <c r="DI680" s="128"/>
      <c r="DJ680" s="128"/>
      <c r="DK680" s="128"/>
      <c r="DL680" s="128"/>
      <c r="DM680" s="128"/>
      <c r="DN680" s="128"/>
      <c r="DO680" s="128"/>
      <c r="DP680" s="128"/>
      <c r="DQ680" s="128"/>
      <c r="DR680" s="128"/>
      <c r="DS680" s="128"/>
      <c r="DT680" s="128"/>
      <c r="DU680" s="128"/>
      <c r="DV680" s="128"/>
      <c r="DW680" s="128"/>
      <c r="DX680" s="128"/>
      <c r="DY680" s="128"/>
      <c r="DZ680" s="128"/>
      <c r="EA680" s="128"/>
      <c r="EB680" s="128"/>
      <c r="EC680" s="128"/>
      <c r="ED680" s="128"/>
      <c r="EE680" s="128"/>
      <c r="EF680" s="128"/>
      <c r="EG680" s="128"/>
      <c r="EH680" s="128"/>
      <c r="EI680" s="128"/>
      <c r="EJ680" s="128"/>
      <c r="EK680" s="128"/>
      <c r="EL680" s="128"/>
      <c r="EM680" s="128"/>
      <c r="EN680" s="128"/>
      <c r="EO680" s="128"/>
      <c r="EP680" s="128"/>
      <c r="EQ680" s="128"/>
      <c r="ER680" s="128"/>
      <c r="ES680" s="128"/>
      <c r="ET680" s="128"/>
      <c r="EU680" s="128"/>
      <c r="EV680" s="128"/>
      <c r="EW680" s="128"/>
      <c r="EX680" s="128"/>
      <c r="EY680" s="128"/>
      <c r="EZ680" s="128"/>
      <c r="FA680" s="128"/>
      <c r="FB680" s="128"/>
      <c r="FC680" s="128"/>
      <c r="FD680" s="128"/>
      <c r="FE680" s="128"/>
      <c r="FF680" s="128"/>
      <c r="FG680" s="128"/>
      <c r="FH680" s="128"/>
      <c r="FI680" s="128"/>
      <c r="FJ680" s="128"/>
      <c r="FK680" s="128"/>
      <c r="FL680" s="128"/>
      <c r="FM680" s="128"/>
      <c r="FN680" s="128"/>
      <c r="FO680" s="128"/>
      <c r="FP680" s="128"/>
      <c r="FQ680" s="128"/>
      <c r="FR680" s="128"/>
      <c r="FS680" s="128"/>
      <c r="FT680" s="128"/>
      <c r="FU680" s="128"/>
      <c r="FV680" s="128"/>
      <c r="FW680" s="128"/>
      <c r="FX680" s="128"/>
      <c r="FY680" s="128"/>
      <c r="FZ680" s="128"/>
      <c r="GA680" s="128"/>
      <c r="GB680" s="128"/>
      <c r="GC680" s="128"/>
      <c r="GD680" s="128"/>
      <c r="GE680" s="128"/>
      <c r="GF680" s="128"/>
      <c r="GG680" s="128"/>
      <c r="GH680" s="128"/>
      <c r="GI680" s="128"/>
      <c r="GJ680" s="128"/>
      <c r="GK680" s="128"/>
      <c r="GL680" s="128"/>
      <c r="GM680" s="128"/>
      <c r="GN680" s="128"/>
      <c r="GO680" s="128"/>
    </row>
    <row r="681" spans="1:197" outlineLevel="1" x14ac:dyDescent="0.25">
      <c r="A681" s="17" t="s">
        <v>35</v>
      </c>
      <c r="B681" s="32">
        <v>2</v>
      </c>
      <c r="C681" s="65"/>
      <c r="D681" s="66" t="s">
        <v>48</v>
      </c>
      <c r="E681" s="66"/>
      <c r="F681" s="67" t="s">
        <v>700</v>
      </c>
      <c r="G681" s="66"/>
      <c r="H681" s="68"/>
      <c r="I681" s="69"/>
      <c r="J681" s="70">
        <f>SUBTOTAL(9,J682:J700)</f>
        <v>0</v>
      </c>
      <c r="K681" s="33"/>
      <c r="L681" s="19">
        <f>SUBTOTAL(9,L682:L700)</f>
        <v>0</v>
      </c>
      <c r="M681" s="33"/>
      <c r="N681" s="19">
        <f>SUBTOTAL(9,N682:N700)</f>
        <v>0</v>
      </c>
      <c r="O681" s="34"/>
      <c r="P681" s="18">
        <f>SUBTOTAL(9,P682:P700)</f>
        <v>0</v>
      </c>
      <c r="Q681" s="18">
        <f>SUBTOTAL(9,Q682:Q700)</f>
        <v>0</v>
      </c>
      <c r="R681" s="197"/>
      <c r="S681" s="194"/>
      <c r="T681" s="126"/>
    </row>
    <row r="682" spans="1:197" s="37" customFormat="1" outlineLevel="2" x14ac:dyDescent="0.25">
      <c r="A682" s="13" t="s">
        <v>36</v>
      </c>
      <c r="B682" s="26">
        <v>3</v>
      </c>
      <c r="C682" s="27"/>
      <c r="D682" s="28" t="s">
        <v>49</v>
      </c>
      <c r="E682" s="28"/>
      <c r="F682" s="14" t="s">
        <v>37</v>
      </c>
      <c r="G682" s="28"/>
      <c r="H682" s="29"/>
      <c r="I682" s="30"/>
      <c r="J682" s="15">
        <f>SUBTOTAL(9,J683:J687)</f>
        <v>0</v>
      </c>
      <c r="K682" s="29"/>
      <c r="L682" s="16">
        <f>SUBTOTAL(9,L683:L687)</f>
        <v>0</v>
      </c>
      <c r="M682" s="29"/>
      <c r="N682" s="16">
        <f>SUBTOTAL(9,N683:N687)</f>
        <v>0</v>
      </c>
      <c r="O682" s="31"/>
      <c r="P682" s="15">
        <f>SUBTOTAL(9,P683:P687)</f>
        <v>0</v>
      </c>
      <c r="Q682" s="15">
        <f>SUBTOTAL(9,Q683:Q687)</f>
        <v>0</v>
      </c>
      <c r="R682" s="197">
        <f>SUM(J683+J684+J685+J686)</f>
        <v>0</v>
      </c>
      <c r="S682" s="194">
        <f>SUM(J685+J686)</f>
        <v>0</v>
      </c>
      <c r="T682" s="127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28"/>
      <c r="BN682" s="128"/>
      <c r="BO682" s="128"/>
      <c r="BP682" s="128"/>
      <c r="BQ682" s="128"/>
      <c r="BR682" s="128"/>
      <c r="BS682" s="128"/>
      <c r="BT682" s="128"/>
      <c r="BU682" s="128"/>
      <c r="BV682" s="128"/>
      <c r="BW682" s="128"/>
      <c r="BX682" s="128"/>
      <c r="BY682" s="128"/>
      <c r="BZ682" s="128"/>
      <c r="CA682" s="128"/>
      <c r="CB682" s="128"/>
      <c r="CC682" s="128"/>
      <c r="CD682" s="128"/>
      <c r="CE682" s="128"/>
      <c r="CF682" s="128"/>
      <c r="CG682" s="128"/>
      <c r="CH682" s="128"/>
      <c r="CI682" s="128"/>
      <c r="CJ682" s="128"/>
      <c r="CK682" s="128"/>
      <c r="CL682" s="128"/>
      <c r="CM682" s="128"/>
      <c r="CN682" s="128"/>
      <c r="CO682" s="128"/>
      <c r="CP682" s="128"/>
      <c r="CQ682" s="128"/>
      <c r="CR682" s="128"/>
      <c r="CS682" s="128"/>
      <c r="CT682" s="128"/>
      <c r="CU682" s="128"/>
      <c r="CV682" s="128"/>
      <c r="CW682" s="128"/>
      <c r="CX682" s="128"/>
      <c r="CY682" s="128"/>
      <c r="CZ682" s="128"/>
      <c r="DA682" s="128"/>
      <c r="DB682" s="128"/>
      <c r="DC682" s="128"/>
      <c r="DD682" s="128"/>
      <c r="DE682" s="128"/>
      <c r="DF682" s="128"/>
      <c r="DG682" s="128"/>
      <c r="DH682" s="128"/>
      <c r="DI682" s="128"/>
      <c r="DJ682" s="128"/>
      <c r="DK682" s="128"/>
      <c r="DL682" s="128"/>
      <c r="DM682" s="128"/>
      <c r="DN682" s="128"/>
      <c r="DO682" s="128"/>
      <c r="DP682" s="128"/>
      <c r="DQ682" s="128"/>
      <c r="DR682" s="128"/>
      <c r="DS682" s="128"/>
      <c r="DT682" s="128"/>
      <c r="DU682" s="128"/>
      <c r="DV682" s="128"/>
      <c r="DW682" s="128"/>
      <c r="DX682" s="128"/>
      <c r="DY682" s="128"/>
      <c r="DZ682" s="128"/>
      <c r="EA682" s="128"/>
      <c r="EB682" s="128"/>
      <c r="EC682" s="128"/>
      <c r="ED682" s="128"/>
      <c r="EE682" s="128"/>
      <c r="EF682" s="128"/>
      <c r="EG682" s="128"/>
      <c r="EH682" s="128"/>
      <c r="EI682" s="128"/>
      <c r="EJ682" s="128"/>
      <c r="EK682" s="128"/>
      <c r="EL682" s="128"/>
      <c r="EM682" s="128"/>
      <c r="EN682" s="128"/>
      <c r="EO682" s="128"/>
      <c r="EP682" s="128"/>
      <c r="EQ682" s="128"/>
      <c r="ER682" s="128"/>
      <c r="ES682" s="128"/>
      <c r="ET682" s="128"/>
      <c r="EU682" s="128"/>
      <c r="EV682" s="128"/>
      <c r="EW682" s="128"/>
      <c r="EX682" s="128"/>
      <c r="EY682" s="128"/>
      <c r="EZ682" s="128"/>
      <c r="FA682" s="128"/>
      <c r="FB682" s="128"/>
      <c r="FC682" s="128"/>
      <c r="FD682" s="128"/>
      <c r="FE682" s="128"/>
      <c r="FF682" s="128"/>
      <c r="FG682" s="128"/>
      <c r="FH682" s="128"/>
      <c r="FI682" s="128"/>
      <c r="FJ682" s="128"/>
      <c r="FK682" s="128"/>
      <c r="FL682" s="128"/>
      <c r="FM682" s="128"/>
      <c r="FN682" s="128"/>
      <c r="FO682" s="128"/>
      <c r="FP682" s="128"/>
      <c r="FQ682" s="128"/>
      <c r="FR682" s="128"/>
      <c r="FS682" s="128"/>
      <c r="FT682" s="128"/>
      <c r="FU682" s="128"/>
      <c r="FV682" s="128"/>
      <c r="FW682" s="128"/>
      <c r="FX682" s="128"/>
      <c r="FY682" s="128"/>
      <c r="FZ682" s="128"/>
      <c r="GA682" s="128"/>
      <c r="GB682" s="128"/>
      <c r="GC682" s="128"/>
      <c r="GD682" s="128"/>
      <c r="GE682" s="128"/>
      <c r="GF682" s="128"/>
      <c r="GG682" s="128"/>
      <c r="GH682" s="128"/>
      <c r="GI682" s="128"/>
      <c r="GJ682" s="128"/>
      <c r="GK682" s="128"/>
      <c r="GL682" s="128"/>
      <c r="GM682" s="128"/>
      <c r="GN682" s="128"/>
      <c r="GO682" s="128"/>
    </row>
    <row r="683" spans="1:197" s="37" customFormat="1" outlineLevel="3" x14ac:dyDescent="0.25">
      <c r="A683" s="38"/>
      <c r="B683" s="39"/>
      <c r="C683" s="303">
        <v>1</v>
      </c>
      <c r="D683" s="304" t="s">
        <v>676</v>
      </c>
      <c r="E683" s="305" t="s">
        <v>677</v>
      </c>
      <c r="F683" s="306" t="s">
        <v>678</v>
      </c>
      <c r="G683" s="304" t="s">
        <v>679</v>
      </c>
      <c r="H683" s="307">
        <v>1</v>
      </c>
      <c r="I683" s="324"/>
      <c r="J683" s="309">
        <f>H683*I683</f>
        <v>0</v>
      </c>
      <c r="K683" s="42"/>
      <c r="L683" s="42">
        <f>H683*K683</f>
        <v>0</v>
      </c>
      <c r="M683" s="42"/>
      <c r="N683" s="42">
        <f>H683*M683</f>
        <v>0</v>
      </c>
      <c r="O683" s="44">
        <v>21</v>
      </c>
      <c r="P683" s="44">
        <f>J683*(O683/100)</f>
        <v>0</v>
      </c>
      <c r="Q683" s="44">
        <f>J683+P683</f>
        <v>0</v>
      </c>
      <c r="R683" s="197"/>
      <c r="S683" s="194"/>
      <c r="T683" s="127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28"/>
      <c r="BN683" s="128"/>
      <c r="BO683" s="128"/>
      <c r="BP683" s="128"/>
      <c r="BQ683" s="128"/>
      <c r="BR683" s="128"/>
      <c r="BS683" s="128"/>
      <c r="BT683" s="128"/>
      <c r="BU683" s="128"/>
      <c r="BV683" s="128"/>
      <c r="BW683" s="128"/>
      <c r="BX683" s="128"/>
      <c r="BY683" s="128"/>
      <c r="BZ683" s="128"/>
      <c r="CA683" s="128"/>
      <c r="CB683" s="128"/>
      <c r="CC683" s="128"/>
      <c r="CD683" s="128"/>
      <c r="CE683" s="128"/>
      <c r="CF683" s="128"/>
      <c r="CG683" s="128"/>
      <c r="CH683" s="128"/>
      <c r="CI683" s="128"/>
      <c r="CJ683" s="128"/>
      <c r="CK683" s="128"/>
      <c r="CL683" s="128"/>
      <c r="CM683" s="128"/>
      <c r="CN683" s="128"/>
      <c r="CO683" s="128"/>
      <c r="CP683" s="128"/>
      <c r="CQ683" s="128"/>
      <c r="CR683" s="128"/>
      <c r="CS683" s="128"/>
      <c r="CT683" s="128"/>
      <c r="CU683" s="128"/>
      <c r="CV683" s="128"/>
      <c r="CW683" s="128"/>
      <c r="CX683" s="128"/>
      <c r="CY683" s="128"/>
      <c r="CZ683" s="128"/>
      <c r="DA683" s="128"/>
      <c r="DB683" s="128"/>
      <c r="DC683" s="128"/>
      <c r="DD683" s="128"/>
      <c r="DE683" s="128"/>
      <c r="DF683" s="128"/>
      <c r="DG683" s="128"/>
      <c r="DH683" s="128"/>
      <c r="DI683" s="128"/>
      <c r="DJ683" s="128"/>
      <c r="DK683" s="128"/>
      <c r="DL683" s="128"/>
      <c r="DM683" s="128"/>
      <c r="DN683" s="128"/>
      <c r="DO683" s="128"/>
      <c r="DP683" s="128"/>
      <c r="DQ683" s="128"/>
      <c r="DR683" s="128"/>
      <c r="DS683" s="128"/>
      <c r="DT683" s="128"/>
      <c r="DU683" s="128"/>
      <c r="DV683" s="128"/>
      <c r="DW683" s="128"/>
      <c r="DX683" s="128"/>
      <c r="DY683" s="128"/>
      <c r="DZ683" s="128"/>
      <c r="EA683" s="128"/>
      <c r="EB683" s="128"/>
      <c r="EC683" s="128"/>
      <c r="ED683" s="128"/>
      <c r="EE683" s="128"/>
      <c r="EF683" s="128"/>
      <c r="EG683" s="128"/>
      <c r="EH683" s="128"/>
      <c r="EI683" s="128"/>
      <c r="EJ683" s="128"/>
      <c r="EK683" s="128"/>
      <c r="EL683" s="128"/>
      <c r="EM683" s="128"/>
      <c r="EN683" s="128"/>
      <c r="EO683" s="128"/>
      <c r="EP683" s="128"/>
      <c r="EQ683" s="128"/>
      <c r="ER683" s="128"/>
      <c r="ES683" s="128"/>
      <c r="ET683" s="128"/>
      <c r="EU683" s="128"/>
      <c r="EV683" s="128"/>
      <c r="EW683" s="128"/>
      <c r="EX683" s="128"/>
      <c r="EY683" s="128"/>
      <c r="EZ683" s="128"/>
      <c r="FA683" s="128"/>
      <c r="FB683" s="128"/>
      <c r="FC683" s="128"/>
      <c r="FD683" s="128"/>
      <c r="FE683" s="128"/>
      <c r="FF683" s="128"/>
      <c r="FG683" s="128"/>
      <c r="FH683" s="128"/>
      <c r="FI683" s="128"/>
      <c r="FJ683" s="128"/>
      <c r="FK683" s="128"/>
      <c r="FL683" s="128"/>
      <c r="FM683" s="128"/>
      <c r="FN683" s="128"/>
      <c r="FO683" s="128"/>
      <c r="FP683" s="128"/>
      <c r="FQ683" s="128"/>
      <c r="FR683" s="128"/>
      <c r="FS683" s="128"/>
      <c r="FT683" s="128"/>
      <c r="FU683" s="128"/>
      <c r="FV683" s="128"/>
      <c r="FW683" s="128"/>
      <c r="FX683" s="128"/>
      <c r="FY683" s="128"/>
      <c r="FZ683" s="128"/>
      <c r="GA683" s="128"/>
      <c r="GB683" s="128"/>
      <c r="GC683" s="128"/>
      <c r="GD683" s="128"/>
      <c r="GE683" s="128"/>
      <c r="GF683" s="128"/>
      <c r="GG683" s="128"/>
      <c r="GH683" s="128"/>
      <c r="GI683" s="128"/>
      <c r="GJ683" s="128"/>
      <c r="GK683" s="128"/>
      <c r="GL683" s="128"/>
      <c r="GM683" s="128"/>
      <c r="GN683" s="128"/>
      <c r="GO683" s="128"/>
    </row>
    <row r="684" spans="1:197" s="37" customFormat="1" outlineLevel="3" x14ac:dyDescent="0.25">
      <c r="A684" s="38"/>
      <c r="B684" s="39"/>
      <c r="C684" s="303">
        <v>2</v>
      </c>
      <c r="D684" s="304" t="s">
        <v>676</v>
      </c>
      <c r="E684" s="305" t="s">
        <v>680</v>
      </c>
      <c r="F684" s="306" t="s">
        <v>681</v>
      </c>
      <c r="G684" s="304" t="s">
        <v>679</v>
      </c>
      <c r="H684" s="307">
        <v>1</v>
      </c>
      <c r="I684" s="324"/>
      <c r="J684" s="309">
        <f>H684*I684</f>
        <v>0</v>
      </c>
      <c r="K684" s="42"/>
      <c r="L684" s="42">
        <f>H684*K684</f>
        <v>0</v>
      </c>
      <c r="M684" s="42"/>
      <c r="N684" s="42">
        <f>H684*M684</f>
        <v>0</v>
      </c>
      <c r="O684" s="44">
        <v>21</v>
      </c>
      <c r="P684" s="44">
        <f>J684*(O684/100)</f>
        <v>0</v>
      </c>
      <c r="Q684" s="44">
        <f>J684+P684</f>
        <v>0</v>
      </c>
      <c r="R684" s="197"/>
      <c r="S684" s="194"/>
      <c r="T684" s="127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28"/>
      <c r="BN684" s="128"/>
      <c r="BO684" s="128"/>
      <c r="BP684" s="128"/>
      <c r="BQ684" s="128"/>
      <c r="BR684" s="128"/>
      <c r="BS684" s="128"/>
      <c r="BT684" s="128"/>
      <c r="BU684" s="128"/>
      <c r="BV684" s="128"/>
      <c r="BW684" s="128"/>
      <c r="BX684" s="128"/>
      <c r="BY684" s="128"/>
      <c r="BZ684" s="128"/>
      <c r="CA684" s="128"/>
      <c r="CB684" s="128"/>
      <c r="CC684" s="128"/>
      <c r="CD684" s="128"/>
      <c r="CE684" s="128"/>
      <c r="CF684" s="128"/>
      <c r="CG684" s="128"/>
      <c r="CH684" s="128"/>
      <c r="CI684" s="128"/>
      <c r="CJ684" s="128"/>
      <c r="CK684" s="128"/>
      <c r="CL684" s="128"/>
      <c r="CM684" s="128"/>
      <c r="CN684" s="128"/>
      <c r="CO684" s="128"/>
      <c r="CP684" s="128"/>
      <c r="CQ684" s="128"/>
      <c r="CR684" s="128"/>
      <c r="CS684" s="128"/>
      <c r="CT684" s="128"/>
      <c r="CU684" s="128"/>
      <c r="CV684" s="128"/>
      <c r="CW684" s="128"/>
      <c r="CX684" s="128"/>
      <c r="CY684" s="128"/>
      <c r="CZ684" s="128"/>
      <c r="DA684" s="128"/>
      <c r="DB684" s="128"/>
      <c r="DC684" s="128"/>
      <c r="DD684" s="128"/>
      <c r="DE684" s="128"/>
      <c r="DF684" s="128"/>
      <c r="DG684" s="128"/>
      <c r="DH684" s="128"/>
      <c r="DI684" s="128"/>
      <c r="DJ684" s="128"/>
      <c r="DK684" s="128"/>
      <c r="DL684" s="128"/>
      <c r="DM684" s="128"/>
      <c r="DN684" s="128"/>
      <c r="DO684" s="128"/>
      <c r="DP684" s="128"/>
      <c r="DQ684" s="128"/>
      <c r="DR684" s="128"/>
      <c r="DS684" s="128"/>
      <c r="DT684" s="128"/>
      <c r="DU684" s="128"/>
      <c r="DV684" s="128"/>
      <c r="DW684" s="128"/>
      <c r="DX684" s="128"/>
      <c r="DY684" s="128"/>
      <c r="DZ684" s="128"/>
      <c r="EA684" s="128"/>
      <c r="EB684" s="128"/>
      <c r="EC684" s="128"/>
      <c r="ED684" s="128"/>
      <c r="EE684" s="128"/>
      <c r="EF684" s="128"/>
      <c r="EG684" s="128"/>
      <c r="EH684" s="128"/>
      <c r="EI684" s="128"/>
      <c r="EJ684" s="128"/>
      <c r="EK684" s="128"/>
      <c r="EL684" s="128"/>
      <c r="EM684" s="128"/>
      <c r="EN684" s="128"/>
      <c r="EO684" s="128"/>
      <c r="EP684" s="128"/>
      <c r="EQ684" s="128"/>
      <c r="ER684" s="128"/>
      <c r="ES684" s="128"/>
      <c r="ET684" s="128"/>
      <c r="EU684" s="128"/>
      <c r="EV684" s="128"/>
      <c r="EW684" s="128"/>
      <c r="EX684" s="128"/>
      <c r="EY684" s="128"/>
      <c r="EZ684" s="128"/>
      <c r="FA684" s="128"/>
      <c r="FB684" s="128"/>
      <c r="FC684" s="128"/>
      <c r="FD684" s="128"/>
      <c r="FE684" s="128"/>
      <c r="FF684" s="128"/>
      <c r="FG684" s="128"/>
      <c r="FH684" s="128"/>
      <c r="FI684" s="128"/>
      <c r="FJ684" s="128"/>
      <c r="FK684" s="128"/>
      <c r="FL684" s="128"/>
      <c r="FM684" s="128"/>
      <c r="FN684" s="128"/>
      <c r="FO684" s="128"/>
      <c r="FP684" s="128"/>
      <c r="FQ684" s="128"/>
      <c r="FR684" s="128"/>
      <c r="FS684" s="128"/>
      <c r="FT684" s="128"/>
      <c r="FU684" s="128"/>
      <c r="FV684" s="128"/>
      <c r="FW684" s="128"/>
      <c r="FX684" s="128"/>
      <c r="FY684" s="128"/>
      <c r="FZ684" s="128"/>
      <c r="GA684" s="128"/>
      <c r="GB684" s="128"/>
      <c r="GC684" s="128"/>
      <c r="GD684" s="128"/>
      <c r="GE684" s="128"/>
      <c r="GF684" s="128"/>
      <c r="GG684" s="128"/>
      <c r="GH684" s="128"/>
      <c r="GI684" s="128"/>
      <c r="GJ684" s="128"/>
      <c r="GK684" s="128"/>
      <c r="GL684" s="128"/>
      <c r="GM684" s="128"/>
      <c r="GN684" s="128"/>
      <c r="GO684" s="128"/>
    </row>
    <row r="685" spans="1:197" s="37" customFormat="1" outlineLevel="3" x14ac:dyDescent="0.25">
      <c r="A685" s="38"/>
      <c r="B685" s="39"/>
      <c r="C685" s="303">
        <v>3</v>
      </c>
      <c r="D685" s="304" t="s">
        <v>676</v>
      </c>
      <c r="E685" s="305" t="s">
        <v>682</v>
      </c>
      <c r="F685" s="306" t="s">
        <v>683</v>
      </c>
      <c r="G685" s="304" t="s">
        <v>679</v>
      </c>
      <c r="H685" s="307">
        <v>1</v>
      </c>
      <c r="I685" s="324"/>
      <c r="J685" s="309">
        <f>H685*I685</f>
        <v>0</v>
      </c>
      <c r="K685" s="42"/>
      <c r="L685" s="42">
        <f>H685*K685</f>
        <v>0</v>
      </c>
      <c r="M685" s="42"/>
      <c r="N685" s="42">
        <f>H685*M685</f>
        <v>0</v>
      </c>
      <c r="O685" s="44">
        <v>21</v>
      </c>
      <c r="P685" s="44">
        <f>J685*(O685/100)</f>
        <v>0</v>
      </c>
      <c r="Q685" s="44">
        <f>J685+P685</f>
        <v>0</v>
      </c>
      <c r="R685" s="197"/>
      <c r="S685" s="194"/>
      <c r="T685" s="127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28"/>
      <c r="BN685" s="128"/>
      <c r="BO685" s="128"/>
      <c r="BP685" s="128"/>
      <c r="BQ685" s="128"/>
      <c r="BR685" s="128"/>
      <c r="BS685" s="128"/>
      <c r="BT685" s="128"/>
      <c r="BU685" s="128"/>
      <c r="BV685" s="128"/>
      <c r="BW685" s="128"/>
      <c r="BX685" s="128"/>
      <c r="BY685" s="128"/>
      <c r="BZ685" s="128"/>
      <c r="CA685" s="128"/>
      <c r="CB685" s="128"/>
      <c r="CC685" s="128"/>
      <c r="CD685" s="128"/>
      <c r="CE685" s="128"/>
      <c r="CF685" s="128"/>
      <c r="CG685" s="128"/>
      <c r="CH685" s="128"/>
      <c r="CI685" s="128"/>
      <c r="CJ685" s="128"/>
      <c r="CK685" s="128"/>
      <c r="CL685" s="128"/>
      <c r="CM685" s="128"/>
      <c r="CN685" s="128"/>
      <c r="CO685" s="128"/>
      <c r="CP685" s="128"/>
      <c r="CQ685" s="128"/>
      <c r="CR685" s="128"/>
      <c r="CS685" s="128"/>
      <c r="CT685" s="128"/>
      <c r="CU685" s="128"/>
      <c r="CV685" s="128"/>
      <c r="CW685" s="128"/>
      <c r="CX685" s="128"/>
      <c r="CY685" s="128"/>
      <c r="CZ685" s="128"/>
      <c r="DA685" s="128"/>
      <c r="DB685" s="128"/>
      <c r="DC685" s="128"/>
      <c r="DD685" s="128"/>
      <c r="DE685" s="128"/>
      <c r="DF685" s="128"/>
      <c r="DG685" s="128"/>
      <c r="DH685" s="128"/>
      <c r="DI685" s="128"/>
      <c r="DJ685" s="128"/>
      <c r="DK685" s="128"/>
      <c r="DL685" s="128"/>
      <c r="DM685" s="128"/>
      <c r="DN685" s="128"/>
      <c r="DO685" s="128"/>
      <c r="DP685" s="128"/>
      <c r="DQ685" s="128"/>
      <c r="DR685" s="128"/>
      <c r="DS685" s="128"/>
      <c r="DT685" s="128"/>
      <c r="DU685" s="128"/>
      <c r="DV685" s="128"/>
      <c r="DW685" s="128"/>
      <c r="DX685" s="128"/>
      <c r="DY685" s="128"/>
      <c r="DZ685" s="128"/>
      <c r="EA685" s="128"/>
      <c r="EB685" s="128"/>
      <c r="EC685" s="128"/>
      <c r="ED685" s="128"/>
      <c r="EE685" s="128"/>
      <c r="EF685" s="128"/>
      <c r="EG685" s="128"/>
      <c r="EH685" s="128"/>
      <c r="EI685" s="128"/>
      <c r="EJ685" s="128"/>
      <c r="EK685" s="128"/>
      <c r="EL685" s="128"/>
      <c r="EM685" s="128"/>
      <c r="EN685" s="128"/>
      <c r="EO685" s="128"/>
      <c r="EP685" s="128"/>
      <c r="EQ685" s="128"/>
      <c r="ER685" s="128"/>
      <c r="ES685" s="128"/>
      <c r="ET685" s="128"/>
      <c r="EU685" s="128"/>
      <c r="EV685" s="128"/>
      <c r="EW685" s="128"/>
      <c r="EX685" s="128"/>
      <c r="EY685" s="128"/>
      <c r="EZ685" s="128"/>
      <c r="FA685" s="128"/>
      <c r="FB685" s="128"/>
      <c r="FC685" s="128"/>
      <c r="FD685" s="128"/>
      <c r="FE685" s="128"/>
      <c r="FF685" s="128"/>
      <c r="FG685" s="128"/>
      <c r="FH685" s="128"/>
      <c r="FI685" s="128"/>
      <c r="FJ685" s="128"/>
      <c r="FK685" s="128"/>
      <c r="FL685" s="128"/>
      <c r="FM685" s="128"/>
      <c r="FN685" s="128"/>
      <c r="FO685" s="128"/>
      <c r="FP685" s="128"/>
      <c r="FQ685" s="128"/>
      <c r="FR685" s="128"/>
      <c r="FS685" s="128"/>
      <c r="FT685" s="128"/>
      <c r="FU685" s="128"/>
      <c r="FV685" s="128"/>
      <c r="FW685" s="128"/>
      <c r="FX685" s="128"/>
      <c r="FY685" s="128"/>
      <c r="FZ685" s="128"/>
      <c r="GA685" s="128"/>
      <c r="GB685" s="128"/>
      <c r="GC685" s="128"/>
      <c r="GD685" s="128"/>
      <c r="GE685" s="128"/>
      <c r="GF685" s="128"/>
      <c r="GG685" s="128"/>
      <c r="GH685" s="128"/>
      <c r="GI685" s="128"/>
      <c r="GJ685" s="128"/>
      <c r="GK685" s="128"/>
      <c r="GL685" s="128"/>
      <c r="GM685" s="128"/>
      <c r="GN685" s="128"/>
      <c r="GO685" s="128"/>
    </row>
    <row r="686" spans="1:197" s="37" customFormat="1" outlineLevel="3" x14ac:dyDescent="0.25">
      <c r="A686" s="38"/>
      <c r="B686" s="39"/>
      <c r="C686" s="303" t="s">
        <v>704</v>
      </c>
      <c r="D686" s="304" t="s">
        <v>676</v>
      </c>
      <c r="E686" s="305" t="s">
        <v>684</v>
      </c>
      <c r="F686" s="306" t="s">
        <v>685</v>
      </c>
      <c r="G686" s="304" t="s">
        <v>679</v>
      </c>
      <c r="H686" s="307">
        <v>1</v>
      </c>
      <c r="I686" s="324"/>
      <c r="J686" s="309">
        <f>H686*I686</f>
        <v>0</v>
      </c>
      <c r="K686" s="42"/>
      <c r="L686" s="42">
        <f>H686*K686</f>
        <v>0</v>
      </c>
      <c r="M686" s="42"/>
      <c r="N686" s="42">
        <f>H686*M686</f>
        <v>0</v>
      </c>
      <c r="O686" s="44">
        <v>21</v>
      </c>
      <c r="P686" s="44">
        <f>J686*(O686/100)</f>
        <v>0</v>
      </c>
      <c r="Q686" s="44">
        <f>J686+P686</f>
        <v>0</v>
      </c>
      <c r="R686" s="197"/>
      <c r="S686" s="194"/>
      <c r="T686" s="127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28"/>
      <c r="BN686" s="128"/>
      <c r="BO686" s="128"/>
      <c r="BP686" s="128"/>
      <c r="BQ686" s="128"/>
      <c r="BR686" s="128"/>
      <c r="BS686" s="128"/>
      <c r="BT686" s="128"/>
      <c r="BU686" s="128"/>
      <c r="BV686" s="128"/>
      <c r="BW686" s="128"/>
      <c r="BX686" s="128"/>
      <c r="BY686" s="128"/>
      <c r="BZ686" s="128"/>
      <c r="CA686" s="128"/>
      <c r="CB686" s="128"/>
      <c r="CC686" s="128"/>
      <c r="CD686" s="128"/>
      <c r="CE686" s="128"/>
      <c r="CF686" s="128"/>
      <c r="CG686" s="128"/>
      <c r="CH686" s="128"/>
      <c r="CI686" s="128"/>
      <c r="CJ686" s="128"/>
      <c r="CK686" s="128"/>
      <c r="CL686" s="128"/>
      <c r="CM686" s="128"/>
      <c r="CN686" s="128"/>
      <c r="CO686" s="128"/>
      <c r="CP686" s="128"/>
      <c r="CQ686" s="128"/>
      <c r="CR686" s="128"/>
      <c r="CS686" s="128"/>
      <c r="CT686" s="128"/>
      <c r="CU686" s="128"/>
      <c r="CV686" s="128"/>
      <c r="CW686" s="128"/>
      <c r="CX686" s="128"/>
      <c r="CY686" s="128"/>
      <c r="CZ686" s="128"/>
      <c r="DA686" s="128"/>
      <c r="DB686" s="128"/>
      <c r="DC686" s="128"/>
      <c r="DD686" s="128"/>
      <c r="DE686" s="128"/>
      <c r="DF686" s="128"/>
      <c r="DG686" s="128"/>
      <c r="DH686" s="128"/>
      <c r="DI686" s="128"/>
      <c r="DJ686" s="128"/>
      <c r="DK686" s="128"/>
      <c r="DL686" s="128"/>
      <c r="DM686" s="128"/>
      <c r="DN686" s="128"/>
      <c r="DO686" s="128"/>
      <c r="DP686" s="128"/>
      <c r="DQ686" s="128"/>
      <c r="DR686" s="128"/>
      <c r="DS686" s="128"/>
      <c r="DT686" s="128"/>
      <c r="DU686" s="128"/>
      <c r="DV686" s="128"/>
      <c r="DW686" s="128"/>
      <c r="DX686" s="128"/>
      <c r="DY686" s="128"/>
      <c r="DZ686" s="128"/>
      <c r="EA686" s="128"/>
      <c r="EB686" s="128"/>
      <c r="EC686" s="128"/>
      <c r="ED686" s="128"/>
      <c r="EE686" s="128"/>
      <c r="EF686" s="128"/>
      <c r="EG686" s="128"/>
      <c r="EH686" s="128"/>
      <c r="EI686" s="128"/>
      <c r="EJ686" s="128"/>
      <c r="EK686" s="128"/>
      <c r="EL686" s="128"/>
      <c r="EM686" s="128"/>
      <c r="EN686" s="128"/>
      <c r="EO686" s="128"/>
      <c r="EP686" s="128"/>
      <c r="EQ686" s="128"/>
      <c r="ER686" s="128"/>
      <c r="ES686" s="128"/>
      <c r="ET686" s="128"/>
      <c r="EU686" s="128"/>
      <c r="EV686" s="128"/>
      <c r="EW686" s="128"/>
      <c r="EX686" s="128"/>
      <c r="EY686" s="128"/>
      <c r="EZ686" s="128"/>
      <c r="FA686" s="128"/>
      <c r="FB686" s="128"/>
      <c r="FC686" s="128"/>
      <c r="FD686" s="128"/>
      <c r="FE686" s="128"/>
      <c r="FF686" s="128"/>
      <c r="FG686" s="128"/>
      <c r="FH686" s="128"/>
      <c r="FI686" s="128"/>
      <c r="FJ686" s="128"/>
      <c r="FK686" s="128"/>
      <c r="FL686" s="128"/>
      <c r="FM686" s="128"/>
      <c r="FN686" s="128"/>
      <c r="FO686" s="128"/>
      <c r="FP686" s="128"/>
      <c r="FQ686" s="128"/>
      <c r="FR686" s="128"/>
      <c r="FS686" s="128"/>
      <c r="FT686" s="128"/>
      <c r="FU686" s="128"/>
      <c r="FV686" s="128"/>
      <c r="FW686" s="128"/>
      <c r="FX686" s="128"/>
      <c r="FY686" s="128"/>
      <c r="FZ686" s="128"/>
      <c r="GA686" s="128"/>
      <c r="GB686" s="128"/>
      <c r="GC686" s="128"/>
      <c r="GD686" s="128"/>
      <c r="GE686" s="128"/>
      <c r="GF686" s="128"/>
      <c r="GG686" s="128"/>
      <c r="GH686" s="128"/>
      <c r="GI686" s="128"/>
      <c r="GJ686" s="128"/>
      <c r="GK686" s="128"/>
      <c r="GL686" s="128"/>
      <c r="GM686" s="128"/>
      <c r="GN686" s="128"/>
      <c r="GO686" s="128"/>
    </row>
    <row r="687" spans="1:197" s="37" customFormat="1" outlineLevel="3" x14ac:dyDescent="0.25">
      <c r="B687" s="35"/>
      <c r="C687" s="35"/>
      <c r="D687" s="35"/>
      <c r="E687" s="35"/>
      <c r="F687" s="35"/>
      <c r="G687" s="35"/>
      <c r="H687" s="35"/>
      <c r="I687" s="36"/>
      <c r="J687" s="36"/>
      <c r="K687" s="35"/>
      <c r="L687" s="35"/>
      <c r="M687" s="35"/>
      <c r="N687" s="35"/>
      <c r="O687" s="35"/>
      <c r="P687" s="36"/>
      <c r="Q687" s="36"/>
      <c r="R687" s="197"/>
      <c r="S687" s="194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28"/>
      <c r="BN687" s="128"/>
      <c r="BO687" s="128"/>
      <c r="BP687" s="128"/>
      <c r="BQ687" s="128"/>
      <c r="BR687" s="128"/>
      <c r="BS687" s="128"/>
      <c r="BT687" s="128"/>
      <c r="BU687" s="128"/>
      <c r="BV687" s="128"/>
      <c r="BW687" s="128"/>
      <c r="BX687" s="128"/>
      <c r="BY687" s="128"/>
      <c r="BZ687" s="128"/>
      <c r="CA687" s="128"/>
      <c r="CB687" s="128"/>
      <c r="CC687" s="128"/>
      <c r="CD687" s="128"/>
      <c r="CE687" s="128"/>
      <c r="CF687" s="128"/>
      <c r="CG687" s="128"/>
      <c r="CH687" s="128"/>
      <c r="CI687" s="128"/>
      <c r="CJ687" s="128"/>
      <c r="CK687" s="128"/>
      <c r="CL687" s="128"/>
      <c r="CM687" s="128"/>
      <c r="CN687" s="128"/>
      <c r="CO687" s="128"/>
      <c r="CP687" s="128"/>
      <c r="CQ687" s="128"/>
      <c r="CR687" s="128"/>
      <c r="CS687" s="128"/>
      <c r="CT687" s="128"/>
      <c r="CU687" s="128"/>
      <c r="CV687" s="128"/>
      <c r="CW687" s="128"/>
      <c r="CX687" s="128"/>
      <c r="CY687" s="128"/>
      <c r="CZ687" s="128"/>
      <c r="DA687" s="128"/>
      <c r="DB687" s="128"/>
      <c r="DC687" s="128"/>
      <c r="DD687" s="128"/>
      <c r="DE687" s="128"/>
      <c r="DF687" s="128"/>
      <c r="DG687" s="128"/>
      <c r="DH687" s="128"/>
      <c r="DI687" s="128"/>
      <c r="DJ687" s="128"/>
      <c r="DK687" s="128"/>
      <c r="DL687" s="128"/>
      <c r="DM687" s="128"/>
      <c r="DN687" s="128"/>
      <c r="DO687" s="128"/>
      <c r="DP687" s="128"/>
      <c r="DQ687" s="128"/>
      <c r="DR687" s="128"/>
      <c r="DS687" s="128"/>
      <c r="DT687" s="128"/>
      <c r="DU687" s="128"/>
      <c r="DV687" s="128"/>
      <c r="DW687" s="128"/>
      <c r="DX687" s="128"/>
      <c r="DY687" s="128"/>
      <c r="DZ687" s="128"/>
      <c r="EA687" s="128"/>
      <c r="EB687" s="128"/>
      <c r="EC687" s="128"/>
      <c r="ED687" s="128"/>
      <c r="EE687" s="128"/>
      <c r="EF687" s="128"/>
      <c r="EG687" s="128"/>
      <c r="EH687" s="128"/>
      <c r="EI687" s="128"/>
      <c r="EJ687" s="128"/>
      <c r="EK687" s="128"/>
      <c r="EL687" s="128"/>
      <c r="EM687" s="128"/>
      <c r="EN687" s="128"/>
      <c r="EO687" s="128"/>
      <c r="EP687" s="128"/>
      <c r="EQ687" s="128"/>
      <c r="ER687" s="128"/>
      <c r="ES687" s="128"/>
      <c r="ET687" s="128"/>
      <c r="EU687" s="128"/>
      <c r="EV687" s="128"/>
      <c r="EW687" s="128"/>
      <c r="EX687" s="128"/>
      <c r="EY687" s="128"/>
      <c r="EZ687" s="128"/>
      <c r="FA687" s="128"/>
      <c r="FB687" s="128"/>
      <c r="FC687" s="128"/>
      <c r="FD687" s="128"/>
      <c r="FE687" s="128"/>
      <c r="FF687" s="128"/>
      <c r="FG687" s="128"/>
      <c r="FH687" s="128"/>
      <c r="FI687" s="128"/>
      <c r="FJ687" s="128"/>
      <c r="FK687" s="128"/>
      <c r="FL687" s="128"/>
      <c r="FM687" s="128"/>
      <c r="FN687" s="128"/>
      <c r="FO687" s="128"/>
      <c r="FP687" s="128"/>
      <c r="FQ687" s="128"/>
      <c r="FR687" s="128"/>
      <c r="FS687" s="128"/>
      <c r="FT687" s="128"/>
      <c r="FU687" s="128"/>
      <c r="FV687" s="128"/>
      <c r="FW687" s="128"/>
      <c r="FX687" s="128"/>
      <c r="FY687" s="128"/>
      <c r="FZ687" s="128"/>
      <c r="GA687" s="128"/>
      <c r="GB687" s="128"/>
      <c r="GC687" s="128"/>
      <c r="GD687" s="128"/>
      <c r="GE687" s="128"/>
      <c r="GF687" s="128"/>
      <c r="GG687" s="128"/>
      <c r="GH687" s="128"/>
      <c r="GI687" s="128"/>
      <c r="GJ687" s="128"/>
      <c r="GK687" s="128"/>
      <c r="GL687" s="128"/>
      <c r="GM687" s="128"/>
      <c r="GN687" s="128"/>
      <c r="GO687" s="128"/>
    </row>
    <row r="688" spans="1:197" s="116" customFormat="1" outlineLevel="2" x14ac:dyDescent="0.25">
      <c r="A688" s="120" t="s">
        <v>38</v>
      </c>
      <c r="B688" s="121">
        <v>3</v>
      </c>
      <c r="C688" s="332"/>
      <c r="D688" s="333" t="s">
        <v>49</v>
      </c>
      <c r="E688" s="333"/>
      <c r="F688" s="334" t="s">
        <v>39</v>
      </c>
      <c r="G688" s="333"/>
      <c r="H688" s="335"/>
      <c r="I688" s="337"/>
      <c r="J688" s="336">
        <f>SUBTOTAL(9,J689:J690)</f>
        <v>0</v>
      </c>
      <c r="K688" s="92"/>
      <c r="L688" s="122">
        <f>SUBTOTAL(9,L689:L690)</f>
        <v>0</v>
      </c>
      <c r="M688" s="92"/>
      <c r="N688" s="122">
        <f>SUBTOTAL(9,N689:N690)</f>
        <v>0</v>
      </c>
      <c r="O688" s="123"/>
      <c r="P688" s="94">
        <f>SUBTOTAL(9,P689:P690)</f>
        <v>0</v>
      </c>
      <c r="Q688" s="94">
        <f>SUBTOTAL(9,Q689:Q690)</f>
        <v>0</v>
      </c>
      <c r="R688" s="197"/>
      <c r="S688" s="194"/>
      <c r="T688" s="182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  <c r="BJ688" s="128"/>
      <c r="BK688" s="128"/>
      <c r="BL688" s="128"/>
      <c r="BM688" s="128"/>
      <c r="BN688" s="128"/>
      <c r="BO688" s="128"/>
      <c r="BP688" s="128"/>
      <c r="BQ688" s="128"/>
      <c r="BR688" s="128"/>
      <c r="BS688" s="128"/>
      <c r="BT688" s="128"/>
      <c r="BU688" s="128"/>
      <c r="BV688" s="128"/>
      <c r="BW688" s="128"/>
      <c r="BX688" s="128"/>
      <c r="BY688" s="128"/>
      <c r="BZ688" s="128"/>
      <c r="CA688" s="128"/>
      <c r="CB688" s="128"/>
      <c r="CC688" s="128"/>
      <c r="CD688" s="128"/>
      <c r="CE688" s="128"/>
      <c r="CF688" s="128"/>
      <c r="CG688" s="128"/>
      <c r="CH688" s="128"/>
      <c r="CI688" s="128"/>
      <c r="CJ688" s="128"/>
      <c r="CK688" s="128"/>
      <c r="CL688" s="128"/>
      <c r="CM688" s="128"/>
      <c r="CN688" s="128"/>
      <c r="CO688" s="128"/>
      <c r="CP688" s="128"/>
      <c r="CQ688" s="128"/>
      <c r="CR688" s="128"/>
      <c r="CS688" s="128"/>
      <c r="CT688" s="128"/>
      <c r="CU688" s="128"/>
      <c r="CV688" s="128"/>
      <c r="CW688" s="128"/>
      <c r="CX688" s="128"/>
      <c r="CY688" s="128"/>
      <c r="CZ688" s="128"/>
      <c r="DA688" s="128"/>
      <c r="DB688" s="128"/>
      <c r="DC688" s="128"/>
      <c r="DD688" s="128"/>
      <c r="DE688" s="128"/>
      <c r="DF688" s="128"/>
      <c r="DG688" s="128"/>
      <c r="DH688" s="128"/>
      <c r="DI688" s="128"/>
      <c r="DJ688" s="128"/>
      <c r="DK688" s="128"/>
      <c r="DL688" s="128"/>
      <c r="DM688" s="128"/>
      <c r="DN688" s="128"/>
      <c r="DO688" s="128"/>
      <c r="DP688" s="128"/>
      <c r="DQ688" s="128"/>
      <c r="DR688" s="128"/>
      <c r="DS688" s="128"/>
      <c r="DT688" s="128"/>
      <c r="DU688" s="128"/>
      <c r="DV688" s="128"/>
      <c r="DW688" s="128"/>
      <c r="DX688" s="128"/>
      <c r="DY688" s="128"/>
      <c r="DZ688" s="128"/>
      <c r="EA688" s="128"/>
      <c r="EB688" s="128"/>
      <c r="EC688" s="128"/>
      <c r="ED688" s="128"/>
      <c r="EE688" s="128"/>
      <c r="EF688" s="128"/>
      <c r="EG688" s="128"/>
      <c r="EH688" s="128"/>
      <c r="EI688" s="128"/>
      <c r="EJ688" s="128"/>
      <c r="EK688" s="128"/>
      <c r="EL688" s="128"/>
      <c r="EM688" s="128"/>
      <c r="EN688" s="128"/>
      <c r="EO688" s="128"/>
      <c r="EP688" s="128"/>
      <c r="EQ688" s="128"/>
      <c r="ER688" s="128"/>
      <c r="ES688" s="128"/>
      <c r="ET688" s="128"/>
      <c r="EU688" s="128"/>
      <c r="EV688" s="128"/>
      <c r="EW688" s="128"/>
      <c r="EX688" s="128"/>
      <c r="EY688" s="128"/>
      <c r="EZ688" s="128"/>
      <c r="FA688" s="128"/>
      <c r="FB688" s="128"/>
      <c r="FC688" s="128"/>
      <c r="FD688" s="128"/>
      <c r="FE688" s="128"/>
      <c r="FF688" s="128"/>
      <c r="FG688" s="128"/>
      <c r="FH688" s="128"/>
      <c r="FI688" s="128"/>
      <c r="FJ688" s="128"/>
      <c r="FK688" s="128"/>
      <c r="FL688" s="128"/>
      <c r="FM688" s="128"/>
      <c r="FN688" s="128"/>
      <c r="FO688" s="128"/>
      <c r="FP688" s="128"/>
      <c r="FQ688" s="128"/>
      <c r="FR688" s="128"/>
      <c r="FS688" s="128"/>
      <c r="FT688" s="128"/>
      <c r="FU688" s="128"/>
      <c r="FV688" s="128"/>
      <c r="FW688" s="128"/>
      <c r="FX688" s="128"/>
      <c r="FY688" s="128"/>
      <c r="FZ688" s="128"/>
      <c r="GA688" s="128"/>
      <c r="GB688" s="128"/>
      <c r="GC688" s="128"/>
      <c r="GD688" s="128"/>
      <c r="GE688" s="128"/>
      <c r="GF688" s="128"/>
      <c r="GG688" s="128"/>
      <c r="GH688" s="128"/>
      <c r="GI688" s="128"/>
      <c r="GJ688" s="128"/>
      <c r="GK688" s="128"/>
      <c r="GL688" s="128"/>
      <c r="GM688" s="128"/>
      <c r="GN688" s="128"/>
      <c r="GO688" s="128"/>
    </row>
    <row r="689" spans="1:197" s="116" customFormat="1" outlineLevel="3" x14ac:dyDescent="0.25">
      <c r="A689" s="114"/>
      <c r="B689" s="115"/>
      <c r="C689" s="303">
        <v>1</v>
      </c>
      <c r="D689" s="304" t="s">
        <v>676</v>
      </c>
      <c r="E689" s="305" t="s">
        <v>686</v>
      </c>
      <c r="F689" s="306" t="s">
        <v>687</v>
      </c>
      <c r="G689" s="304" t="s">
        <v>679</v>
      </c>
      <c r="H689" s="307">
        <v>1</v>
      </c>
      <c r="I689" s="324"/>
      <c r="J689" s="309">
        <f>H689*I689</f>
        <v>0</v>
      </c>
      <c r="K689" s="95"/>
      <c r="L689" s="95">
        <f>H689*K689</f>
        <v>0</v>
      </c>
      <c r="M689" s="95"/>
      <c r="N689" s="95">
        <f>H689*M689</f>
        <v>0</v>
      </c>
      <c r="O689" s="96">
        <v>21</v>
      </c>
      <c r="P689" s="96">
        <f>J689*(O689/100)</f>
        <v>0</v>
      </c>
      <c r="Q689" s="96">
        <f>J689+P689</f>
        <v>0</v>
      </c>
      <c r="R689" s="197"/>
      <c r="S689" s="194"/>
      <c r="T689" s="127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28"/>
      <c r="BN689" s="128"/>
      <c r="BO689" s="128"/>
      <c r="BP689" s="128"/>
      <c r="BQ689" s="128"/>
      <c r="BR689" s="128"/>
      <c r="BS689" s="128"/>
      <c r="BT689" s="128"/>
      <c r="BU689" s="128"/>
      <c r="BV689" s="128"/>
      <c r="BW689" s="128"/>
      <c r="BX689" s="128"/>
      <c r="BY689" s="128"/>
      <c r="BZ689" s="128"/>
      <c r="CA689" s="128"/>
      <c r="CB689" s="128"/>
      <c r="CC689" s="128"/>
      <c r="CD689" s="128"/>
      <c r="CE689" s="128"/>
      <c r="CF689" s="128"/>
      <c r="CG689" s="128"/>
      <c r="CH689" s="128"/>
      <c r="CI689" s="128"/>
      <c r="CJ689" s="128"/>
      <c r="CK689" s="128"/>
      <c r="CL689" s="128"/>
      <c r="CM689" s="128"/>
      <c r="CN689" s="128"/>
      <c r="CO689" s="128"/>
      <c r="CP689" s="128"/>
      <c r="CQ689" s="128"/>
      <c r="CR689" s="128"/>
      <c r="CS689" s="128"/>
      <c r="CT689" s="128"/>
      <c r="CU689" s="128"/>
      <c r="CV689" s="128"/>
      <c r="CW689" s="128"/>
      <c r="CX689" s="128"/>
      <c r="CY689" s="128"/>
      <c r="CZ689" s="128"/>
      <c r="DA689" s="128"/>
      <c r="DB689" s="128"/>
      <c r="DC689" s="128"/>
      <c r="DD689" s="128"/>
      <c r="DE689" s="128"/>
      <c r="DF689" s="128"/>
      <c r="DG689" s="128"/>
      <c r="DH689" s="128"/>
      <c r="DI689" s="128"/>
      <c r="DJ689" s="128"/>
      <c r="DK689" s="128"/>
      <c r="DL689" s="128"/>
      <c r="DM689" s="128"/>
      <c r="DN689" s="128"/>
      <c r="DO689" s="128"/>
      <c r="DP689" s="128"/>
      <c r="DQ689" s="128"/>
      <c r="DR689" s="128"/>
      <c r="DS689" s="128"/>
      <c r="DT689" s="128"/>
      <c r="DU689" s="128"/>
      <c r="DV689" s="128"/>
      <c r="DW689" s="128"/>
      <c r="DX689" s="128"/>
      <c r="DY689" s="128"/>
      <c r="DZ689" s="128"/>
      <c r="EA689" s="128"/>
      <c r="EB689" s="128"/>
      <c r="EC689" s="128"/>
      <c r="ED689" s="128"/>
      <c r="EE689" s="128"/>
      <c r="EF689" s="128"/>
      <c r="EG689" s="128"/>
      <c r="EH689" s="128"/>
      <c r="EI689" s="128"/>
      <c r="EJ689" s="128"/>
      <c r="EK689" s="128"/>
      <c r="EL689" s="128"/>
      <c r="EM689" s="128"/>
      <c r="EN689" s="128"/>
      <c r="EO689" s="128"/>
      <c r="EP689" s="128"/>
      <c r="EQ689" s="128"/>
      <c r="ER689" s="128"/>
      <c r="ES689" s="128"/>
      <c r="ET689" s="128"/>
      <c r="EU689" s="128"/>
      <c r="EV689" s="128"/>
      <c r="EW689" s="128"/>
      <c r="EX689" s="128"/>
      <c r="EY689" s="128"/>
      <c r="EZ689" s="128"/>
      <c r="FA689" s="128"/>
      <c r="FB689" s="128"/>
      <c r="FC689" s="128"/>
      <c r="FD689" s="128"/>
      <c r="FE689" s="128"/>
      <c r="FF689" s="128"/>
      <c r="FG689" s="128"/>
      <c r="FH689" s="128"/>
      <c r="FI689" s="128"/>
      <c r="FJ689" s="128"/>
      <c r="FK689" s="128"/>
      <c r="FL689" s="128"/>
      <c r="FM689" s="128"/>
      <c r="FN689" s="128"/>
      <c r="FO689" s="128"/>
      <c r="FP689" s="128"/>
      <c r="FQ689" s="128"/>
      <c r="FR689" s="128"/>
      <c r="FS689" s="128"/>
      <c r="FT689" s="128"/>
      <c r="FU689" s="128"/>
      <c r="FV689" s="128"/>
      <c r="FW689" s="128"/>
      <c r="FX689" s="128"/>
      <c r="FY689" s="128"/>
      <c r="FZ689" s="128"/>
      <c r="GA689" s="128"/>
      <c r="GB689" s="128"/>
      <c r="GC689" s="128"/>
      <c r="GD689" s="128"/>
      <c r="GE689" s="128"/>
      <c r="GF689" s="128"/>
      <c r="GG689" s="128"/>
      <c r="GH689" s="128"/>
      <c r="GI689" s="128"/>
      <c r="GJ689" s="128"/>
      <c r="GK689" s="128"/>
      <c r="GL689" s="128"/>
      <c r="GM689" s="128"/>
      <c r="GN689" s="128"/>
      <c r="GO689" s="128"/>
    </row>
    <row r="690" spans="1:197" s="37" customFormat="1" outlineLevel="3" x14ac:dyDescent="0.25">
      <c r="B690" s="35"/>
      <c r="C690" s="35"/>
      <c r="D690" s="35"/>
      <c r="E690" s="35"/>
      <c r="F690" s="35"/>
      <c r="G690" s="35"/>
      <c r="H690" s="35"/>
      <c r="I690" s="36"/>
      <c r="J690" s="36"/>
      <c r="K690" s="35"/>
      <c r="L690" s="35"/>
      <c r="M690" s="35"/>
      <c r="N690" s="35"/>
      <c r="O690" s="35"/>
      <c r="P690" s="36"/>
      <c r="Q690" s="36"/>
      <c r="R690" s="197"/>
      <c r="S690" s="194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28"/>
      <c r="BN690" s="128"/>
      <c r="BO690" s="128"/>
      <c r="BP690" s="128"/>
      <c r="BQ690" s="128"/>
      <c r="BR690" s="128"/>
      <c r="BS690" s="128"/>
      <c r="BT690" s="128"/>
      <c r="BU690" s="128"/>
      <c r="BV690" s="128"/>
      <c r="BW690" s="128"/>
      <c r="BX690" s="128"/>
      <c r="BY690" s="128"/>
      <c r="BZ690" s="128"/>
      <c r="CA690" s="128"/>
      <c r="CB690" s="128"/>
      <c r="CC690" s="128"/>
      <c r="CD690" s="128"/>
      <c r="CE690" s="128"/>
      <c r="CF690" s="128"/>
      <c r="CG690" s="128"/>
      <c r="CH690" s="128"/>
      <c r="CI690" s="128"/>
      <c r="CJ690" s="128"/>
      <c r="CK690" s="128"/>
      <c r="CL690" s="128"/>
      <c r="CM690" s="128"/>
      <c r="CN690" s="128"/>
      <c r="CO690" s="128"/>
      <c r="CP690" s="128"/>
      <c r="CQ690" s="128"/>
      <c r="CR690" s="128"/>
      <c r="CS690" s="128"/>
      <c r="CT690" s="128"/>
      <c r="CU690" s="128"/>
      <c r="CV690" s="128"/>
      <c r="CW690" s="128"/>
      <c r="CX690" s="128"/>
      <c r="CY690" s="128"/>
      <c r="CZ690" s="128"/>
      <c r="DA690" s="128"/>
      <c r="DB690" s="128"/>
      <c r="DC690" s="128"/>
      <c r="DD690" s="128"/>
      <c r="DE690" s="128"/>
      <c r="DF690" s="128"/>
      <c r="DG690" s="128"/>
      <c r="DH690" s="128"/>
      <c r="DI690" s="128"/>
      <c r="DJ690" s="128"/>
      <c r="DK690" s="128"/>
      <c r="DL690" s="128"/>
      <c r="DM690" s="128"/>
      <c r="DN690" s="128"/>
      <c r="DO690" s="128"/>
      <c r="DP690" s="128"/>
      <c r="DQ690" s="128"/>
      <c r="DR690" s="128"/>
      <c r="DS690" s="128"/>
      <c r="DT690" s="128"/>
      <c r="DU690" s="128"/>
      <c r="DV690" s="128"/>
      <c r="DW690" s="128"/>
      <c r="DX690" s="128"/>
      <c r="DY690" s="128"/>
      <c r="DZ690" s="128"/>
      <c r="EA690" s="128"/>
      <c r="EB690" s="128"/>
      <c r="EC690" s="128"/>
      <c r="ED690" s="128"/>
      <c r="EE690" s="128"/>
      <c r="EF690" s="128"/>
      <c r="EG690" s="128"/>
      <c r="EH690" s="128"/>
      <c r="EI690" s="128"/>
      <c r="EJ690" s="128"/>
      <c r="EK690" s="128"/>
      <c r="EL690" s="128"/>
      <c r="EM690" s="128"/>
      <c r="EN690" s="128"/>
      <c r="EO690" s="128"/>
      <c r="EP690" s="128"/>
      <c r="EQ690" s="128"/>
      <c r="ER690" s="128"/>
      <c r="ES690" s="128"/>
      <c r="ET690" s="128"/>
      <c r="EU690" s="128"/>
      <c r="EV690" s="128"/>
      <c r="EW690" s="128"/>
      <c r="EX690" s="128"/>
      <c r="EY690" s="128"/>
      <c r="EZ690" s="128"/>
      <c r="FA690" s="128"/>
      <c r="FB690" s="128"/>
      <c r="FC690" s="128"/>
      <c r="FD690" s="128"/>
      <c r="FE690" s="128"/>
      <c r="FF690" s="128"/>
      <c r="FG690" s="128"/>
      <c r="FH690" s="128"/>
      <c r="FI690" s="128"/>
      <c r="FJ690" s="128"/>
      <c r="FK690" s="128"/>
      <c r="FL690" s="128"/>
      <c r="FM690" s="128"/>
      <c r="FN690" s="128"/>
      <c r="FO690" s="128"/>
      <c r="FP690" s="128"/>
      <c r="FQ690" s="128"/>
      <c r="FR690" s="128"/>
      <c r="FS690" s="128"/>
      <c r="FT690" s="128"/>
      <c r="FU690" s="128"/>
      <c r="FV690" s="128"/>
      <c r="FW690" s="128"/>
      <c r="FX690" s="128"/>
      <c r="FY690" s="128"/>
      <c r="FZ690" s="128"/>
      <c r="GA690" s="128"/>
      <c r="GB690" s="128"/>
      <c r="GC690" s="128"/>
      <c r="GD690" s="128"/>
      <c r="GE690" s="128"/>
      <c r="GF690" s="128"/>
      <c r="GG690" s="128"/>
      <c r="GH690" s="128"/>
      <c r="GI690" s="128"/>
      <c r="GJ690" s="128"/>
      <c r="GK690" s="128"/>
      <c r="GL690" s="128"/>
      <c r="GM690" s="128"/>
      <c r="GN690" s="128"/>
      <c r="GO690" s="128"/>
    </row>
    <row r="691" spans="1:197" s="37" customFormat="1" outlineLevel="2" x14ac:dyDescent="0.25">
      <c r="A691" s="13" t="s">
        <v>40</v>
      </c>
      <c r="B691" s="26">
        <v>3</v>
      </c>
      <c r="C691" s="332"/>
      <c r="D691" s="333" t="s">
        <v>49</v>
      </c>
      <c r="E691" s="333"/>
      <c r="F691" s="334" t="s">
        <v>41</v>
      </c>
      <c r="G691" s="333"/>
      <c r="H691" s="335"/>
      <c r="I691" s="337"/>
      <c r="J691" s="336">
        <f>SUBTOTAL(9,J692:J693)</f>
        <v>0</v>
      </c>
      <c r="K691" s="29"/>
      <c r="L691" s="16">
        <f>SUBTOTAL(9,L692:L693)</f>
        <v>0</v>
      </c>
      <c r="M691" s="29"/>
      <c r="N691" s="16">
        <f>SUBTOTAL(9,N692:N693)</f>
        <v>0</v>
      </c>
      <c r="O691" s="31"/>
      <c r="P691" s="15">
        <f>SUBTOTAL(9,P692:P693)</f>
        <v>0</v>
      </c>
      <c r="Q691" s="15">
        <f>SUBTOTAL(9,Q692:Q693)</f>
        <v>0</v>
      </c>
      <c r="R691" s="197"/>
      <c r="S691" s="194"/>
      <c r="T691" s="182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28"/>
      <c r="BN691" s="128"/>
      <c r="BO691" s="128"/>
      <c r="BP691" s="128"/>
      <c r="BQ691" s="128"/>
      <c r="BR691" s="128"/>
      <c r="BS691" s="128"/>
      <c r="BT691" s="128"/>
      <c r="BU691" s="128"/>
      <c r="BV691" s="128"/>
      <c r="BW691" s="128"/>
      <c r="BX691" s="128"/>
      <c r="BY691" s="128"/>
      <c r="BZ691" s="128"/>
      <c r="CA691" s="128"/>
      <c r="CB691" s="128"/>
      <c r="CC691" s="128"/>
      <c r="CD691" s="128"/>
      <c r="CE691" s="128"/>
      <c r="CF691" s="128"/>
      <c r="CG691" s="128"/>
      <c r="CH691" s="128"/>
      <c r="CI691" s="128"/>
      <c r="CJ691" s="128"/>
      <c r="CK691" s="128"/>
      <c r="CL691" s="128"/>
      <c r="CM691" s="128"/>
      <c r="CN691" s="128"/>
      <c r="CO691" s="128"/>
      <c r="CP691" s="128"/>
      <c r="CQ691" s="128"/>
      <c r="CR691" s="128"/>
      <c r="CS691" s="128"/>
      <c r="CT691" s="128"/>
      <c r="CU691" s="128"/>
      <c r="CV691" s="128"/>
      <c r="CW691" s="128"/>
      <c r="CX691" s="128"/>
      <c r="CY691" s="128"/>
      <c r="CZ691" s="128"/>
      <c r="DA691" s="128"/>
      <c r="DB691" s="128"/>
      <c r="DC691" s="128"/>
      <c r="DD691" s="128"/>
      <c r="DE691" s="128"/>
      <c r="DF691" s="128"/>
      <c r="DG691" s="128"/>
      <c r="DH691" s="128"/>
      <c r="DI691" s="128"/>
      <c r="DJ691" s="128"/>
      <c r="DK691" s="128"/>
      <c r="DL691" s="128"/>
      <c r="DM691" s="128"/>
      <c r="DN691" s="128"/>
      <c r="DO691" s="128"/>
      <c r="DP691" s="128"/>
      <c r="DQ691" s="128"/>
      <c r="DR691" s="128"/>
      <c r="DS691" s="128"/>
      <c r="DT691" s="128"/>
      <c r="DU691" s="128"/>
      <c r="DV691" s="128"/>
      <c r="DW691" s="128"/>
      <c r="DX691" s="128"/>
      <c r="DY691" s="128"/>
      <c r="DZ691" s="128"/>
      <c r="EA691" s="128"/>
      <c r="EB691" s="128"/>
      <c r="EC691" s="128"/>
      <c r="ED691" s="128"/>
      <c r="EE691" s="128"/>
      <c r="EF691" s="128"/>
      <c r="EG691" s="128"/>
      <c r="EH691" s="128"/>
      <c r="EI691" s="128"/>
      <c r="EJ691" s="128"/>
      <c r="EK691" s="128"/>
      <c r="EL691" s="128"/>
      <c r="EM691" s="128"/>
      <c r="EN691" s="128"/>
      <c r="EO691" s="128"/>
      <c r="EP691" s="128"/>
      <c r="EQ691" s="128"/>
      <c r="ER691" s="128"/>
      <c r="ES691" s="128"/>
      <c r="ET691" s="128"/>
      <c r="EU691" s="128"/>
      <c r="EV691" s="128"/>
      <c r="EW691" s="128"/>
      <c r="EX691" s="128"/>
      <c r="EY691" s="128"/>
      <c r="EZ691" s="128"/>
      <c r="FA691" s="128"/>
      <c r="FB691" s="128"/>
      <c r="FC691" s="128"/>
      <c r="FD691" s="128"/>
      <c r="FE691" s="128"/>
      <c r="FF691" s="128"/>
      <c r="FG691" s="128"/>
      <c r="FH691" s="128"/>
      <c r="FI691" s="128"/>
      <c r="FJ691" s="128"/>
      <c r="FK691" s="128"/>
      <c r="FL691" s="128"/>
      <c r="FM691" s="128"/>
      <c r="FN691" s="128"/>
      <c r="FO691" s="128"/>
      <c r="FP691" s="128"/>
      <c r="FQ691" s="128"/>
      <c r="FR691" s="128"/>
      <c r="FS691" s="128"/>
      <c r="FT691" s="128"/>
      <c r="FU691" s="128"/>
      <c r="FV691" s="128"/>
      <c r="FW691" s="128"/>
      <c r="FX691" s="128"/>
      <c r="FY691" s="128"/>
      <c r="FZ691" s="128"/>
      <c r="GA691" s="128"/>
      <c r="GB691" s="128"/>
      <c r="GC691" s="128"/>
      <c r="GD691" s="128"/>
      <c r="GE691" s="128"/>
      <c r="GF691" s="128"/>
      <c r="GG691" s="128"/>
      <c r="GH691" s="128"/>
      <c r="GI691" s="128"/>
      <c r="GJ691" s="128"/>
      <c r="GK691" s="128"/>
      <c r="GL691" s="128"/>
      <c r="GM691" s="128"/>
      <c r="GN691" s="128"/>
      <c r="GO691" s="128"/>
    </row>
    <row r="692" spans="1:197" s="37" customFormat="1" outlineLevel="3" x14ac:dyDescent="0.25">
      <c r="A692" s="38"/>
      <c r="B692" s="39"/>
      <c r="C692" s="303">
        <v>1</v>
      </c>
      <c r="D692" s="304" t="s">
        <v>676</v>
      </c>
      <c r="E692" s="305" t="s">
        <v>688</v>
      </c>
      <c r="F692" s="306" t="s">
        <v>689</v>
      </c>
      <c r="G692" s="304" t="s">
        <v>679</v>
      </c>
      <c r="H692" s="307">
        <v>1</v>
      </c>
      <c r="I692" s="324"/>
      <c r="J692" s="309">
        <f>H692*I692</f>
        <v>0</v>
      </c>
      <c r="K692" s="42"/>
      <c r="L692" s="42">
        <f>H692*K692</f>
        <v>0</v>
      </c>
      <c r="M692" s="42"/>
      <c r="N692" s="42">
        <f>H692*M692</f>
        <v>0</v>
      </c>
      <c r="O692" s="44">
        <v>21</v>
      </c>
      <c r="P692" s="44">
        <f>J692*(O692/100)</f>
        <v>0</v>
      </c>
      <c r="Q692" s="44">
        <f>J692+P692</f>
        <v>0</v>
      </c>
      <c r="R692" s="197"/>
      <c r="S692" s="194"/>
      <c r="T692" s="127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  <c r="BN692" s="128"/>
      <c r="BO692" s="128"/>
      <c r="BP692" s="128"/>
      <c r="BQ692" s="128"/>
      <c r="BR692" s="128"/>
      <c r="BS692" s="128"/>
      <c r="BT692" s="128"/>
      <c r="BU692" s="128"/>
      <c r="BV692" s="128"/>
      <c r="BW692" s="128"/>
      <c r="BX692" s="128"/>
      <c r="BY692" s="128"/>
      <c r="BZ692" s="128"/>
      <c r="CA692" s="128"/>
      <c r="CB692" s="128"/>
      <c r="CC692" s="128"/>
      <c r="CD692" s="128"/>
      <c r="CE692" s="128"/>
      <c r="CF692" s="128"/>
      <c r="CG692" s="128"/>
      <c r="CH692" s="128"/>
      <c r="CI692" s="128"/>
      <c r="CJ692" s="128"/>
      <c r="CK692" s="128"/>
      <c r="CL692" s="128"/>
      <c r="CM692" s="128"/>
      <c r="CN692" s="128"/>
      <c r="CO692" s="128"/>
      <c r="CP692" s="128"/>
      <c r="CQ692" s="128"/>
      <c r="CR692" s="128"/>
      <c r="CS692" s="128"/>
      <c r="CT692" s="128"/>
      <c r="CU692" s="128"/>
      <c r="CV692" s="128"/>
      <c r="CW692" s="128"/>
      <c r="CX692" s="128"/>
      <c r="CY692" s="128"/>
      <c r="CZ692" s="128"/>
      <c r="DA692" s="128"/>
      <c r="DB692" s="128"/>
      <c r="DC692" s="128"/>
      <c r="DD692" s="128"/>
      <c r="DE692" s="128"/>
      <c r="DF692" s="128"/>
      <c r="DG692" s="128"/>
      <c r="DH692" s="128"/>
      <c r="DI692" s="128"/>
      <c r="DJ692" s="128"/>
      <c r="DK692" s="128"/>
      <c r="DL692" s="128"/>
      <c r="DM692" s="128"/>
      <c r="DN692" s="128"/>
      <c r="DO692" s="128"/>
      <c r="DP692" s="128"/>
      <c r="DQ692" s="128"/>
      <c r="DR692" s="128"/>
      <c r="DS692" s="128"/>
      <c r="DT692" s="128"/>
      <c r="DU692" s="128"/>
      <c r="DV692" s="128"/>
      <c r="DW692" s="128"/>
      <c r="DX692" s="128"/>
      <c r="DY692" s="128"/>
      <c r="DZ692" s="128"/>
      <c r="EA692" s="128"/>
      <c r="EB692" s="128"/>
      <c r="EC692" s="128"/>
      <c r="ED692" s="128"/>
      <c r="EE692" s="128"/>
      <c r="EF692" s="128"/>
      <c r="EG692" s="128"/>
      <c r="EH692" s="128"/>
      <c r="EI692" s="128"/>
      <c r="EJ692" s="128"/>
      <c r="EK692" s="128"/>
      <c r="EL692" s="128"/>
      <c r="EM692" s="128"/>
      <c r="EN692" s="128"/>
      <c r="EO692" s="128"/>
      <c r="EP692" s="128"/>
      <c r="EQ692" s="128"/>
      <c r="ER692" s="128"/>
      <c r="ES692" s="128"/>
      <c r="ET692" s="128"/>
      <c r="EU692" s="128"/>
      <c r="EV692" s="128"/>
      <c r="EW692" s="128"/>
      <c r="EX692" s="128"/>
      <c r="EY692" s="128"/>
      <c r="EZ692" s="128"/>
      <c r="FA692" s="128"/>
      <c r="FB692" s="128"/>
      <c r="FC692" s="128"/>
      <c r="FD692" s="128"/>
      <c r="FE692" s="128"/>
      <c r="FF692" s="128"/>
      <c r="FG692" s="128"/>
      <c r="FH692" s="128"/>
      <c r="FI692" s="128"/>
      <c r="FJ692" s="128"/>
      <c r="FK692" s="128"/>
      <c r="FL692" s="128"/>
      <c r="FM692" s="128"/>
      <c r="FN692" s="128"/>
      <c r="FO692" s="128"/>
      <c r="FP692" s="128"/>
      <c r="FQ692" s="128"/>
      <c r="FR692" s="128"/>
      <c r="FS692" s="128"/>
      <c r="FT692" s="128"/>
      <c r="FU692" s="128"/>
      <c r="FV692" s="128"/>
      <c r="FW692" s="128"/>
      <c r="FX692" s="128"/>
      <c r="FY692" s="128"/>
      <c r="FZ692" s="128"/>
      <c r="GA692" s="128"/>
      <c r="GB692" s="128"/>
      <c r="GC692" s="128"/>
      <c r="GD692" s="128"/>
      <c r="GE692" s="128"/>
      <c r="GF692" s="128"/>
      <c r="GG692" s="128"/>
      <c r="GH692" s="128"/>
      <c r="GI692" s="128"/>
      <c r="GJ692" s="128"/>
      <c r="GK692" s="128"/>
      <c r="GL692" s="128"/>
      <c r="GM692" s="128"/>
      <c r="GN692" s="128"/>
      <c r="GO692" s="128"/>
    </row>
    <row r="693" spans="1:197" s="37" customFormat="1" outlineLevel="3" x14ac:dyDescent="0.25">
      <c r="B693" s="35"/>
      <c r="C693" s="35"/>
      <c r="D693" s="35"/>
      <c r="E693" s="35"/>
      <c r="F693" s="35"/>
      <c r="G693" s="35"/>
      <c r="H693" s="35"/>
      <c r="I693" s="36"/>
      <c r="J693" s="36"/>
      <c r="K693" s="35"/>
      <c r="L693" s="35"/>
      <c r="M693" s="35"/>
      <c r="N693" s="35"/>
      <c r="O693" s="35"/>
      <c r="P693" s="36"/>
      <c r="Q693" s="36"/>
      <c r="R693" s="197"/>
      <c r="S693" s="194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28"/>
      <c r="BN693" s="128"/>
      <c r="BO693" s="128"/>
      <c r="BP693" s="128"/>
      <c r="BQ693" s="128"/>
      <c r="BR693" s="128"/>
      <c r="BS693" s="128"/>
      <c r="BT693" s="128"/>
      <c r="BU693" s="128"/>
      <c r="BV693" s="128"/>
      <c r="BW693" s="128"/>
      <c r="BX693" s="128"/>
      <c r="BY693" s="128"/>
      <c r="BZ693" s="128"/>
      <c r="CA693" s="128"/>
      <c r="CB693" s="128"/>
      <c r="CC693" s="128"/>
      <c r="CD693" s="128"/>
      <c r="CE693" s="128"/>
      <c r="CF693" s="128"/>
      <c r="CG693" s="128"/>
      <c r="CH693" s="128"/>
      <c r="CI693" s="128"/>
      <c r="CJ693" s="128"/>
      <c r="CK693" s="128"/>
      <c r="CL693" s="128"/>
      <c r="CM693" s="128"/>
      <c r="CN693" s="128"/>
      <c r="CO693" s="128"/>
      <c r="CP693" s="128"/>
      <c r="CQ693" s="128"/>
      <c r="CR693" s="128"/>
      <c r="CS693" s="128"/>
      <c r="CT693" s="128"/>
      <c r="CU693" s="128"/>
      <c r="CV693" s="128"/>
      <c r="CW693" s="128"/>
      <c r="CX693" s="128"/>
      <c r="CY693" s="128"/>
      <c r="CZ693" s="128"/>
      <c r="DA693" s="128"/>
      <c r="DB693" s="128"/>
      <c r="DC693" s="128"/>
      <c r="DD693" s="128"/>
      <c r="DE693" s="128"/>
      <c r="DF693" s="128"/>
      <c r="DG693" s="128"/>
      <c r="DH693" s="128"/>
      <c r="DI693" s="128"/>
      <c r="DJ693" s="128"/>
      <c r="DK693" s="128"/>
      <c r="DL693" s="128"/>
      <c r="DM693" s="128"/>
      <c r="DN693" s="128"/>
      <c r="DO693" s="128"/>
      <c r="DP693" s="128"/>
      <c r="DQ693" s="128"/>
      <c r="DR693" s="128"/>
      <c r="DS693" s="128"/>
      <c r="DT693" s="128"/>
      <c r="DU693" s="128"/>
      <c r="DV693" s="128"/>
      <c r="DW693" s="128"/>
      <c r="DX693" s="128"/>
      <c r="DY693" s="128"/>
      <c r="DZ693" s="128"/>
      <c r="EA693" s="128"/>
      <c r="EB693" s="128"/>
      <c r="EC693" s="128"/>
      <c r="ED693" s="128"/>
      <c r="EE693" s="128"/>
      <c r="EF693" s="128"/>
      <c r="EG693" s="128"/>
      <c r="EH693" s="128"/>
      <c r="EI693" s="128"/>
      <c r="EJ693" s="128"/>
      <c r="EK693" s="128"/>
      <c r="EL693" s="128"/>
      <c r="EM693" s="128"/>
      <c r="EN693" s="128"/>
      <c r="EO693" s="128"/>
      <c r="EP693" s="128"/>
      <c r="EQ693" s="128"/>
      <c r="ER693" s="128"/>
      <c r="ES693" s="128"/>
      <c r="ET693" s="128"/>
      <c r="EU693" s="128"/>
      <c r="EV693" s="128"/>
      <c r="EW693" s="128"/>
      <c r="EX693" s="128"/>
      <c r="EY693" s="128"/>
      <c r="EZ693" s="128"/>
      <c r="FA693" s="128"/>
      <c r="FB693" s="128"/>
      <c r="FC693" s="128"/>
      <c r="FD693" s="128"/>
      <c r="FE693" s="128"/>
      <c r="FF693" s="128"/>
      <c r="FG693" s="128"/>
      <c r="FH693" s="128"/>
      <c r="FI693" s="128"/>
      <c r="FJ693" s="128"/>
      <c r="FK693" s="128"/>
      <c r="FL693" s="128"/>
      <c r="FM693" s="128"/>
      <c r="FN693" s="128"/>
      <c r="FO693" s="128"/>
      <c r="FP693" s="128"/>
      <c r="FQ693" s="128"/>
      <c r="FR693" s="128"/>
      <c r="FS693" s="128"/>
      <c r="FT693" s="128"/>
      <c r="FU693" s="128"/>
      <c r="FV693" s="128"/>
      <c r="FW693" s="128"/>
      <c r="FX693" s="128"/>
      <c r="FY693" s="128"/>
      <c r="FZ693" s="128"/>
      <c r="GA693" s="128"/>
      <c r="GB693" s="128"/>
      <c r="GC693" s="128"/>
      <c r="GD693" s="128"/>
      <c r="GE693" s="128"/>
      <c r="GF693" s="128"/>
      <c r="GG693" s="128"/>
      <c r="GH693" s="128"/>
      <c r="GI693" s="128"/>
      <c r="GJ693" s="128"/>
      <c r="GK693" s="128"/>
      <c r="GL693" s="128"/>
      <c r="GM693" s="128"/>
      <c r="GN693" s="128"/>
      <c r="GO693" s="128"/>
    </row>
    <row r="694" spans="1:197" s="116" customFormat="1" outlineLevel="2" x14ac:dyDescent="0.25">
      <c r="A694" s="120" t="s">
        <v>42</v>
      </c>
      <c r="B694" s="121">
        <v>3</v>
      </c>
      <c r="C694" s="332"/>
      <c r="D694" s="333" t="s">
        <v>49</v>
      </c>
      <c r="E694" s="333"/>
      <c r="F694" s="334" t="s">
        <v>43</v>
      </c>
      <c r="G694" s="333"/>
      <c r="H694" s="335"/>
      <c r="I694" s="337"/>
      <c r="J694" s="336">
        <f>SUBTOTAL(9,J695:J696)</f>
        <v>0</v>
      </c>
      <c r="K694" s="92"/>
      <c r="L694" s="122">
        <f>SUBTOTAL(9,L695:L696)</f>
        <v>0</v>
      </c>
      <c r="M694" s="92"/>
      <c r="N694" s="122">
        <f>SUBTOTAL(9,N695:N696)</f>
        <v>0</v>
      </c>
      <c r="O694" s="123"/>
      <c r="P694" s="94">
        <f>SUBTOTAL(9,P695:P696)</f>
        <v>0</v>
      </c>
      <c r="Q694" s="94">
        <f>SUBTOTAL(9,Q695:Q696)</f>
        <v>0</v>
      </c>
      <c r="R694" s="197"/>
      <c r="S694" s="194"/>
      <c r="T694" s="182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28"/>
      <c r="BN694" s="128"/>
      <c r="BO694" s="128"/>
      <c r="BP694" s="128"/>
      <c r="BQ694" s="128"/>
      <c r="BR694" s="128"/>
      <c r="BS694" s="128"/>
      <c r="BT694" s="128"/>
      <c r="BU694" s="128"/>
      <c r="BV694" s="128"/>
      <c r="BW694" s="128"/>
      <c r="BX694" s="128"/>
      <c r="BY694" s="128"/>
      <c r="BZ694" s="128"/>
      <c r="CA694" s="128"/>
      <c r="CB694" s="128"/>
      <c r="CC694" s="128"/>
      <c r="CD694" s="128"/>
      <c r="CE694" s="128"/>
      <c r="CF694" s="128"/>
      <c r="CG694" s="128"/>
      <c r="CH694" s="128"/>
      <c r="CI694" s="128"/>
      <c r="CJ694" s="128"/>
      <c r="CK694" s="128"/>
      <c r="CL694" s="128"/>
      <c r="CM694" s="128"/>
      <c r="CN694" s="128"/>
      <c r="CO694" s="128"/>
      <c r="CP694" s="128"/>
      <c r="CQ694" s="128"/>
      <c r="CR694" s="128"/>
      <c r="CS694" s="128"/>
      <c r="CT694" s="128"/>
      <c r="CU694" s="128"/>
      <c r="CV694" s="128"/>
      <c r="CW694" s="128"/>
      <c r="CX694" s="128"/>
      <c r="CY694" s="128"/>
      <c r="CZ694" s="128"/>
      <c r="DA694" s="128"/>
      <c r="DB694" s="128"/>
      <c r="DC694" s="128"/>
      <c r="DD694" s="128"/>
      <c r="DE694" s="128"/>
      <c r="DF694" s="128"/>
      <c r="DG694" s="128"/>
      <c r="DH694" s="128"/>
      <c r="DI694" s="128"/>
      <c r="DJ694" s="128"/>
      <c r="DK694" s="128"/>
      <c r="DL694" s="128"/>
      <c r="DM694" s="128"/>
      <c r="DN694" s="128"/>
      <c r="DO694" s="128"/>
      <c r="DP694" s="128"/>
      <c r="DQ694" s="128"/>
      <c r="DR694" s="128"/>
      <c r="DS694" s="128"/>
      <c r="DT694" s="128"/>
      <c r="DU694" s="128"/>
      <c r="DV694" s="128"/>
      <c r="DW694" s="128"/>
      <c r="DX694" s="128"/>
      <c r="DY694" s="128"/>
      <c r="DZ694" s="128"/>
      <c r="EA694" s="128"/>
      <c r="EB694" s="128"/>
      <c r="EC694" s="128"/>
      <c r="ED694" s="128"/>
      <c r="EE694" s="128"/>
      <c r="EF694" s="128"/>
      <c r="EG694" s="128"/>
      <c r="EH694" s="128"/>
      <c r="EI694" s="128"/>
      <c r="EJ694" s="128"/>
      <c r="EK694" s="128"/>
      <c r="EL694" s="128"/>
      <c r="EM694" s="128"/>
      <c r="EN694" s="128"/>
      <c r="EO694" s="128"/>
      <c r="EP694" s="128"/>
      <c r="EQ694" s="128"/>
      <c r="ER694" s="128"/>
      <c r="ES694" s="128"/>
      <c r="ET694" s="128"/>
      <c r="EU694" s="128"/>
      <c r="EV694" s="128"/>
      <c r="EW694" s="128"/>
      <c r="EX694" s="128"/>
      <c r="EY694" s="128"/>
      <c r="EZ694" s="128"/>
      <c r="FA694" s="128"/>
      <c r="FB694" s="128"/>
      <c r="FC694" s="128"/>
      <c r="FD694" s="128"/>
      <c r="FE694" s="128"/>
      <c r="FF694" s="128"/>
      <c r="FG694" s="128"/>
      <c r="FH694" s="128"/>
      <c r="FI694" s="128"/>
      <c r="FJ694" s="128"/>
      <c r="FK694" s="128"/>
      <c r="FL694" s="128"/>
      <c r="FM694" s="128"/>
      <c r="FN694" s="128"/>
      <c r="FO694" s="128"/>
      <c r="FP694" s="128"/>
      <c r="FQ694" s="128"/>
      <c r="FR694" s="128"/>
      <c r="FS694" s="128"/>
      <c r="FT694" s="128"/>
      <c r="FU694" s="128"/>
      <c r="FV694" s="128"/>
      <c r="FW694" s="128"/>
      <c r="FX694" s="128"/>
      <c r="FY694" s="128"/>
      <c r="FZ694" s="128"/>
      <c r="GA694" s="128"/>
      <c r="GB694" s="128"/>
      <c r="GC694" s="128"/>
      <c r="GD694" s="128"/>
      <c r="GE694" s="128"/>
      <c r="GF694" s="128"/>
      <c r="GG694" s="128"/>
      <c r="GH694" s="128"/>
      <c r="GI694" s="128"/>
      <c r="GJ694" s="128"/>
      <c r="GK694" s="128"/>
      <c r="GL694" s="128"/>
      <c r="GM694" s="128"/>
      <c r="GN694" s="128"/>
      <c r="GO694" s="128"/>
    </row>
    <row r="695" spans="1:197" s="116" customFormat="1" outlineLevel="3" x14ac:dyDescent="0.25">
      <c r="A695" s="114"/>
      <c r="B695" s="115"/>
      <c r="C695" s="303">
        <v>1</v>
      </c>
      <c r="D695" s="304" t="s">
        <v>676</v>
      </c>
      <c r="E695" s="305" t="s">
        <v>690</v>
      </c>
      <c r="F695" s="306" t="s">
        <v>691</v>
      </c>
      <c r="G695" s="304" t="s">
        <v>679</v>
      </c>
      <c r="H695" s="307">
        <v>1</v>
      </c>
      <c r="I695" s="324"/>
      <c r="J695" s="309">
        <f>H695*I695</f>
        <v>0</v>
      </c>
      <c r="K695" s="95"/>
      <c r="L695" s="95">
        <f>H695*K695</f>
        <v>0</v>
      </c>
      <c r="M695" s="95"/>
      <c r="N695" s="95">
        <f>H695*M695</f>
        <v>0</v>
      </c>
      <c r="O695" s="96">
        <v>21</v>
      </c>
      <c r="P695" s="96">
        <f>J695*(O695/100)</f>
        <v>0</v>
      </c>
      <c r="Q695" s="96">
        <f>J695+P695</f>
        <v>0</v>
      </c>
      <c r="R695" s="197"/>
      <c r="S695" s="194"/>
      <c r="T695" s="127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  <c r="BN695" s="128"/>
      <c r="BO695" s="128"/>
      <c r="BP695" s="128"/>
      <c r="BQ695" s="128"/>
      <c r="BR695" s="128"/>
      <c r="BS695" s="128"/>
      <c r="BT695" s="128"/>
      <c r="BU695" s="128"/>
      <c r="BV695" s="128"/>
      <c r="BW695" s="128"/>
      <c r="BX695" s="128"/>
      <c r="BY695" s="128"/>
      <c r="BZ695" s="128"/>
      <c r="CA695" s="128"/>
      <c r="CB695" s="128"/>
      <c r="CC695" s="128"/>
      <c r="CD695" s="128"/>
      <c r="CE695" s="128"/>
      <c r="CF695" s="128"/>
      <c r="CG695" s="128"/>
      <c r="CH695" s="128"/>
      <c r="CI695" s="128"/>
      <c r="CJ695" s="128"/>
      <c r="CK695" s="128"/>
      <c r="CL695" s="128"/>
      <c r="CM695" s="128"/>
      <c r="CN695" s="128"/>
      <c r="CO695" s="128"/>
      <c r="CP695" s="128"/>
      <c r="CQ695" s="128"/>
      <c r="CR695" s="128"/>
      <c r="CS695" s="128"/>
      <c r="CT695" s="128"/>
      <c r="CU695" s="128"/>
      <c r="CV695" s="128"/>
      <c r="CW695" s="128"/>
      <c r="CX695" s="128"/>
      <c r="CY695" s="128"/>
      <c r="CZ695" s="128"/>
      <c r="DA695" s="128"/>
      <c r="DB695" s="128"/>
      <c r="DC695" s="128"/>
      <c r="DD695" s="128"/>
      <c r="DE695" s="128"/>
      <c r="DF695" s="128"/>
      <c r="DG695" s="128"/>
      <c r="DH695" s="128"/>
      <c r="DI695" s="128"/>
      <c r="DJ695" s="128"/>
      <c r="DK695" s="128"/>
      <c r="DL695" s="128"/>
      <c r="DM695" s="128"/>
      <c r="DN695" s="128"/>
      <c r="DO695" s="128"/>
      <c r="DP695" s="128"/>
      <c r="DQ695" s="128"/>
      <c r="DR695" s="128"/>
      <c r="DS695" s="128"/>
      <c r="DT695" s="128"/>
      <c r="DU695" s="128"/>
      <c r="DV695" s="128"/>
      <c r="DW695" s="128"/>
      <c r="DX695" s="128"/>
      <c r="DY695" s="128"/>
      <c r="DZ695" s="128"/>
      <c r="EA695" s="128"/>
      <c r="EB695" s="128"/>
      <c r="EC695" s="128"/>
      <c r="ED695" s="128"/>
      <c r="EE695" s="128"/>
      <c r="EF695" s="128"/>
      <c r="EG695" s="128"/>
      <c r="EH695" s="128"/>
      <c r="EI695" s="128"/>
      <c r="EJ695" s="128"/>
      <c r="EK695" s="128"/>
      <c r="EL695" s="128"/>
      <c r="EM695" s="128"/>
      <c r="EN695" s="128"/>
      <c r="EO695" s="128"/>
      <c r="EP695" s="128"/>
      <c r="EQ695" s="128"/>
      <c r="ER695" s="128"/>
      <c r="ES695" s="128"/>
      <c r="ET695" s="128"/>
      <c r="EU695" s="128"/>
      <c r="EV695" s="128"/>
      <c r="EW695" s="128"/>
      <c r="EX695" s="128"/>
      <c r="EY695" s="128"/>
      <c r="EZ695" s="128"/>
      <c r="FA695" s="128"/>
      <c r="FB695" s="128"/>
      <c r="FC695" s="128"/>
      <c r="FD695" s="128"/>
      <c r="FE695" s="128"/>
      <c r="FF695" s="128"/>
      <c r="FG695" s="128"/>
      <c r="FH695" s="128"/>
      <c r="FI695" s="128"/>
      <c r="FJ695" s="128"/>
      <c r="FK695" s="128"/>
      <c r="FL695" s="128"/>
      <c r="FM695" s="128"/>
      <c r="FN695" s="128"/>
      <c r="FO695" s="128"/>
      <c r="FP695" s="128"/>
      <c r="FQ695" s="128"/>
      <c r="FR695" s="128"/>
      <c r="FS695" s="128"/>
      <c r="FT695" s="128"/>
      <c r="FU695" s="128"/>
      <c r="FV695" s="128"/>
      <c r="FW695" s="128"/>
      <c r="FX695" s="128"/>
      <c r="FY695" s="128"/>
      <c r="FZ695" s="128"/>
      <c r="GA695" s="128"/>
      <c r="GB695" s="128"/>
      <c r="GC695" s="128"/>
      <c r="GD695" s="128"/>
      <c r="GE695" s="128"/>
      <c r="GF695" s="128"/>
      <c r="GG695" s="128"/>
      <c r="GH695" s="128"/>
      <c r="GI695" s="128"/>
      <c r="GJ695" s="128"/>
      <c r="GK695" s="128"/>
      <c r="GL695" s="128"/>
      <c r="GM695" s="128"/>
      <c r="GN695" s="128"/>
      <c r="GO695" s="128"/>
    </row>
    <row r="696" spans="1:197" s="37" customFormat="1" outlineLevel="3" x14ac:dyDescent="0.25">
      <c r="B696" s="35"/>
      <c r="C696" s="35"/>
      <c r="D696" s="35"/>
      <c r="E696" s="35"/>
      <c r="F696" s="35"/>
      <c r="G696" s="35"/>
      <c r="H696" s="35"/>
      <c r="I696" s="36"/>
      <c r="J696" s="36"/>
      <c r="K696" s="35"/>
      <c r="L696" s="35"/>
      <c r="M696" s="35"/>
      <c r="N696" s="35"/>
      <c r="O696" s="35"/>
      <c r="P696" s="36"/>
      <c r="Q696" s="36"/>
      <c r="R696" s="197"/>
      <c r="S696" s="194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  <c r="BJ696" s="128"/>
      <c r="BK696" s="128"/>
      <c r="BL696" s="128"/>
      <c r="BM696" s="128"/>
      <c r="BN696" s="128"/>
      <c r="BO696" s="128"/>
      <c r="BP696" s="128"/>
      <c r="BQ696" s="128"/>
      <c r="BR696" s="128"/>
      <c r="BS696" s="128"/>
      <c r="BT696" s="128"/>
      <c r="BU696" s="128"/>
      <c r="BV696" s="128"/>
      <c r="BW696" s="128"/>
      <c r="BX696" s="128"/>
      <c r="BY696" s="128"/>
      <c r="BZ696" s="128"/>
      <c r="CA696" s="128"/>
      <c r="CB696" s="128"/>
      <c r="CC696" s="128"/>
      <c r="CD696" s="128"/>
      <c r="CE696" s="128"/>
      <c r="CF696" s="128"/>
      <c r="CG696" s="128"/>
      <c r="CH696" s="128"/>
      <c r="CI696" s="128"/>
      <c r="CJ696" s="128"/>
      <c r="CK696" s="128"/>
      <c r="CL696" s="128"/>
      <c r="CM696" s="128"/>
      <c r="CN696" s="128"/>
      <c r="CO696" s="128"/>
      <c r="CP696" s="128"/>
      <c r="CQ696" s="128"/>
      <c r="CR696" s="128"/>
      <c r="CS696" s="128"/>
      <c r="CT696" s="128"/>
      <c r="CU696" s="128"/>
      <c r="CV696" s="128"/>
      <c r="CW696" s="128"/>
      <c r="CX696" s="128"/>
      <c r="CY696" s="128"/>
      <c r="CZ696" s="128"/>
      <c r="DA696" s="128"/>
      <c r="DB696" s="128"/>
      <c r="DC696" s="128"/>
      <c r="DD696" s="128"/>
      <c r="DE696" s="128"/>
      <c r="DF696" s="128"/>
      <c r="DG696" s="128"/>
      <c r="DH696" s="128"/>
      <c r="DI696" s="128"/>
      <c r="DJ696" s="128"/>
      <c r="DK696" s="128"/>
      <c r="DL696" s="128"/>
      <c r="DM696" s="128"/>
      <c r="DN696" s="128"/>
      <c r="DO696" s="128"/>
      <c r="DP696" s="128"/>
      <c r="DQ696" s="128"/>
      <c r="DR696" s="128"/>
      <c r="DS696" s="128"/>
      <c r="DT696" s="128"/>
      <c r="DU696" s="128"/>
      <c r="DV696" s="128"/>
      <c r="DW696" s="128"/>
      <c r="DX696" s="128"/>
      <c r="DY696" s="128"/>
      <c r="DZ696" s="128"/>
      <c r="EA696" s="128"/>
      <c r="EB696" s="128"/>
      <c r="EC696" s="128"/>
      <c r="ED696" s="128"/>
      <c r="EE696" s="128"/>
      <c r="EF696" s="128"/>
      <c r="EG696" s="128"/>
      <c r="EH696" s="128"/>
      <c r="EI696" s="128"/>
      <c r="EJ696" s="128"/>
      <c r="EK696" s="128"/>
      <c r="EL696" s="128"/>
      <c r="EM696" s="128"/>
      <c r="EN696" s="128"/>
      <c r="EO696" s="128"/>
      <c r="EP696" s="128"/>
      <c r="EQ696" s="128"/>
      <c r="ER696" s="128"/>
      <c r="ES696" s="128"/>
      <c r="ET696" s="128"/>
      <c r="EU696" s="128"/>
      <c r="EV696" s="128"/>
      <c r="EW696" s="128"/>
      <c r="EX696" s="128"/>
      <c r="EY696" s="128"/>
      <c r="EZ696" s="128"/>
      <c r="FA696" s="128"/>
      <c r="FB696" s="128"/>
      <c r="FC696" s="128"/>
      <c r="FD696" s="128"/>
      <c r="FE696" s="128"/>
      <c r="FF696" s="128"/>
      <c r="FG696" s="128"/>
      <c r="FH696" s="128"/>
      <c r="FI696" s="128"/>
      <c r="FJ696" s="128"/>
      <c r="FK696" s="128"/>
      <c r="FL696" s="128"/>
      <c r="FM696" s="128"/>
      <c r="FN696" s="128"/>
      <c r="FO696" s="128"/>
      <c r="FP696" s="128"/>
      <c r="FQ696" s="128"/>
      <c r="FR696" s="128"/>
      <c r="FS696" s="128"/>
      <c r="FT696" s="128"/>
      <c r="FU696" s="128"/>
      <c r="FV696" s="128"/>
      <c r="FW696" s="128"/>
      <c r="FX696" s="128"/>
      <c r="FY696" s="128"/>
      <c r="FZ696" s="128"/>
      <c r="GA696" s="128"/>
      <c r="GB696" s="128"/>
      <c r="GC696" s="128"/>
      <c r="GD696" s="128"/>
      <c r="GE696" s="128"/>
      <c r="GF696" s="128"/>
      <c r="GG696" s="128"/>
      <c r="GH696" s="128"/>
      <c r="GI696" s="128"/>
      <c r="GJ696" s="128"/>
      <c r="GK696" s="128"/>
      <c r="GL696" s="128"/>
      <c r="GM696" s="128"/>
      <c r="GN696" s="128"/>
      <c r="GO696" s="128"/>
    </row>
    <row r="697" spans="1:197" s="37" customFormat="1" outlineLevel="2" x14ac:dyDescent="0.25">
      <c r="A697" s="13" t="s">
        <v>44</v>
      </c>
      <c r="B697" s="26">
        <v>3</v>
      </c>
      <c r="C697" s="27"/>
      <c r="D697" s="28" t="s">
        <v>49</v>
      </c>
      <c r="E697" s="28"/>
      <c r="F697" s="14" t="s">
        <v>45</v>
      </c>
      <c r="G697" s="28"/>
      <c r="H697" s="29"/>
      <c r="I697" s="30"/>
      <c r="J697" s="15">
        <f>SUBTOTAL(9,J698:J700)</f>
        <v>0</v>
      </c>
      <c r="K697" s="29"/>
      <c r="L697" s="16">
        <f>SUBTOTAL(9,L698:L700)</f>
        <v>0</v>
      </c>
      <c r="M697" s="29"/>
      <c r="N697" s="16">
        <f>SUBTOTAL(9,N698:N700)</f>
        <v>0</v>
      </c>
      <c r="O697" s="31"/>
      <c r="P697" s="15">
        <f>SUBTOTAL(9,P698:P700)</f>
        <v>0</v>
      </c>
      <c r="Q697" s="15">
        <f>SUBTOTAL(9,Q698:Q700)</f>
        <v>0</v>
      </c>
      <c r="R697" s="197"/>
      <c r="S697" s="194"/>
      <c r="T697" s="127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  <c r="BJ697" s="128"/>
      <c r="BK697" s="128"/>
      <c r="BL697" s="128"/>
      <c r="BM697" s="128"/>
      <c r="BN697" s="128"/>
      <c r="BO697" s="128"/>
      <c r="BP697" s="128"/>
      <c r="BQ697" s="128"/>
      <c r="BR697" s="128"/>
      <c r="BS697" s="128"/>
      <c r="BT697" s="128"/>
      <c r="BU697" s="128"/>
      <c r="BV697" s="128"/>
      <c r="BW697" s="128"/>
      <c r="BX697" s="128"/>
      <c r="BY697" s="128"/>
      <c r="BZ697" s="128"/>
      <c r="CA697" s="128"/>
      <c r="CB697" s="128"/>
      <c r="CC697" s="128"/>
      <c r="CD697" s="128"/>
      <c r="CE697" s="128"/>
      <c r="CF697" s="128"/>
      <c r="CG697" s="128"/>
      <c r="CH697" s="128"/>
      <c r="CI697" s="128"/>
      <c r="CJ697" s="128"/>
      <c r="CK697" s="128"/>
      <c r="CL697" s="128"/>
      <c r="CM697" s="128"/>
      <c r="CN697" s="128"/>
      <c r="CO697" s="128"/>
      <c r="CP697" s="128"/>
      <c r="CQ697" s="128"/>
      <c r="CR697" s="128"/>
      <c r="CS697" s="128"/>
      <c r="CT697" s="128"/>
      <c r="CU697" s="128"/>
      <c r="CV697" s="128"/>
      <c r="CW697" s="128"/>
      <c r="CX697" s="128"/>
      <c r="CY697" s="128"/>
      <c r="CZ697" s="128"/>
      <c r="DA697" s="128"/>
      <c r="DB697" s="128"/>
      <c r="DC697" s="128"/>
      <c r="DD697" s="128"/>
      <c r="DE697" s="128"/>
      <c r="DF697" s="128"/>
      <c r="DG697" s="128"/>
      <c r="DH697" s="128"/>
      <c r="DI697" s="128"/>
      <c r="DJ697" s="128"/>
      <c r="DK697" s="128"/>
      <c r="DL697" s="128"/>
      <c r="DM697" s="128"/>
      <c r="DN697" s="128"/>
      <c r="DO697" s="128"/>
      <c r="DP697" s="128"/>
      <c r="DQ697" s="128"/>
      <c r="DR697" s="128"/>
      <c r="DS697" s="128"/>
      <c r="DT697" s="128"/>
      <c r="DU697" s="128"/>
      <c r="DV697" s="128"/>
      <c r="DW697" s="128"/>
      <c r="DX697" s="128"/>
      <c r="DY697" s="128"/>
      <c r="DZ697" s="128"/>
      <c r="EA697" s="128"/>
      <c r="EB697" s="128"/>
      <c r="EC697" s="128"/>
      <c r="ED697" s="128"/>
      <c r="EE697" s="128"/>
      <c r="EF697" s="128"/>
      <c r="EG697" s="128"/>
      <c r="EH697" s="128"/>
      <c r="EI697" s="128"/>
      <c r="EJ697" s="128"/>
      <c r="EK697" s="128"/>
      <c r="EL697" s="128"/>
      <c r="EM697" s="128"/>
      <c r="EN697" s="128"/>
      <c r="EO697" s="128"/>
      <c r="EP697" s="128"/>
      <c r="EQ697" s="128"/>
      <c r="ER697" s="128"/>
      <c r="ES697" s="128"/>
      <c r="ET697" s="128"/>
      <c r="EU697" s="128"/>
      <c r="EV697" s="128"/>
      <c r="EW697" s="128"/>
      <c r="EX697" s="128"/>
      <c r="EY697" s="128"/>
      <c r="EZ697" s="128"/>
      <c r="FA697" s="128"/>
      <c r="FB697" s="128"/>
      <c r="FC697" s="128"/>
      <c r="FD697" s="128"/>
      <c r="FE697" s="128"/>
      <c r="FF697" s="128"/>
      <c r="FG697" s="128"/>
      <c r="FH697" s="128"/>
      <c r="FI697" s="128"/>
      <c r="FJ697" s="128"/>
      <c r="FK697" s="128"/>
      <c r="FL697" s="128"/>
      <c r="FM697" s="128"/>
      <c r="FN697" s="128"/>
      <c r="FO697" s="128"/>
      <c r="FP697" s="128"/>
      <c r="FQ697" s="128"/>
      <c r="FR697" s="128"/>
      <c r="FS697" s="128"/>
      <c r="FT697" s="128"/>
      <c r="FU697" s="128"/>
      <c r="FV697" s="128"/>
      <c r="FW697" s="128"/>
      <c r="FX697" s="128"/>
      <c r="FY697" s="128"/>
      <c r="FZ697" s="128"/>
      <c r="GA697" s="128"/>
      <c r="GB697" s="128"/>
      <c r="GC697" s="128"/>
      <c r="GD697" s="128"/>
      <c r="GE697" s="128"/>
      <c r="GF697" s="128"/>
      <c r="GG697" s="128"/>
      <c r="GH697" s="128"/>
      <c r="GI697" s="128"/>
      <c r="GJ697" s="128"/>
      <c r="GK697" s="128"/>
      <c r="GL697" s="128"/>
      <c r="GM697" s="128"/>
      <c r="GN697" s="128"/>
      <c r="GO697" s="128"/>
    </row>
    <row r="698" spans="1:197" s="37" customFormat="1" outlineLevel="3" x14ac:dyDescent="0.25">
      <c r="A698" s="38"/>
      <c r="B698" s="39"/>
      <c r="C698" s="303">
        <v>1</v>
      </c>
      <c r="D698" s="304" t="s">
        <v>676</v>
      </c>
      <c r="E698" s="305" t="s">
        <v>692</v>
      </c>
      <c r="F698" s="306" t="s">
        <v>693</v>
      </c>
      <c r="G698" s="304" t="s">
        <v>679</v>
      </c>
      <c r="H698" s="307">
        <v>1</v>
      </c>
      <c r="I698" s="324"/>
      <c r="J698" s="309">
        <f>H698*I698</f>
        <v>0</v>
      </c>
      <c r="K698" s="42"/>
      <c r="L698" s="42">
        <f>H698*K698</f>
        <v>0</v>
      </c>
      <c r="M698" s="42"/>
      <c r="N698" s="42">
        <f>H698*M698</f>
        <v>0</v>
      </c>
      <c r="O698" s="44">
        <v>21</v>
      </c>
      <c r="P698" s="44">
        <f>J698*(O698/100)</f>
        <v>0</v>
      </c>
      <c r="Q698" s="44">
        <f>J698+P698</f>
        <v>0</v>
      </c>
      <c r="R698" s="197"/>
      <c r="S698" s="194"/>
      <c r="T698" s="127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28"/>
      <c r="BN698" s="128"/>
      <c r="BO698" s="128"/>
      <c r="BP698" s="128"/>
      <c r="BQ698" s="128"/>
      <c r="BR698" s="128"/>
      <c r="BS698" s="128"/>
      <c r="BT698" s="128"/>
      <c r="BU698" s="128"/>
      <c r="BV698" s="128"/>
      <c r="BW698" s="128"/>
      <c r="BX698" s="128"/>
      <c r="BY698" s="128"/>
      <c r="BZ698" s="128"/>
      <c r="CA698" s="128"/>
      <c r="CB698" s="128"/>
      <c r="CC698" s="128"/>
      <c r="CD698" s="128"/>
      <c r="CE698" s="128"/>
      <c r="CF698" s="128"/>
      <c r="CG698" s="128"/>
      <c r="CH698" s="128"/>
      <c r="CI698" s="128"/>
      <c r="CJ698" s="128"/>
      <c r="CK698" s="128"/>
      <c r="CL698" s="128"/>
      <c r="CM698" s="128"/>
      <c r="CN698" s="128"/>
      <c r="CO698" s="128"/>
      <c r="CP698" s="128"/>
      <c r="CQ698" s="128"/>
      <c r="CR698" s="128"/>
      <c r="CS698" s="128"/>
      <c r="CT698" s="128"/>
      <c r="CU698" s="128"/>
      <c r="CV698" s="128"/>
      <c r="CW698" s="128"/>
      <c r="CX698" s="128"/>
      <c r="CY698" s="128"/>
      <c r="CZ698" s="128"/>
      <c r="DA698" s="128"/>
      <c r="DB698" s="128"/>
      <c r="DC698" s="128"/>
      <c r="DD698" s="128"/>
      <c r="DE698" s="128"/>
      <c r="DF698" s="128"/>
      <c r="DG698" s="128"/>
      <c r="DH698" s="128"/>
      <c r="DI698" s="128"/>
      <c r="DJ698" s="128"/>
      <c r="DK698" s="128"/>
      <c r="DL698" s="128"/>
      <c r="DM698" s="128"/>
      <c r="DN698" s="128"/>
      <c r="DO698" s="128"/>
      <c r="DP698" s="128"/>
      <c r="DQ698" s="128"/>
      <c r="DR698" s="128"/>
      <c r="DS698" s="128"/>
      <c r="DT698" s="128"/>
      <c r="DU698" s="128"/>
      <c r="DV698" s="128"/>
      <c r="DW698" s="128"/>
      <c r="DX698" s="128"/>
      <c r="DY698" s="128"/>
      <c r="DZ698" s="128"/>
      <c r="EA698" s="128"/>
      <c r="EB698" s="128"/>
      <c r="EC698" s="128"/>
      <c r="ED698" s="128"/>
      <c r="EE698" s="128"/>
      <c r="EF698" s="128"/>
      <c r="EG698" s="128"/>
      <c r="EH698" s="128"/>
      <c r="EI698" s="128"/>
      <c r="EJ698" s="128"/>
      <c r="EK698" s="128"/>
      <c r="EL698" s="128"/>
      <c r="EM698" s="128"/>
      <c r="EN698" s="128"/>
      <c r="EO698" s="128"/>
      <c r="EP698" s="128"/>
      <c r="EQ698" s="128"/>
      <c r="ER698" s="128"/>
      <c r="ES698" s="128"/>
      <c r="ET698" s="128"/>
      <c r="EU698" s="128"/>
      <c r="EV698" s="128"/>
      <c r="EW698" s="128"/>
      <c r="EX698" s="128"/>
      <c r="EY698" s="128"/>
      <c r="EZ698" s="128"/>
      <c r="FA698" s="128"/>
      <c r="FB698" s="128"/>
      <c r="FC698" s="128"/>
      <c r="FD698" s="128"/>
      <c r="FE698" s="128"/>
      <c r="FF698" s="128"/>
      <c r="FG698" s="128"/>
      <c r="FH698" s="128"/>
      <c r="FI698" s="128"/>
      <c r="FJ698" s="128"/>
      <c r="FK698" s="128"/>
      <c r="FL698" s="128"/>
      <c r="FM698" s="128"/>
      <c r="FN698" s="128"/>
      <c r="FO698" s="128"/>
      <c r="FP698" s="128"/>
      <c r="FQ698" s="128"/>
      <c r="FR698" s="128"/>
      <c r="FS698" s="128"/>
      <c r="FT698" s="128"/>
      <c r="FU698" s="128"/>
      <c r="FV698" s="128"/>
      <c r="FW698" s="128"/>
      <c r="FX698" s="128"/>
      <c r="FY698" s="128"/>
      <c r="FZ698" s="128"/>
      <c r="GA698" s="128"/>
      <c r="GB698" s="128"/>
      <c r="GC698" s="128"/>
      <c r="GD698" s="128"/>
      <c r="GE698" s="128"/>
      <c r="GF698" s="128"/>
      <c r="GG698" s="128"/>
      <c r="GH698" s="128"/>
      <c r="GI698" s="128"/>
      <c r="GJ698" s="128"/>
      <c r="GK698" s="128"/>
      <c r="GL698" s="128"/>
      <c r="GM698" s="128"/>
      <c r="GN698" s="128"/>
      <c r="GO698" s="128"/>
    </row>
    <row r="699" spans="1:197" s="37" customFormat="1" outlineLevel="3" x14ac:dyDescent="0.25">
      <c r="A699" s="38"/>
      <c r="B699" s="39"/>
      <c r="C699" s="303">
        <v>2</v>
      </c>
      <c r="D699" s="304" t="s">
        <v>676</v>
      </c>
      <c r="E699" s="305" t="s">
        <v>694</v>
      </c>
      <c r="F699" s="306" t="s">
        <v>695</v>
      </c>
      <c r="G699" s="304" t="s">
        <v>679</v>
      </c>
      <c r="H699" s="307">
        <v>1</v>
      </c>
      <c r="I699" s="324"/>
      <c r="J699" s="309">
        <f>H699*I699</f>
        <v>0</v>
      </c>
      <c r="K699" s="42"/>
      <c r="L699" s="42">
        <f>H699*K699</f>
        <v>0</v>
      </c>
      <c r="M699" s="42"/>
      <c r="N699" s="42">
        <f>H699*M699</f>
        <v>0</v>
      </c>
      <c r="O699" s="44">
        <v>21</v>
      </c>
      <c r="P699" s="44">
        <f>J699*(O699/100)</f>
        <v>0</v>
      </c>
      <c r="Q699" s="44">
        <f>J699+P699</f>
        <v>0</v>
      </c>
      <c r="R699" s="197"/>
      <c r="S699" s="194"/>
      <c r="T699" s="127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  <c r="BJ699" s="128"/>
      <c r="BK699" s="128"/>
      <c r="BL699" s="128"/>
      <c r="BM699" s="128"/>
      <c r="BN699" s="128"/>
      <c r="BO699" s="128"/>
      <c r="BP699" s="128"/>
      <c r="BQ699" s="128"/>
      <c r="BR699" s="128"/>
      <c r="BS699" s="128"/>
      <c r="BT699" s="128"/>
      <c r="BU699" s="128"/>
      <c r="BV699" s="128"/>
      <c r="BW699" s="128"/>
      <c r="BX699" s="128"/>
      <c r="BY699" s="128"/>
      <c r="BZ699" s="128"/>
      <c r="CA699" s="128"/>
      <c r="CB699" s="128"/>
      <c r="CC699" s="128"/>
      <c r="CD699" s="128"/>
      <c r="CE699" s="128"/>
      <c r="CF699" s="128"/>
      <c r="CG699" s="128"/>
      <c r="CH699" s="128"/>
      <c r="CI699" s="128"/>
      <c r="CJ699" s="128"/>
      <c r="CK699" s="128"/>
      <c r="CL699" s="128"/>
      <c r="CM699" s="128"/>
      <c r="CN699" s="128"/>
      <c r="CO699" s="128"/>
      <c r="CP699" s="128"/>
      <c r="CQ699" s="128"/>
      <c r="CR699" s="128"/>
      <c r="CS699" s="128"/>
      <c r="CT699" s="128"/>
      <c r="CU699" s="128"/>
      <c r="CV699" s="128"/>
      <c r="CW699" s="128"/>
      <c r="CX699" s="128"/>
      <c r="CY699" s="128"/>
      <c r="CZ699" s="128"/>
      <c r="DA699" s="128"/>
      <c r="DB699" s="128"/>
      <c r="DC699" s="128"/>
      <c r="DD699" s="128"/>
      <c r="DE699" s="128"/>
      <c r="DF699" s="128"/>
      <c r="DG699" s="128"/>
      <c r="DH699" s="128"/>
      <c r="DI699" s="128"/>
      <c r="DJ699" s="128"/>
      <c r="DK699" s="128"/>
      <c r="DL699" s="128"/>
      <c r="DM699" s="128"/>
      <c r="DN699" s="128"/>
      <c r="DO699" s="128"/>
      <c r="DP699" s="128"/>
      <c r="DQ699" s="128"/>
      <c r="DR699" s="128"/>
      <c r="DS699" s="128"/>
      <c r="DT699" s="128"/>
      <c r="DU699" s="128"/>
      <c r="DV699" s="128"/>
      <c r="DW699" s="128"/>
      <c r="DX699" s="128"/>
      <c r="DY699" s="128"/>
      <c r="DZ699" s="128"/>
      <c r="EA699" s="128"/>
      <c r="EB699" s="128"/>
      <c r="EC699" s="128"/>
      <c r="ED699" s="128"/>
      <c r="EE699" s="128"/>
      <c r="EF699" s="128"/>
      <c r="EG699" s="128"/>
      <c r="EH699" s="128"/>
      <c r="EI699" s="128"/>
      <c r="EJ699" s="128"/>
      <c r="EK699" s="128"/>
      <c r="EL699" s="128"/>
      <c r="EM699" s="128"/>
      <c r="EN699" s="128"/>
      <c r="EO699" s="128"/>
      <c r="EP699" s="128"/>
      <c r="EQ699" s="128"/>
      <c r="ER699" s="128"/>
      <c r="ES699" s="128"/>
      <c r="ET699" s="128"/>
      <c r="EU699" s="128"/>
      <c r="EV699" s="128"/>
      <c r="EW699" s="128"/>
      <c r="EX699" s="128"/>
      <c r="EY699" s="128"/>
      <c r="EZ699" s="128"/>
      <c r="FA699" s="128"/>
      <c r="FB699" s="128"/>
      <c r="FC699" s="128"/>
      <c r="FD699" s="128"/>
      <c r="FE699" s="128"/>
      <c r="FF699" s="128"/>
      <c r="FG699" s="128"/>
      <c r="FH699" s="128"/>
      <c r="FI699" s="128"/>
      <c r="FJ699" s="128"/>
      <c r="FK699" s="128"/>
      <c r="FL699" s="128"/>
      <c r="FM699" s="128"/>
      <c r="FN699" s="128"/>
      <c r="FO699" s="128"/>
      <c r="FP699" s="128"/>
      <c r="FQ699" s="128"/>
      <c r="FR699" s="128"/>
      <c r="FS699" s="128"/>
      <c r="FT699" s="128"/>
      <c r="FU699" s="128"/>
      <c r="FV699" s="128"/>
      <c r="FW699" s="128"/>
      <c r="FX699" s="128"/>
      <c r="FY699" s="128"/>
      <c r="FZ699" s="128"/>
      <c r="GA699" s="128"/>
      <c r="GB699" s="128"/>
      <c r="GC699" s="128"/>
      <c r="GD699" s="128"/>
      <c r="GE699" s="128"/>
      <c r="GF699" s="128"/>
      <c r="GG699" s="128"/>
      <c r="GH699" s="128"/>
      <c r="GI699" s="128"/>
      <c r="GJ699" s="128"/>
      <c r="GK699" s="128"/>
      <c r="GL699" s="128"/>
      <c r="GM699" s="128"/>
      <c r="GN699" s="128"/>
      <c r="GO699" s="128"/>
    </row>
    <row r="700" spans="1:197" s="37" customFormat="1" outlineLevel="3" x14ac:dyDescent="0.25">
      <c r="B700" s="35"/>
      <c r="C700" s="35"/>
      <c r="D700" s="35"/>
      <c r="E700" s="35"/>
      <c r="F700" s="35"/>
      <c r="G700" s="35"/>
      <c r="H700" s="35"/>
      <c r="I700" s="36"/>
      <c r="J700" s="36"/>
      <c r="K700" s="35"/>
      <c r="L700" s="35"/>
      <c r="M700" s="35"/>
      <c r="N700" s="35"/>
      <c r="O700" s="35"/>
      <c r="P700" s="36"/>
      <c r="Q700" s="36"/>
      <c r="R700" s="196"/>
      <c r="S700" s="195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  <c r="BJ700" s="128"/>
      <c r="BK700" s="128"/>
      <c r="BL700" s="128"/>
      <c r="BM700" s="128"/>
      <c r="BN700" s="128"/>
      <c r="BO700" s="128"/>
      <c r="BP700" s="128"/>
      <c r="BQ700" s="128"/>
      <c r="BR700" s="128"/>
      <c r="BS700" s="128"/>
      <c r="BT700" s="128"/>
      <c r="BU700" s="128"/>
      <c r="BV700" s="128"/>
      <c r="BW700" s="128"/>
      <c r="BX700" s="128"/>
      <c r="BY700" s="128"/>
      <c r="BZ700" s="128"/>
      <c r="CA700" s="128"/>
      <c r="CB700" s="128"/>
      <c r="CC700" s="128"/>
      <c r="CD700" s="128"/>
      <c r="CE700" s="128"/>
      <c r="CF700" s="128"/>
      <c r="CG700" s="128"/>
      <c r="CH700" s="128"/>
      <c r="CI700" s="128"/>
      <c r="CJ700" s="128"/>
      <c r="CK700" s="128"/>
      <c r="CL700" s="128"/>
      <c r="CM700" s="128"/>
      <c r="CN700" s="128"/>
      <c r="CO700" s="128"/>
      <c r="CP700" s="128"/>
      <c r="CQ700" s="128"/>
      <c r="CR700" s="128"/>
      <c r="CS700" s="128"/>
      <c r="CT700" s="128"/>
      <c r="CU700" s="128"/>
      <c r="CV700" s="128"/>
      <c r="CW700" s="128"/>
      <c r="CX700" s="128"/>
      <c r="CY700" s="128"/>
      <c r="CZ700" s="128"/>
      <c r="DA700" s="128"/>
      <c r="DB700" s="128"/>
      <c r="DC700" s="128"/>
      <c r="DD700" s="128"/>
      <c r="DE700" s="128"/>
      <c r="DF700" s="128"/>
      <c r="DG700" s="128"/>
      <c r="DH700" s="128"/>
      <c r="DI700" s="128"/>
      <c r="DJ700" s="128"/>
      <c r="DK700" s="128"/>
      <c r="DL700" s="128"/>
      <c r="DM700" s="128"/>
      <c r="DN700" s="128"/>
      <c r="DO700" s="128"/>
      <c r="DP700" s="128"/>
      <c r="DQ700" s="128"/>
      <c r="DR700" s="128"/>
      <c r="DS700" s="128"/>
      <c r="DT700" s="128"/>
      <c r="DU700" s="128"/>
      <c r="DV700" s="128"/>
      <c r="DW700" s="128"/>
      <c r="DX700" s="128"/>
      <c r="DY700" s="128"/>
      <c r="DZ700" s="128"/>
      <c r="EA700" s="128"/>
      <c r="EB700" s="128"/>
      <c r="EC700" s="128"/>
      <c r="ED700" s="128"/>
      <c r="EE700" s="128"/>
      <c r="EF700" s="128"/>
      <c r="EG700" s="128"/>
      <c r="EH700" s="128"/>
      <c r="EI700" s="128"/>
      <c r="EJ700" s="128"/>
      <c r="EK700" s="128"/>
      <c r="EL700" s="128"/>
      <c r="EM700" s="128"/>
      <c r="EN700" s="128"/>
      <c r="EO700" s="128"/>
      <c r="EP700" s="128"/>
      <c r="EQ700" s="128"/>
      <c r="ER700" s="128"/>
      <c r="ES700" s="128"/>
      <c r="ET700" s="128"/>
      <c r="EU700" s="128"/>
      <c r="EV700" s="128"/>
      <c r="EW700" s="128"/>
      <c r="EX700" s="128"/>
      <c r="EY700" s="128"/>
      <c r="EZ700" s="128"/>
      <c r="FA700" s="128"/>
      <c r="FB700" s="128"/>
      <c r="FC700" s="128"/>
      <c r="FD700" s="128"/>
      <c r="FE700" s="128"/>
      <c r="FF700" s="128"/>
      <c r="FG700" s="128"/>
      <c r="FH700" s="128"/>
      <c r="FI700" s="128"/>
      <c r="FJ700" s="128"/>
      <c r="FK700" s="128"/>
      <c r="FL700" s="128"/>
      <c r="FM700" s="128"/>
      <c r="FN700" s="128"/>
      <c r="FO700" s="128"/>
      <c r="FP700" s="128"/>
      <c r="FQ700" s="128"/>
      <c r="FR700" s="128"/>
      <c r="FS700" s="128"/>
      <c r="FT700" s="128"/>
      <c r="FU700" s="128"/>
      <c r="FV700" s="128"/>
      <c r="FW700" s="128"/>
      <c r="FX700" s="128"/>
      <c r="FY700" s="128"/>
      <c r="FZ700" s="128"/>
      <c r="GA700" s="128"/>
      <c r="GB700" s="128"/>
      <c r="GC700" s="128"/>
      <c r="GD700" s="128"/>
      <c r="GE700" s="128"/>
      <c r="GF700" s="128"/>
      <c r="GG700" s="128"/>
      <c r="GH700" s="128"/>
      <c r="GI700" s="128"/>
      <c r="GJ700" s="128"/>
      <c r="GK700" s="128"/>
      <c r="GL700" s="128"/>
      <c r="GM700" s="128"/>
      <c r="GN700" s="128"/>
      <c r="GO700" s="128"/>
    </row>
    <row r="701" spans="1:197" s="37" customFormat="1" ht="26.25" outlineLevel="3" x14ac:dyDescent="0.25">
      <c r="B701" s="35"/>
      <c r="C701" s="35"/>
      <c r="D701" s="35"/>
      <c r="E701" s="35"/>
      <c r="F701" s="72" t="s">
        <v>702</v>
      </c>
      <c r="G701" s="35"/>
      <c r="H701" s="35"/>
      <c r="I701" s="36"/>
      <c r="J701" s="36"/>
      <c r="K701" s="35"/>
      <c r="L701" s="35"/>
      <c r="M701" s="35"/>
      <c r="N701" s="35"/>
      <c r="O701" s="35"/>
      <c r="P701" s="36"/>
      <c r="Q701" s="36"/>
      <c r="R701" s="196"/>
      <c r="S701" s="193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28"/>
      <c r="BN701" s="128"/>
      <c r="BO701" s="128"/>
      <c r="BP701" s="128"/>
      <c r="BQ701" s="128"/>
      <c r="BR701" s="128"/>
      <c r="BS701" s="128"/>
      <c r="BT701" s="128"/>
      <c r="BU701" s="128"/>
      <c r="BV701" s="128"/>
      <c r="BW701" s="128"/>
      <c r="BX701" s="128"/>
      <c r="BY701" s="128"/>
      <c r="BZ701" s="128"/>
      <c r="CA701" s="128"/>
      <c r="CB701" s="128"/>
      <c r="CC701" s="128"/>
      <c r="CD701" s="128"/>
      <c r="CE701" s="128"/>
      <c r="CF701" s="128"/>
      <c r="CG701" s="128"/>
      <c r="CH701" s="128"/>
      <c r="CI701" s="128"/>
      <c r="CJ701" s="128"/>
      <c r="CK701" s="128"/>
      <c r="CL701" s="128"/>
      <c r="CM701" s="128"/>
      <c r="CN701" s="128"/>
      <c r="CO701" s="128"/>
      <c r="CP701" s="128"/>
      <c r="CQ701" s="128"/>
      <c r="CR701" s="128"/>
      <c r="CS701" s="128"/>
      <c r="CT701" s="128"/>
      <c r="CU701" s="128"/>
      <c r="CV701" s="128"/>
      <c r="CW701" s="128"/>
      <c r="CX701" s="128"/>
      <c r="CY701" s="128"/>
      <c r="CZ701" s="128"/>
      <c r="DA701" s="128"/>
      <c r="DB701" s="128"/>
      <c r="DC701" s="128"/>
      <c r="DD701" s="128"/>
      <c r="DE701" s="128"/>
      <c r="DF701" s="128"/>
      <c r="DG701" s="128"/>
      <c r="DH701" s="128"/>
      <c r="DI701" s="128"/>
      <c r="DJ701" s="128"/>
      <c r="DK701" s="128"/>
      <c r="DL701" s="128"/>
      <c r="DM701" s="128"/>
      <c r="DN701" s="128"/>
      <c r="DO701" s="128"/>
      <c r="DP701" s="128"/>
      <c r="DQ701" s="128"/>
      <c r="DR701" s="128"/>
      <c r="DS701" s="128"/>
      <c r="DT701" s="128"/>
      <c r="DU701" s="128"/>
      <c r="DV701" s="128"/>
      <c r="DW701" s="128"/>
      <c r="DX701" s="128"/>
      <c r="DY701" s="128"/>
      <c r="DZ701" s="128"/>
      <c r="EA701" s="128"/>
      <c r="EB701" s="128"/>
      <c r="EC701" s="128"/>
      <c r="ED701" s="128"/>
      <c r="EE701" s="128"/>
      <c r="EF701" s="128"/>
      <c r="EG701" s="128"/>
      <c r="EH701" s="128"/>
      <c r="EI701" s="128"/>
      <c r="EJ701" s="128"/>
      <c r="EK701" s="128"/>
      <c r="EL701" s="128"/>
      <c r="EM701" s="128"/>
      <c r="EN701" s="128"/>
      <c r="EO701" s="128"/>
      <c r="EP701" s="128"/>
      <c r="EQ701" s="128"/>
      <c r="ER701" s="128"/>
      <c r="ES701" s="128"/>
      <c r="ET701" s="128"/>
      <c r="EU701" s="128"/>
      <c r="EV701" s="128"/>
      <c r="EW701" s="128"/>
      <c r="EX701" s="128"/>
      <c r="EY701" s="128"/>
      <c r="EZ701" s="128"/>
      <c r="FA701" s="128"/>
      <c r="FB701" s="128"/>
      <c r="FC701" s="128"/>
      <c r="FD701" s="128"/>
      <c r="FE701" s="128"/>
      <c r="FF701" s="128"/>
      <c r="FG701" s="128"/>
      <c r="FH701" s="128"/>
      <c r="FI701" s="128"/>
      <c r="FJ701" s="128"/>
      <c r="FK701" s="128"/>
      <c r="FL701" s="128"/>
      <c r="FM701" s="128"/>
      <c r="FN701" s="128"/>
      <c r="FO701" s="128"/>
      <c r="FP701" s="128"/>
      <c r="FQ701" s="128"/>
      <c r="FR701" s="128"/>
      <c r="FS701" s="128"/>
      <c r="FT701" s="128"/>
      <c r="FU701" s="128"/>
      <c r="FV701" s="128"/>
      <c r="FW701" s="128"/>
      <c r="FX701" s="128"/>
      <c r="FY701" s="128"/>
      <c r="FZ701" s="128"/>
      <c r="GA701" s="128"/>
      <c r="GB701" s="128"/>
      <c r="GC701" s="128"/>
      <c r="GD701" s="128"/>
      <c r="GE701" s="128"/>
      <c r="GF701" s="128"/>
      <c r="GG701" s="128"/>
      <c r="GH701" s="128"/>
      <c r="GI701" s="128"/>
      <c r="GJ701" s="128"/>
      <c r="GK701" s="128"/>
      <c r="GL701" s="128"/>
      <c r="GM701" s="128"/>
      <c r="GN701" s="128"/>
      <c r="GO701" s="128"/>
    </row>
    <row r="702" spans="1:197" s="37" customFormat="1" outlineLevel="3" x14ac:dyDescent="0.25">
      <c r="B702" s="35"/>
      <c r="C702" s="35"/>
      <c r="D702" s="35"/>
      <c r="E702" s="35"/>
      <c r="F702" s="35"/>
      <c r="G702" s="35"/>
      <c r="H702" s="35"/>
      <c r="I702" s="36"/>
      <c r="J702" s="36"/>
      <c r="K702" s="35"/>
      <c r="L702" s="35"/>
      <c r="M702" s="35"/>
      <c r="N702" s="35"/>
      <c r="O702" s="35"/>
      <c r="P702" s="36"/>
      <c r="Q702" s="36"/>
      <c r="R702" s="196"/>
      <c r="S702" s="193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28"/>
      <c r="BN702" s="128"/>
      <c r="BO702" s="128"/>
      <c r="BP702" s="128"/>
      <c r="BQ702" s="128"/>
      <c r="BR702" s="128"/>
      <c r="BS702" s="128"/>
      <c r="BT702" s="128"/>
      <c r="BU702" s="128"/>
      <c r="BV702" s="128"/>
      <c r="BW702" s="128"/>
      <c r="BX702" s="128"/>
      <c r="BY702" s="128"/>
      <c r="BZ702" s="128"/>
      <c r="CA702" s="128"/>
      <c r="CB702" s="128"/>
      <c r="CC702" s="128"/>
      <c r="CD702" s="128"/>
      <c r="CE702" s="128"/>
      <c r="CF702" s="128"/>
      <c r="CG702" s="128"/>
      <c r="CH702" s="128"/>
      <c r="CI702" s="128"/>
      <c r="CJ702" s="128"/>
      <c r="CK702" s="128"/>
      <c r="CL702" s="128"/>
      <c r="CM702" s="128"/>
      <c r="CN702" s="128"/>
      <c r="CO702" s="128"/>
      <c r="CP702" s="128"/>
      <c r="CQ702" s="128"/>
      <c r="CR702" s="128"/>
      <c r="CS702" s="128"/>
      <c r="CT702" s="128"/>
      <c r="CU702" s="128"/>
      <c r="CV702" s="128"/>
      <c r="CW702" s="128"/>
      <c r="CX702" s="128"/>
      <c r="CY702" s="128"/>
      <c r="CZ702" s="128"/>
      <c r="DA702" s="128"/>
      <c r="DB702" s="128"/>
      <c r="DC702" s="128"/>
      <c r="DD702" s="128"/>
      <c r="DE702" s="128"/>
      <c r="DF702" s="128"/>
      <c r="DG702" s="128"/>
      <c r="DH702" s="128"/>
      <c r="DI702" s="128"/>
      <c r="DJ702" s="128"/>
      <c r="DK702" s="128"/>
      <c r="DL702" s="128"/>
      <c r="DM702" s="128"/>
      <c r="DN702" s="128"/>
      <c r="DO702" s="128"/>
      <c r="DP702" s="128"/>
      <c r="DQ702" s="128"/>
      <c r="DR702" s="128"/>
      <c r="DS702" s="128"/>
      <c r="DT702" s="128"/>
      <c r="DU702" s="128"/>
      <c r="DV702" s="128"/>
      <c r="DW702" s="128"/>
      <c r="DX702" s="128"/>
      <c r="DY702" s="128"/>
      <c r="DZ702" s="128"/>
      <c r="EA702" s="128"/>
      <c r="EB702" s="128"/>
      <c r="EC702" s="128"/>
      <c r="ED702" s="128"/>
      <c r="EE702" s="128"/>
      <c r="EF702" s="128"/>
      <c r="EG702" s="128"/>
      <c r="EH702" s="128"/>
      <c r="EI702" s="128"/>
      <c r="EJ702" s="128"/>
      <c r="EK702" s="128"/>
      <c r="EL702" s="128"/>
      <c r="EM702" s="128"/>
      <c r="EN702" s="128"/>
      <c r="EO702" s="128"/>
      <c r="EP702" s="128"/>
      <c r="EQ702" s="128"/>
      <c r="ER702" s="128"/>
      <c r="ES702" s="128"/>
      <c r="ET702" s="128"/>
      <c r="EU702" s="128"/>
      <c r="EV702" s="128"/>
      <c r="EW702" s="128"/>
      <c r="EX702" s="128"/>
      <c r="EY702" s="128"/>
      <c r="EZ702" s="128"/>
      <c r="FA702" s="128"/>
      <c r="FB702" s="128"/>
      <c r="FC702" s="128"/>
      <c r="FD702" s="128"/>
      <c r="FE702" s="128"/>
      <c r="FF702" s="128"/>
      <c r="FG702" s="128"/>
      <c r="FH702" s="128"/>
      <c r="FI702" s="128"/>
      <c r="FJ702" s="128"/>
      <c r="FK702" s="128"/>
      <c r="FL702" s="128"/>
      <c r="FM702" s="128"/>
      <c r="FN702" s="128"/>
      <c r="FO702" s="128"/>
      <c r="FP702" s="128"/>
      <c r="FQ702" s="128"/>
      <c r="FR702" s="128"/>
      <c r="FS702" s="128"/>
      <c r="FT702" s="128"/>
      <c r="FU702" s="128"/>
      <c r="FV702" s="128"/>
      <c r="FW702" s="128"/>
      <c r="FX702" s="128"/>
      <c r="FY702" s="128"/>
      <c r="FZ702" s="128"/>
      <c r="GA702" s="128"/>
      <c r="GB702" s="128"/>
      <c r="GC702" s="128"/>
      <c r="GD702" s="128"/>
      <c r="GE702" s="128"/>
      <c r="GF702" s="128"/>
      <c r="GG702" s="128"/>
      <c r="GH702" s="128"/>
      <c r="GI702" s="128"/>
      <c r="GJ702" s="128"/>
      <c r="GK702" s="128"/>
      <c r="GL702" s="128"/>
      <c r="GM702" s="128"/>
      <c r="GN702" s="128"/>
      <c r="GO702" s="128"/>
    </row>
    <row r="703" spans="1:197" s="37" customFormat="1" outlineLevel="3" x14ac:dyDescent="0.25">
      <c r="B703" s="35"/>
      <c r="C703" s="35"/>
      <c r="D703" s="35"/>
      <c r="E703" s="35"/>
      <c r="F703" s="35"/>
      <c r="G703" s="35"/>
      <c r="H703" s="35"/>
      <c r="I703" s="36"/>
      <c r="J703" s="36"/>
      <c r="K703" s="35"/>
      <c r="L703" s="35"/>
      <c r="M703" s="35"/>
      <c r="N703" s="35"/>
      <c r="O703" s="35"/>
      <c r="P703" s="36"/>
      <c r="Q703" s="36"/>
      <c r="R703" s="196"/>
      <c r="S703" s="193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28"/>
      <c r="BN703" s="128"/>
      <c r="BO703" s="128"/>
      <c r="BP703" s="128"/>
      <c r="BQ703" s="128"/>
      <c r="BR703" s="128"/>
      <c r="BS703" s="128"/>
      <c r="BT703" s="128"/>
      <c r="BU703" s="128"/>
      <c r="BV703" s="128"/>
      <c r="BW703" s="128"/>
      <c r="BX703" s="128"/>
      <c r="BY703" s="128"/>
      <c r="BZ703" s="128"/>
      <c r="CA703" s="128"/>
      <c r="CB703" s="128"/>
      <c r="CC703" s="128"/>
      <c r="CD703" s="128"/>
      <c r="CE703" s="128"/>
      <c r="CF703" s="128"/>
      <c r="CG703" s="128"/>
      <c r="CH703" s="128"/>
      <c r="CI703" s="128"/>
      <c r="CJ703" s="128"/>
      <c r="CK703" s="128"/>
      <c r="CL703" s="128"/>
      <c r="CM703" s="128"/>
      <c r="CN703" s="128"/>
      <c r="CO703" s="128"/>
      <c r="CP703" s="128"/>
      <c r="CQ703" s="128"/>
      <c r="CR703" s="128"/>
      <c r="CS703" s="128"/>
      <c r="CT703" s="128"/>
      <c r="CU703" s="128"/>
      <c r="CV703" s="128"/>
      <c r="CW703" s="128"/>
      <c r="CX703" s="128"/>
      <c r="CY703" s="128"/>
      <c r="CZ703" s="128"/>
      <c r="DA703" s="128"/>
      <c r="DB703" s="128"/>
      <c r="DC703" s="128"/>
      <c r="DD703" s="128"/>
      <c r="DE703" s="128"/>
      <c r="DF703" s="128"/>
      <c r="DG703" s="128"/>
      <c r="DH703" s="128"/>
      <c r="DI703" s="128"/>
      <c r="DJ703" s="128"/>
      <c r="DK703" s="128"/>
      <c r="DL703" s="128"/>
      <c r="DM703" s="128"/>
      <c r="DN703" s="128"/>
      <c r="DO703" s="128"/>
      <c r="DP703" s="128"/>
      <c r="DQ703" s="128"/>
      <c r="DR703" s="128"/>
      <c r="DS703" s="128"/>
      <c r="DT703" s="128"/>
      <c r="DU703" s="128"/>
      <c r="DV703" s="128"/>
      <c r="DW703" s="128"/>
      <c r="DX703" s="128"/>
      <c r="DY703" s="128"/>
      <c r="DZ703" s="128"/>
      <c r="EA703" s="128"/>
      <c r="EB703" s="128"/>
      <c r="EC703" s="128"/>
      <c r="ED703" s="128"/>
      <c r="EE703" s="128"/>
      <c r="EF703" s="128"/>
      <c r="EG703" s="128"/>
      <c r="EH703" s="128"/>
      <c r="EI703" s="128"/>
      <c r="EJ703" s="128"/>
      <c r="EK703" s="128"/>
      <c r="EL703" s="128"/>
      <c r="EM703" s="128"/>
      <c r="EN703" s="128"/>
      <c r="EO703" s="128"/>
      <c r="EP703" s="128"/>
      <c r="EQ703" s="128"/>
      <c r="ER703" s="128"/>
      <c r="ES703" s="128"/>
      <c r="ET703" s="128"/>
      <c r="EU703" s="128"/>
      <c r="EV703" s="128"/>
      <c r="EW703" s="128"/>
      <c r="EX703" s="128"/>
      <c r="EY703" s="128"/>
      <c r="EZ703" s="128"/>
      <c r="FA703" s="128"/>
      <c r="FB703" s="128"/>
      <c r="FC703" s="128"/>
      <c r="FD703" s="128"/>
      <c r="FE703" s="128"/>
      <c r="FF703" s="128"/>
      <c r="FG703" s="128"/>
      <c r="FH703" s="128"/>
      <c r="FI703" s="128"/>
      <c r="FJ703" s="128"/>
      <c r="FK703" s="128"/>
      <c r="FL703" s="128"/>
      <c r="FM703" s="128"/>
      <c r="FN703" s="128"/>
      <c r="FO703" s="128"/>
      <c r="FP703" s="128"/>
      <c r="FQ703" s="128"/>
      <c r="FR703" s="128"/>
      <c r="FS703" s="128"/>
      <c r="FT703" s="128"/>
      <c r="FU703" s="128"/>
      <c r="FV703" s="128"/>
      <c r="FW703" s="128"/>
      <c r="FX703" s="128"/>
      <c r="FY703" s="128"/>
      <c r="FZ703" s="128"/>
      <c r="GA703" s="128"/>
      <c r="GB703" s="128"/>
      <c r="GC703" s="128"/>
      <c r="GD703" s="128"/>
      <c r="GE703" s="128"/>
      <c r="GF703" s="128"/>
      <c r="GG703" s="128"/>
      <c r="GH703" s="128"/>
      <c r="GI703" s="128"/>
      <c r="GJ703" s="128"/>
      <c r="GK703" s="128"/>
      <c r="GL703" s="128"/>
      <c r="GM703" s="128"/>
      <c r="GN703" s="128"/>
      <c r="GO703" s="128"/>
    </row>
    <row r="704" spans="1:197" outlineLevel="1" x14ac:dyDescent="0.25"/>
  </sheetData>
  <sheetProtection algorithmName="SHA-512" hashValue="DO8eoMzg0r5OCkRg5HVary2B5paGiHRt0PxV9RGcPB6XU3QmfojWa5+WjssbQyHjwZl/YqVtvdwgJD+r2beakg==" saltValue="Y5pMomAlIcrgXNyyhsrGR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7" fitToHeight="0" pageOrder="overThenDown" orientation="landscape" r:id="rId1"/>
  <headerFooter>
    <oddHeader>&amp;L&amp;8&amp;C&amp;8&amp;R&amp;8</oddHeader>
    <oddFooter>&amp;L&amp;8&amp;F&amp;C&amp;P/&amp;N&amp;R&amp;8&amp;[</oddFooter>
  </headerFooter>
  <rowBreaks count="1" manualBreakCount="1">
    <brk id="632" min="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B483-6849-45C2-9138-AE45581394E9}">
  <sheetPr>
    <pageSetUpPr fitToPage="1"/>
  </sheetPr>
  <dimension ref="A1:O142"/>
  <sheetViews>
    <sheetView topLeftCell="A3" workbookViewId="0">
      <selection activeCell="D23" sqref="D23"/>
    </sheetView>
  </sheetViews>
  <sheetFormatPr defaultColWidth="9" defaultRowHeight="12.75" x14ac:dyDescent="0.2"/>
  <cols>
    <col min="1" max="1" width="18.5703125" style="224" customWidth="1"/>
    <col min="2" max="2" width="85.28515625" style="225" customWidth="1"/>
    <col min="3" max="3" width="8.7109375" style="225" customWidth="1"/>
    <col min="4" max="4" width="12" style="225" customWidth="1"/>
    <col min="5" max="5" width="13.5703125" style="226" customWidth="1"/>
    <col min="6" max="6" width="16" style="227" customWidth="1"/>
    <col min="7" max="7" width="12.28515625" style="228" hidden="1" customWidth="1"/>
    <col min="8" max="8" width="9" style="204" hidden="1" customWidth="1"/>
    <col min="9" max="9" width="2" style="203" hidden="1" customWidth="1"/>
    <col min="10" max="10" width="7.85546875" style="203" hidden="1" customWidth="1"/>
    <col min="11" max="256" width="9" style="203"/>
    <col min="257" max="257" width="17.5703125" style="203" customWidth="1"/>
    <col min="258" max="258" width="85.28515625" style="203" customWidth="1"/>
    <col min="259" max="259" width="8.7109375" style="203" customWidth="1"/>
    <col min="260" max="260" width="12" style="203" customWidth="1"/>
    <col min="261" max="261" width="13.5703125" style="203" customWidth="1"/>
    <col min="262" max="262" width="16" style="203" customWidth="1"/>
    <col min="263" max="266" width="0" style="203" hidden="1" customWidth="1"/>
    <col min="267" max="512" width="9" style="203"/>
    <col min="513" max="513" width="17.5703125" style="203" customWidth="1"/>
    <col min="514" max="514" width="85.28515625" style="203" customWidth="1"/>
    <col min="515" max="515" width="8.7109375" style="203" customWidth="1"/>
    <col min="516" max="516" width="12" style="203" customWidth="1"/>
    <col min="517" max="517" width="13.5703125" style="203" customWidth="1"/>
    <col min="518" max="518" width="16" style="203" customWidth="1"/>
    <col min="519" max="522" width="0" style="203" hidden="1" customWidth="1"/>
    <col min="523" max="768" width="9" style="203"/>
    <col min="769" max="769" width="17.5703125" style="203" customWidth="1"/>
    <col min="770" max="770" width="85.28515625" style="203" customWidth="1"/>
    <col min="771" max="771" width="8.7109375" style="203" customWidth="1"/>
    <col min="772" max="772" width="12" style="203" customWidth="1"/>
    <col min="773" max="773" width="13.5703125" style="203" customWidth="1"/>
    <col min="774" max="774" width="16" style="203" customWidth="1"/>
    <col min="775" max="778" width="0" style="203" hidden="1" customWidth="1"/>
    <col min="779" max="1024" width="9" style="203"/>
    <col min="1025" max="1025" width="17.5703125" style="203" customWidth="1"/>
    <col min="1026" max="1026" width="85.28515625" style="203" customWidth="1"/>
    <col min="1027" max="1027" width="8.7109375" style="203" customWidth="1"/>
    <col min="1028" max="1028" width="12" style="203" customWidth="1"/>
    <col min="1029" max="1029" width="13.5703125" style="203" customWidth="1"/>
    <col min="1030" max="1030" width="16" style="203" customWidth="1"/>
    <col min="1031" max="1034" width="0" style="203" hidden="1" customWidth="1"/>
    <col min="1035" max="1280" width="9" style="203"/>
    <col min="1281" max="1281" width="17.5703125" style="203" customWidth="1"/>
    <col min="1282" max="1282" width="85.28515625" style="203" customWidth="1"/>
    <col min="1283" max="1283" width="8.7109375" style="203" customWidth="1"/>
    <col min="1284" max="1284" width="12" style="203" customWidth="1"/>
    <col min="1285" max="1285" width="13.5703125" style="203" customWidth="1"/>
    <col min="1286" max="1286" width="16" style="203" customWidth="1"/>
    <col min="1287" max="1290" width="0" style="203" hidden="1" customWidth="1"/>
    <col min="1291" max="1536" width="9" style="203"/>
    <col min="1537" max="1537" width="17.5703125" style="203" customWidth="1"/>
    <col min="1538" max="1538" width="85.28515625" style="203" customWidth="1"/>
    <col min="1539" max="1539" width="8.7109375" style="203" customWidth="1"/>
    <col min="1540" max="1540" width="12" style="203" customWidth="1"/>
    <col min="1541" max="1541" width="13.5703125" style="203" customWidth="1"/>
    <col min="1542" max="1542" width="16" style="203" customWidth="1"/>
    <col min="1543" max="1546" width="0" style="203" hidden="1" customWidth="1"/>
    <col min="1547" max="1792" width="9" style="203"/>
    <col min="1793" max="1793" width="17.5703125" style="203" customWidth="1"/>
    <col min="1794" max="1794" width="85.28515625" style="203" customWidth="1"/>
    <col min="1795" max="1795" width="8.7109375" style="203" customWidth="1"/>
    <col min="1796" max="1796" width="12" style="203" customWidth="1"/>
    <col min="1797" max="1797" width="13.5703125" style="203" customWidth="1"/>
    <col min="1798" max="1798" width="16" style="203" customWidth="1"/>
    <col min="1799" max="1802" width="0" style="203" hidden="1" customWidth="1"/>
    <col min="1803" max="2048" width="9" style="203"/>
    <col min="2049" max="2049" width="17.5703125" style="203" customWidth="1"/>
    <col min="2050" max="2050" width="85.28515625" style="203" customWidth="1"/>
    <col min="2051" max="2051" width="8.7109375" style="203" customWidth="1"/>
    <col min="2052" max="2052" width="12" style="203" customWidth="1"/>
    <col min="2053" max="2053" width="13.5703125" style="203" customWidth="1"/>
    <col min="2054" max="2054" width="16" style="203" customWidth="1"/>
    <col min="2055" max="2058" width="0" style="203" hidden="1" customWidth="1"/>
    <col min="2059" max="2304" width="9" style="203"/>
    <col min="2305" max="2305" width="17.5703125" style="203" customWidth="1"/>
    <col min="2306" max="2306" width="85.28515625" style="203" customWidth="1"/>
    <col min="2307" max="2307" width="8.7109375" style="203" customWidth="1"/>
    <col min="2308" max="2308" width="12" style="203" customWidth="1"/>
    <col min="2309" max="2309" width="13.5703125" style="203" customWidth="1"/>
    <col min="2310" max="2310" width="16" style="203" customWidth="1"/>
    <col min="2311" max="2314" width="0" style="203" hidden="1" customWidth="1"/>
    <col min="2315" max="2560" width="9" style="203"/>
    <col min="2561" max="2561" width="17.5703125" style="203" customWidth="1"/>
    <col min="2562" max="2562" width="85.28515625" style="203" customWidth="1"/>
    <col min="2563" max="2563" width="8.7109375" style="203" customWidth="1"/>
    <col min="2564" max="2564" width="12" style="203" customWidth="1"/>
    <col min="2565" max="2565" width="13.5703125" style="203" customWidth="1"/>
    <col min="2566" max="2566" width="16" style="203" customWidth="1"/>
    <col min="2567" max="2570" width="0" style="203" hidden="1" customWidth="1"/>
    <col min="2571" max="2816" width="9" style="203"/>
    <col min="2817" max="2817" width="17.5703125" style="203" customWidth="1"/>
    <col min="2818" max="2818" width="85.28515625" style="203" customWidth="1"/>
    <col min="2819" max="2819" width="8.7109375" style="203" customWidth="1"/>
    <col min="2820" max="2820" width="12" style="203" customWidth="1"/>
    <col min="2821" max="2821" width="13.5703125" style="203" customWidth="1"/>
    <col min="2822" max="2822" width="16" style="203" customWidth="1"/>
    <col min="2823" max="2826" width="0" style="203" hidden="1" customWidth="1"/>
    <col min="2827" max="3072" width="9" style="203"/>
    <col min="3073" max="3073" width="17.5703125" style="203" customWidth="1"/>
    <col min="3074" max="3074" width="85.28515625" style="203" customWidth="1"/>
    <col min="3075" max="3075" width="8.7109375" style="203" customWidth="1"/>
    <col min="3076" max="3076" width="12" style="203" customWidth="1"/>
    <col min="3077" max="3077" width="13.5703125" style="203" customWidth="1"/>
    <col min="3078" max="3078" width="16" style="203" customWidth="1"/>
    <col min="3079" max="3082" width="0" style="203" hidden="1" customWidth="1"/>
    <col min="3083" max="3328" width="9" style="203"/>
    <col min="3329" max="3329" width="17.5703125" style="203" customWidth="1"/>
    <col min="3330" max="3330" width="85.28515625" style="203" customWidth="1"/>
    <col min="3331" max="3331" width="8.7109375" style="203" customWidth="1"/>
    <col min="3332" max="3332" width="12" style="203" customWidth="1"/>
    <col min="3333" max="3333" width="13.5703125" style="203" customWidth="1"/>
    <col min="3334" max="3334" width="16" style="203" customWidth="1"/>
    <col min="3335" max="3338" width="0" style="203" hidden="1" customWidth="1"/>
    <col min="3339" max="3584" width="9" style="203"/>
    <col min="3585" max="3585" width="17.5703125" style="203" customWidth="1"/>
    <col min="3586" max="3586" width="85.28515625" style="203" customWidth="1"/>
    <col min="3587" max="3587" width="8.7109375" style="203" customWidth="1"/>
    <col min="3588" max="3588" width="12" style="203" customWidth="1"/>
    <col min="3589" max="3589" width="13.5703125" style="203" customWidth="1"/>
    <col min="3590" max="3590" width="16" style="203" customWidth="1"/>
    <col min="3591" max="3594" width="0" style="203" hidden="1" customWidth="1"/>
    <col min="3595" max="3840" width="9" style="203"/>
    <col min="3841" max="3841" width="17.5703125" style="203" customWidth="1"/>
    <col min="3842" max="3842" width="85.28515625" style="203" customWidth="1"/>
    <col min="3843" max="3843" width="8.7109375" style="203" customWidth="1"/>
    <col min="3844" max="3844" width="12" style="203" customWidth="1"/>
    <col min="3845" max="3845" width="13.5703125" style="203" customWidth="1"/>
    <col min="3846" max="3846" width="16" style="203" customWidth="1"/>
    <col min="3847" max="3850" width="0" style="203" hidden="1" customWidth="1"/>
    <col min="3851" max="4096" width="9" style="203"/>
    <col min="4097" max="4097" width="17.5703125" style="203" customWidth="1"/>
    <col min="4098" max="4098" width="85.28515625" style="203" customWidth="1"/>
    <col min="4099" max="4099" width="8.7109375" style="203" customWidth="1"/>
    <col min="4100" max="4100" width="12" style="203" customWidth="1"/>
    <col min="4101" max="4101" width="13.5703125" style="203" customWidth="1"/>
    <col min="4102" max="4102" width="16" style="203" customWidth="1"/>
    <col min="4103" max="4106" width="0" style="203" hidden="1" customWidth="1"/>
    <col min="4107" max="4352" width="9" style="203"/>
    <col min="4353" max="4353" width="17.5703125" style="203" customWidth="1"/>
    <col min="4354" max="4354" width="85.28515625" style="203" customWidth="1"/>
    <col min="4355" max="4355" width="8.7109375" style="203" customWidth="1"/>
    <col min="4356" max="4356" width="12" style="203" customWidth="1"/>
    <col min="4357" max="4357" width="13.5703125" style="203" customWidth="1"/>
    <col min="4358" max="4358" width="16" style="203" customWidth="1"/>
    <col min="4359" max="4362" width="0" style="203" hidden="1" customWidth="1"/>
    <col min="4363" max="4608" width="9" style="203"/>
    <col min="4609" max="4609" width="17.5703125" style="203" customWidth="1"/>
    <col min="4610" max="4610" width="85.28515625" style="203" customWidth="1"/>
    <col min="4611" max="4611" width="8.7109375" style="203" customWidth="1"/>
    <col min="4612" max="4612" width="12" style="203" customWidth="1"/>
    <col min="4613" max="4613" width="13.5703125" style="203" customWidth="1"/>
    <col min="4614" max="4614" width="16" style="203" customWidth="1"/>
    <col min="4615" max="4618" width="0" style="203" hidden="1" customWidth="1"/>
    <col min="4619" max="4864" width="9" style="203"/>
    <col min="4865" max="4865" width="17.5703125" style="203" customWidth="1"/>
    <col min="4866" max="4866" width="85.28515625" style="203" customWidth="1"/>
    <col min="4867" max="4867" width="8.7109375" style="203" customWidth="1"/>
    <col min="4868" max="4868" width="12" style="203" customWidth="1"/>
    <col min="4869" max="4869" width="13.5703125" style="203" customWidth="1"/>
    <col min="4870" max="4870" width="16" style="203" customWidth="1"/>
    <col min="4871" max="4874" width="0" style="203" hidden="1" customWidth="1"/>
    <col min="4875" max="5120" width="9" style="203"/>
    <col min="5121" max="5121" width="17.5703125" style="203" customWidth="1"/>
    <col min="5122" max="5122" width="85.28515625" style="203" customWidth="1"/>
    <col min="5123" max="5123" width="8.7109375" style="203" customWidth="1"/>
    <col min="5124" max="5124" width="12" style="203" customWidth="1"/>
    <col min="5125" max="5125" width="13.5703125" style="203" customWidth="1"/>
    <col min="5126" max="5126" width="16" style="203" customWidth="1"/>
    <col min="5127" max="5130" width="0" style="203" hidden="1" customWidth="1"/>
    <col min="5131" max="5376" width="9" style="203"/>
    <col min="5377" max="5377" width="17.5703125" style="203" customWidth="1"/>
    <col min="5378" max="5378" width="85.28515625" style="203" customWidth="1"/>
    <col min="5379" max="5379" width="8.7109375" style="203" customWidth="1"/>
    <col min="5380" max="5380" width="12" style="203" customWidth="1"/>
    <col min="5381" max="5381" width="13.5703125" style="203" customWidth="1"/>
    <col min="5382" max="5382" width="16" style="203" customWidth="1"/>
    <col min="5383" max="5386" width="0" style="203" hidden="1" customWidth="1"/>
    <col min="5387" max="5632" width="9" style="203"/>
    <col min="5633" max="5633" width="17.5703125" style="203" customWidth="1"/>
    <col min="5634" max="5634" width="85.28515625" style="203" customWidth="1"/>
    <col min="5635" max="5635" width="8.7109375" style="203" customWidth="1"/>
    <col min="5636" max="5636" width="12" style="203" customWidth="1"/>
    <col min="5637" max="5637" width="13.5703125" style="203" customWidth="1"/>
    <col min="5638" max="5638" width="16" style="203" customWidth="1"/>
    <col min="5639" max="5642" width="0" style="203" hidden="1" customWidth="1"/>
    <col min="5643" max="5888" width="9" style="203"/>
    <col min="5889" max="5889" width="17.5703125" style="203" customWidth="1"/>
    <col min="5890" max="5890" width="85.28515625" style="203" customWidth="1"/>
    <col min="5891" max="5891" width="8.7109375" style="203" customWidth="1"/>
    <col min="5892" max="5892" width="12" style="203" customWidth="1"/>
    <col min="5893" max="5893" width="13.5703125" style="203" customWidth="1"/>
    <col min="5894" max="5894" width="16" style="203" customWidth="1"/>
    <col min="5895" max="5898" width="0" style="203" hidden="1" customWidth="1"/>
    <col min="5899" max="6144" width="9" style="203"/>
    <col min="6145" max="6145" width="17.5703125" style="203" customWidth="1"/>
    <col min="6146" max="6146" width="85.28515625" style="203" customWidth="1"/>
    <col min="6147" max="6147" width="8.7109375" style="203" customWidth="1"/>
    <col min="6148" max="6148" width="12" style="203" customWidth="1"/>
    <col min="6149" max="6149" width="13.5703125" style="203" customWidth="1"/>
    <col min="6150" max="6150" width="16" style="203" customWidth="1"/>
    <col min="6151" max="6154" width="0" style="203" hidden="1" customWidth="1"/>
    <col min="6155" max="6400" width="9" style="203"/>
    <col min="6401" max="6401" width="17.5703125" style="203" customWidth="1"/>
    <col min="6402" max="6402" width="85.28515625" style="203" customWidth="1"/>
    <col min="6403" max="6403" width="8.7109375" style="203" customWidth="1"/>
    <col min="6404" max="6404" width="12" style="203" customWidth="1"/>
    <col min="6405" max="6405" width="13.5703125" style="203" customWidth="1"/>
    <col min="6406" max="6406" width="16" style="203" customWidth="1"/>
    <col min="6407" max="6410" width="0" style="203" hidden="1" customWidth="1"/>
    <col min="6411" max="6656" width="9" style="203"/>
    <col min="6657" max="6657" width="17.5703125" style="203" customWidth="1"/>
    <col min="6658" max="6658" width="85.28515625" style="203" customWidth="1"/>
    <col min="6659" max="6659" width="8.7109375" style="203" customWidth="1"/>
    <col min="6660" max="6660" width="12" style="203" customWidth="1"/>
    <col min="6661" max="6661" width="13.5703125" style="203" customWidth="1"/>
    <col min="6662" max="6662" width="16" style="203" customWidth="1"/>
    <col min="6663" max="6666" width="0" style="203" hidden="1" customWidth="1"/>
    <col min="6667" max="6912" width="9" style="203"/>
    <col min="6913" max="6913" width="17.5703125" style="203" customWidth="1"/>
    <col min="6914" max="6914" width="85.28515625" style="203" customWidth="1"/>
    <col min="6915" max="6915" width="8.7109375" style="203" customWidth="1"/>
    <col min="6916" max="6916" width="12" style="203" customWidth="1"/>
    <col min="6917" max="6917" width="13.5703125" style="203" customWidth="1"/>
    <col min="6918" max="6918" width="16" style="203" customWidth="1"/>
    <col min="6919" max="6922" width="0" style="203" hidden="1" customWidth="1"/>
    <col min="6923" max="7168" width="9" style="203"/>
    <col min="7169" max="7169" width="17.5703125" style="203" customWidth="1"/>
    <col min="7170" max="7170" width="85.28515625" style="203" customWidth="1"/>
    <col min="7171" max="7171" width="8.7109375" style="203" customWidth="1"/>
    <col min="7172" max="7172" width="12" style="203" customWidth="1"/>
    <col min="7173" max="7173" width="13.5703125" style="203" customWidth="1"/>
    <col min="7174" max="7174" width="16" style="203" customWidth="1"/>
    <col min="7175" max="7178" width="0" style="203" hidden="1" customWidth="1"/>
    <col min="7179" max="7424" width="9" style="203"/>
    <col min="7425" max="7425" width="17.5703125" style="203" customWidth="1"/>
    <col min="7426" max="7426" width="85.28515625" style="203" customWidth="1"/>
    <col min="7427" max="7427" width="8.7109375" style="203" customWidth="1"/>
    <col min="7428" max="7428" width="12" style="203" customWidth="1"/>
    <col min="7429" max="7429" width="13.5703125" style="203" customWidth="1"/>
    <col min="7430" max="7430" width="16" style="203" customWidth="1"/>
    <col min="7431" max="7434" width="0" style="203" hidden="1" customWidth="1"/>
    <col min="7435" max="7680" width="9" style="203"/>
    <col min="7681" max="7681" width="17.5703125" style="203" customWidth="1"/>
    <col min="7682" max="7682" width="85.28515625" style="203" customWidth="1"/>
    <col min="7683" max="7683" width="8.7109375" style="203" customWidth="1"/>
    <col min="7684" max="7684" width="12" style="203" customWidth="1"/>
    <col min="7685" max="7685" width="13.5703125" style="203" customWidth="1"/>
    <col min="7686" max="7686" width="16" style="203" customWidth="1"/>
    <col min="7687" max="7690" width="0" style="203" hidden="1" customWidth="1"/>
    <col min="7691" max="7936" width="9" style="203"/>
    <col min="7937" max="7937" width="17.5703125" style="203" customWidth="1"/>
    <col min="7938" max="7938" width="85.28515625" style="203" customWidth="1"/>
    <col min="7939" max="7939" width="8.7109375" style="203" customWidth="1"/>
    <col min="7940" max="7940" width="12" style="203" customWidth="1"/>
    <col min="7941" max="7941" width="13.5703125" style="203" customWidth="1"/>
    <col min="7942" max="7942" width="16" style="203" customWidth="1"/>
    <col min="7943" max="7946" width="0" style="203" hidden="1" customWidth="1"/>
    <col min="7947" max="8192" width="9" style="203"/>
    <col min="8193" max="8193" width="17.5703125" style="203" customWidth="1"/>
    <col min="8194" max="8194" width="85.28515625" style="203" customWidth="1"/>
    <col min="8195" max="8195" width="8.7109375" style="203" customWidth="1"/>
    <col min="8196" max="8196" width="12" style="203" customWidth="1"/>
    <col min="8197" max="8197" width="13.5703125" style="203" customWidth="1"/>
    <col min="8198" max="8198" width="16" style="203" customWidth="1"/>
    <col min="8199" max="8202" width="0" style="203" hidden="1" customWidth="1"/>
    <col min="8203" max="8448" width="9" style="203"/>
    <col min="8449" max="8449" width="17.5703125" style="203" customWidth="1"/>
    <col min="8450" max="8450" width="85.28515625" style="203" customWidth="1"/>
    <col min="8451" max="8451" width="8.7109375" style="203" customWidth="1"/>
    <col min="8452" max="8452" width="12" style="203" customWidth="1"/>
    <col min="8453" max="8453" width="13.5703125" style="203" customWidth="1"/>
    <col min="8454" max="8454" width="16" style="203" customWidth="1"/>
    <col min="8455" max="8458" width="0" style="203" hidden="1" customWidth="1"/>
    <col min="8459" max="8704" width="9" style="203"/>
    <col min="8705" max="8705" width="17.5703125" style="203" customWidth="1"/>
    <col min="8706" max="8706" width="85.28515625" style="203" customWidth="1"/>
    <col min="8707" max="8707" width="8.7109375" style="203" customWidth="1"/>
    <col min="8708" max="8708" width="12" style="203" customWidth="1"/>
    <col min="8709" max="8709" width="13.5703125" style="203" customWidth="1"/>
    <col min="8710" max="8710" width="16" style="203" customWidth="1"/>
    <col min="8711" max="8714" width="0" style="203" hidden="1" customWidth="1"/>
    <col min="8715" max="8960" width="9" style="203"/>
    <col min="8961" max="8961" width="17.5703125" style="203" customWidth="1"/>
    <col min="8962" max="8962" width="85.28515625" style="203" customWidth="1"/>
    <col min="8963" max="8963" width="8.7109375" style="203" customWidth="1"/>
    <col min="8964" max="8964" width="12" style="203" customWidth="1"/>
    <col min="8965" max="8965" width="13.5703125" style="203" customWidth="1"/>
    <col min="8966" max="8966" width="16" style="203" customWidth="1"/>
    <col min="8967" max="8970" width="0" style="203" hidden="1" customWidth="1"/>
    <col min="8971" max="9216" width="9" style="203"/>
    <col min="9217" max="9217" width="17.5703125" style="203" customWidth="1"/>
    <col min="9218" max="9218" width="85.28515625" style="203" customWidth="1"/>
    <col min="9219" max="9219" width="8.7109375" style="203" customWidth="1"/>
    <col min="9220" max="9220" width="12" style="203" customWidth="1"/>
    <col min="9221" max="9221" width="13.5703125" style="203" customWidth="1"/>
    <col min="9222" max="9222" width="16" style="203" customWidth="1"/>
    <col min="9223" max="9226" width="0" style="203" hidden="1" customWidth="1"/>
    <col min="9227" max="9472" width="9" style="203"/>
    <col min="9473" max="9473" width="17.5703125" style="203" customWidth="1"/>
    <col min="9474" max="9474" width="85.28515625" style="203" customWidth="1"/>
    <col min="9475" max="9475" width="8.7109375" style="203" customWidth="1"/>
    <col min="9476" max="9476" width="12" style="203" customWidth="1"/>
    <col min="9477" max="9477" width="13.5703125" style="203" customWidth="1"/>
    <col min="9478" max="9478" width="16" style="203" customWidth="1"/>
    <col min="9479" max="9482" width="0" style="203" hidden="1" customWidth="1"/>
    <col min="9483" max="9728" width="9" style="203"/>
    <col min="9729" max="9729" width="17.5703125" style="203" customWidth="1"/>
    <col min="9730" max="9730" width="85.28515625" style="203" customWidth="1"/>
    <col min="9731" max="9731" width="8.7109375" style="203" customWidth="1"/>
    <col min="9732" max="9732" width="12" style="203" customWidth="1"/>
    <col min="9733" max="9733" width="13.5703125" style="203" customWidth="1"/>
    <col min="9734" max="9734" width="16" style="203" customWidth="1"/>
    <col min="9735" max="9738" width="0" style="203" hidden="1" customWidth="1"/>
    <col min="9739" max="9984" width="9" style="203"/>
    <col min="9985" max="9985" width="17.5703125" style="203" customWidth="1"/>
    <col min="9986" max="9986" width="85.28515625" style="203" customWidth="1"/>
    <col min="9987" max="9987" width="8.7109375" style="203" customWidth="1"/>
    <col min="9988" max="9988" width="12" style="203" customWidth="1"/>
    <col min="9989" max="9989" width="13.5703125" style="203" customWidth="1"/>
    <col min="9990" max="9990" width="16" style="203" customWidth="1"/>
    <col min="9991" max="9994" width="0" style="203" hidden="1" customWidth="1"/>
    <col min="9995" max="10240" width="9" style="203"/>
    <col min="10241" max="10241" width="17.5703125" style="203" customWidth="1"/>
    <col min="10242" max="10242" width="85.28515625" style="203" customWidth="1"/>
    <col min="10243" max="10243" width="8.7109375" style="203" customWidth="1"/>
    <col min="10244" max="10244" width="12" style="203" customWidth="1"/>
    <col min="10245" max="10245" width="13.5703125" style="203" customWidth="1"/>
    <col min="10246" max="10246" width="16" style="203" customWidth="1"/>
    <col min="10247" max="10250" width="0" style="203" hidden="1" customWidth="1"/>
    <col min="10251" max="10496" width="9" style="203"/>
    <col min="10497" max="10497" width="17.5703125" style="203" customWidth="1"/>
    <col min="10498" max="10498" width="85.28515625" style="203" customWidth="1"/>
    <col min="10499" max="10499" width="8.7109375" style="203" customWidth="1"/>
    <col min="10500" max="10500" width="12" style="203" customWidth="1"/>
    <col min="10501" max="10501" width="13.5703125" style="203" customWidth="1"/>
    <col min="10502" max="10502" width="16" style="203" customWidth="1"/>
    <col min="10503" max="10506" width="0" style="203" hidden="1" customWidth="1"/>
    <col min="10507" max="10752" width="9" style="203"/>
    <col min="10753" max="10753" width="17.5703125" style="203" customWidth="1"/>
    <col min="10754" max="10754" width="85.28515625" style="203" customWidth="1"/>
    <col min="10755" max="10755" width="8.7109375" style="203" customWidth="1"/>
    <col min="10756" max="10756" width="12" style="203" customWidth="1"/>
    <col min="10757" max="10757" width="13.5703125" style="203" customWidth="1"/>
    <col min="10758" max="10758" width="16" style="203" customWidth="1"/>
    <col min="10759" max="10762" width="0" style="203" hidden="1" customWidth="1"/>
    <col min="10763" max="11008" width="9" style="203"/>
    <col min="11009" max="11009" width="17.5703125" style="203" customWidth="1"/>
    <col min="11010" max="11010" width="85.28515625" style="203" customWidth="1"/>
    <col min="11011" max="11011" width="8.7109375" style="203" customWidth="1"/>
    <col min="11012" max="11012" width="12" style="203" customWidth="1"/>
    <col min="11013" max="11013" width="13.5703125" style="203" customWidth="1"/>
    <col min="11014" max="11014" width="16" style="203" customWidth="1"/>
    <col min="11015" max="11018" width="0" style="203" hidden="1" customWidth="1"/>
    <col min="11019" max="11264" width="9" style="203"/>
    <col min="11265" max="11265" width="17.5703125" style="203" customWidth="1"/>
    <col min="11266" max="11266" width="85.28515625" style="203" customWidth="1"/>
    <col min="11267" max="11267" width="8.7109375" style="203" customWidth="1"/>
    <col min="11268" max="11268" width="12" style="203" customWidth="1"/>
    <col min="11269" max="11269" width="13.5703125" style="203" customWidth="1"/>
    <col min="11270" max="11270" width="16" style="203" customWidth="1"/>
    <col min="11271" max="11274" width="0" style="203" hidden="1" customWidth="1"/>
    <col min="11275" max="11520" width="9" style="203"/>
    <col min="11521" max="11521" width="17.5703125" style="203" customWidth="1"/>
    <col min="11522" max="11522" width="85.28515625" style="203" customWidth="1"/>
    <col min="11523" max="11523" width="8.7109375" style="203" customWidth="1"/>
    <col min="11524" max="11524" width="12" style="203" customWidth="1"/>
    <col min="11525" max="11525" width="13.5703125" style="203" customWidth="1"/>
    <col min="11526" max="11526" width="16" style="203" customWidth="1"/>
    <col min="11527" max="11530" width="0" style="203" hidden="1" customWidth="1"/>
    <col min="11531" max="11776" width="9" style="203"/>
    <col min="11777" max="11777" width="17.5703125" style="203" customWidth="1"/>
    <col min="11778" max="11778" width="85.28515625" style="203" customWidth="1"/>
    <col min="11779" max="11779" width="8.7109375" style="203" customWidth="1"/>
    <col min="11780" max="11780" width="12" style="203" customWidth="1"/>
    <col min="11781" max="11781" width="13.5703125" style="203" customWidth="1"/>
    <col min="11782" max="11782" width="16" style="203" customWidth="1"/>
    <col min="11783" max="11786" width="0" style="203" hidden="1" customWidth="1"/>
    <col min="11787" max="12032" width="9" style="203"/>
    <col min="12033" max="12033" width="17.5703125" style="203" customWidth="1"/>
    <col min="12034" max="12034" width="85.28515625" style="203" customWidth="1"/>
    <col min="12035" max="12035" width="8.7109375" style="203" customWidth="1"/>
    <col min="12036" max="12036" width="12" style="203" customWidth="1"/>
    <col min="12037" max="12037" width="13.5703125" style="203" customWidth="1"/>
    <col min="12038" max="12038" width="16" style="203" customWidth="1"/>
    <col min="12039" max="12042" width="0" style="203" hidden="1" customWidth="1"/>
    <col min="12043" max="12288" width="9" style="203"/>
    <col min="12289" max="12289" width="17.5703125" style="203" customWidth="1"/>
    <col min="12290" max="12290" width="85.28515625" style="203" customWidth="1"/>
    <col min="12291" max="12291" width="8.7109375" style="203" customWidth="1"/>
    <col min="12292" max="12292" width="12" style="203" customWidth="1"/>
    <col min="12293" max="12293" width="13.5703125" style="203" customWidth="1"/>
    <col min="12294" max="12294" width="16" style="203" customWidth="1"/>
    <col min="12295" max="12298" width="0" style="203" hidden="1" customWidth="1"/>
    <col min="12299" max="12544" width="9" style="203"/>
    <col min="12545" max="12545" width="17.5703125" style="203" customWidth="1"/>
    <col min="12546" max="12546" width="85.28515625" style="203" customWidth="1"/>
    <col min="12547" max="12547" width="8.7109375" style="203" customWidth="1"/>
    <col min="12548" max="12548" width="12" style="203" customWidth="1"/>
    <col min="12549" max="12549" width="13.5703125" style="203" customWidth="1"/>
    <col min="12550" max="12550" width="16" style="203" customWidth="1"/>
    <col min="12551" max="12554" width="0" style="203" hidden="1" customWidth="1"/>
    <col min="12555" max="12800" width="9" style="203"/>
    <col min="12801" max="12801" width="17.5703125" style="203" customWidth="1"/>
    <col min="12802" max="12802" width="85.28515625" style="203" customWidth="1"/>
    <col min="12803" max="12803" width="8.7109375" style="203" customWidth="1"/>
    <col min="12804" max="12804" width="12" style="203" customWidth="1"/>
    <col min="12805" max="12805" width="13.5703125" style="203" customWidth="1"/>
    <col min="12806" max="12806" width="16" style="203" customWidth="1"/>
    <col min="12807" max="12810" width="0" style="203" hidden="1" customWidth="1"/>
    <col min="12811" max="13056" width="9" style="203"/>
    <col min="13057" max="13057" width="17.5703125" style="203" customWidth="1"/>
    <col min="13058" max="13058" width="85.28515625" style="203" customWidth="1"/>
    <col min="13059" max="13059" width="8.7109375" style="203" customWidth="1"/>
    <col min="13060" max="13060" width="12" style="203" customWidth="1"/>
    <col min="13061" max="13061" width="13.5703125" style="203" customWidth="1"/>
    <col min="13062" max="13062" width="16" style="203" customWidth="1"/>
    <col min="13063" max="13066" width="0" style="203" hidden="1" customWidth="1"/>
    <col min="13067" max="13312" width="9" style="203"/>
    <col min="13313" max="13313" width="17.5703125" style="203" customWidth="1"/>
    <col min="13314" max="13314" width="85.28515625" style="203" customWidth="1"/>
    <col min="13315" max="13315" width="8.7109375" style="203" customWidth="1"/>
    <col min="13316" max="13316" width="12" style="203" customWidth="1"/>
    <col min="13317" max="13317" width="13.5703125" style="203" customWidth="1"/>
    <col min="13318" max="13318" width="16" style="203" customWidth="1"/>
    <col min="13319" max="13322" width="0" style="203" hidden="1" customWidth="1"/>
    <col min="13323" max="13568" width="9" style="203"/>
    <col min="13569" max="13569" width="17.5703125" style="203" customWidth="1"/>
    <col min="13570" max="13570" width="85.28515625" style="203" customWidth="1"/>
    <col min="13571" max="13571" width="8.7109375" style="203" customWidth="1"/>
    <col min="13572" max="13572" width="12" style="203" customWidth="1"/>
    <col min="13573" max="13573" width="13.5703125" style="203" customWidth="1"/>
    <col min="13574" max="13574" width="16" style="203" customWidth="1"/>
    <col min="13575" max="13578" width="0" style="203" hidden="1" customWidth="1"/>
    <col min="13579" max="13824" width="9" style="203"/>
    <col min="13825" max="13825" width="17.5703125" style="203" customWidth="1"/>
    <col min="13826" max="13826" width="85.28515625" style="203" customWidth="1"/>
    <col min="13827" max="13827" width="8.7109375" style="203" customWidth="1"/>
    <col min="13828" max="13828" width="12" style="203" customWidth="1"/>
    <col min="13829" max="13829" width="13.5703125" style="203" customWidth="1"/>
    <col min="13830" max="13830" width="16" style="203" customWidth="1"/>
    <col min="13831" max="13834" width="0" style="203" hidden="1" customWidth="1"/>
    <col min="13835" max="14080" width="9" style="203"/>
    <col min="14081" max="14081" width="17.5703125" style="203" customWidth="1"/>
    <col min="14082" max="14082" width="85.28515625" style="203" customWidth="1"/>
    <col min="14083" max="14083" width="8.7109375" style="203" customWidth="1"/>
    <col min="14084" max="14084" width="12" style="203" customWidth="1"/>
    <col min="14085" max="14085" width="13.5703125" style="203" customWidth="1"/>
    <col min="14086" max="14086" width="16" style="203" customWidth="1"/>
    <col min="14087" max="14090" width="0" style="203" hidden="1" customWidth="1"/>
    <col min="14091" max="14336" width="9" style="203"/>
    <col min="14337" max="14337" width="17.5703125" style="203" customWidth="1"/>
    <col min="14338" max="14338" width="85.28515625" style="203" customWidth="1"/>
    <col min="14339" max="14339" width="8.7109375" style="203" customWidth="1"/>
    <col min="14340" max="14340" width="12" style="203" customWidth="1"/>
    <col min="14341" max="14341" width="13.5703125" style="203" customWidth="1"/>
    <col min="14342" max="14342" width="16" style="203" customWidth="1"/>
    <col min="14343" max="14346" width="0" style="203" hidden="1" customWidth="1"/>
    <col min="14347" max="14592" width="9" style="203"/>
    <col min="14593" max="14593" width="17.5703125" style="203" customWidth="1"/>
    <col min="14594" max="14594" width="85.28515625" style="203" customWidth="1"/>
    <col min="14595" max="14595" width="8.7109375" style="203" customWidth="1"/>
    <col min="14596" max="14596" width="12" style="203" customWidth="1"/>
    <col min="14597" max="14597" width="13.5703125" style="203" customWidth="1"/>
    <col min="14598" max="14598" width="16" style="203" customWidth="1"/>
    <col min="14599" max="14602" width="0" style="203" hidden="1" customWidth="1"/>
    <col min="14603" max="14848" width="9" style="203"/>
    <col min="14849" max="14849" width="17.5703125" style="203" customWidth="1"/>
    <col min="14850" max="14850" width="85.28515625" style="203" customWidth="1"/>
    <col min="14851" max="14851" width="8.7109375" style="203" customWidth="1"/>
    <col min="14852" max="14852" width="12" style="203" customWidth="1"/>
    <col min="14853" max="14853" width="13.5703125" style="203" customWidth="1"/>
    <col min="14854" max="14854" width="16" style="203" customWidth="1"/>
    <col min="14855" max="14858" width="0" style="203" hidden="1" customWidth="1"/>
    <col min="14859" max="15104" width="9" style="203"/>
    <col min="15105" max="15105" width="17.5703125" style="203" customWidth="1"/>
    <col min="15106" max="15106" width="85.28515625" style="203" customWidth="1"/>
    <col min="15107" max="15107" width="8.7109375" style="203" customWidth="1"/>
    <col min="15108" max="15108" width="12" style="203" customWidth="1"/>
    <col min="15109" max="15109" width="13.5703125" style="203" customWidth="1"/>
    <col min="15110" max="15110" width="16" style="203" customWidth="1"/>
    <col min="15111" max="15114" width="0" style="203" hidden="1" customWidth="1"/>
    <col min="15115" max="15360" width="9" style="203"/>
    <col min="15361" max="15361" width="17.5703125" style="203" customWidth="1"/>
    <col min="15362" max="15362" width="85.28515625" style="203" customWidth="1"/>
    <col min="15363" max="15363" width="8.7109375" style="203" customWidth="1"/>
    <col min="15364" max="15364" width="12" style="203" customWidth="1"/>
    <col min="15365" max="15365" width="13.5703125" style="203" customWidth="1"/>
    <col min="15366" max="15366" width="16" style="203" customWidth="1"/>
    <col min="15367" max="15370" width="0" style="203" hidden="1" customWidth="1"/>
    <col min="15371" max="15616" width="9" style="203"/>
    <col min="15617" max="15617" width="17.5703125" style="203" customWidth="1"/>
    <col min="15618" max="15618" width="85.28515625" style="203" customWidth="1"/>
    <col min="15619" max="15619" width="8.7109375" style="203" customWidth="1"/>
    <col min="15620" max="15620" width="12" style="203" customWidth="1"/>
    <col min="15621" max="15621" width="13.5703125" style="203" customWidth="1"/>
    <col min="15622" max="15622" width="16" style="203" customWidth="1"/>
    <col min="15623" max="15626" width="0" style="203" hidden="1" customWidth="1"/>
    <col min="15627" max="15872" width="9" style="203"/>
    <col min="15873" max="15873" width="17.5703125" style="203" customWidth="1"/>
    <col min="15874" max="15874" width="85.28515625" style="203" customWidth="1"/>
    <col min="15875" max="15875" width="8.7109375" style="203" customWidth="1"/>
    <col min="15876" max="15876" width="12" style="203" customWidth="1"/>
    <col min="15877" max="15877" width="13.5703125" style="203" customWidth="1"/>
    <col min="15878" max="15878" width="16" style="203" customWidth="1"/>
    <col min="15879" max="15882" width="0" style="203" hidden="1" customWidth="1"/>
    <col min="15883" max="16128" width="9" style="203"/>
    <col min="16129" max="16129" width="17.5703125" style="203" customWidth="1"/>
    <col min="16130" max="16130" width="85.28515625" style="203" customWidth="1"/>
    <col min="16131" max="16131" width="8.7109375" style="203" customWidth="1"/>
    <col min="16132" max="16132" width="12" style="203" customWidth="1"/>
    <col min="16133" max="16133" width="13.5703125" style="203" customWidth="1"/>
    <col min="16134" max="16134" width="16" style="203" customWidth="1"/>
    <col min="16135" max="16138" width="0" style="203" hidden="1" customWidth="1"/>
    <col min="16139" max="16384" width="9" style="203"/>
  </cols>
  <sheetData>
    <row r="1" spans="1:12" ht="18" x14ac:dyDescent="0.2">
      <c r="A1" s="401" t="s">
        <v>46</v>
      </c>
      <c r="B1" s="401"/>
      <c r="C1" s="401"/>
      <c r="D1" s="401"/>
      <c r="E1" s="401"/>
      <c r="F1" s="401"/>
      <c r="G1" s="203"/>
    </row>
    <row r="2" spans="1:12" ht="12.75" customHeight="1" x14ac:dyDescent="0.2">
      <c r="A2" s="205"/>
      <c r="B2" s="206"/>
      <c r="C2" s="207" t="s">
        <v>46</v>
      </c>
      <c r="D2" s="206"/>
      <c r="E2" s="206"/>
      <c r="F2" s="206"/>
      <c r="G2" s="208"/>
    </row>
    <row r="3" spans="1:12" ht="12.75" customHeight="1" x14ac:dyDescent="0.2">
      <c r="A3" s="205"/>
      <c r="B3" s="206"/>
      <c r="C3" s="206"/>
      <c r="D3" s="206"/>
      <c r="E3" s="209"/>
      <c r="F3" s="206"/>
      <c r="G3" s="208"/>
    </row>
    <row r="4" spans="1:12" ht="21" customHeight="1" x14ac:dyDescent="0.2">
      <c r="A4" s="205" t="s">
        <v>737</v>
      </c>
      <c r="B4" s="206" t="s">
        <v>757</v>
      </c>
      <c r="C4" s="210"/>
      <c r="D4" s="206"/>
      <c r="E4" s="206"/>
      <c r="F4" s="206"/>
      <c r="G4" s="208"/>
    </row>
    <row r="5" spans="1:12" x14ac:dyDescent="0.2">
      <c r="A5" s="205" t="s">
        <v>738</v>
      </c>
      <c r="B5" s="206" t="s">
        <v>744</v>
      </c>
      <c r="C5" s="211"/>
      <c r="D5" s="212"/>
      <c r="E5" s="213"/>
      <c r="F5" s="214"/>
      <c r="G5" s="215"/>
    </row>
    <row r="6" spans="1:12" ht="24.75" customHeight="1" x14ac:dyDescent="0.25">
      <c r="A6" s="209" t="s">
        <v>711</v>
      </c>
      <c r="B6" s="209"/>
      <c r="C6" s="216"/>
      <c r="D6" s="209"/>
      <c r="E6" s="209"/>
      <c r="F6" s="209"/>
      <c r="G6" s="217"/>
    </row>
    <row r="7" spans="1:12" ht="12.75" customHeight="1" x14ac:dyDescent="0.2">
      <c r="A7" s="209" t="s">
        <v>712</v>
      </c>
      <c r="B7" s="209"/>
      <c r="C7" s="216"/>
      <c r="D7" s="209" t="s">
        <v>713</v>
      </c>
      <c r="E7" s="209"/>
      <c r="F7" s="218" t="s">
        <v>46</v>
      </c>
      <c r="G7" s="217" t="s">
        <v>713</v>
      </c>
    </row>
    <row r="8" spans="1:12" ht="12.75" customHeight="1" x14ac:dyDescent="0.2">
      <c r="A8" s="209" t="s">
        <v>714</v>
      </c>
      <c r="B8" s="219"/>
      <c r="C8" s="220"/>
      <c r="D8" s="402"/>
      <c r="E8" s="403"/>
      <c r="F8" s="221" t="s">
        <v>46</v>
      </c>
      <c r="G8" s="217" t="s">
        <v>715</v>
      </c>
    </row>
    <row r="9" spans="1:12" x14ac:dyDescent="0.2">
      <c r="A9" s="222"/>
      <c r="B9" s="222"/>
      <c r="C9" s="222"/>
      <c r="D9" s="222"/>
      <c r="E9" s="222" t="s">
        <v>46</v>
      </c>
      <c r="F9" s="222"/>
      <c r="G9" s="223"/>
    </row>
    <row r="10" spans="1:12" ht="13.5" thickBot="1" x14ac:dyDescent="0.25"/>
    <row r="11" spans="1:12" s="236" customFormat="1" ht="30.75" thickBot="1" x14ac:dyDescent="0.25">
      <c r="A11" s="229" t="s">
        <v>716</v>
      </c>
      <c r="B11" s="230" t="s">
        <v>717</v>
      </c>
      <c r="C11" s="231" t="s">
        <v>5</v>
      </c>
      <c r="D11" s="230" t="s">
        <v>6</v>
      </c>
      <c r="E11" s="230" t="s">
        <v>718</v>
      </c>
      <c r="F11" s="232" t="s">
        <v>719</v>
      </c>
      <c r="G11" s="233" t="s">
        <v>720</v>
      </c>
      <c r="H11" s="234" t="s">
        <v>721</v>
      </c>
      <c r="I11" s="235"/>
      <c r="J11" s="235" t="s">
        <v>722</v>
      </c>
    </row>
    <row r="12" spans="1:12" s="236" customFormat="1" ht="14.25" x14ac:dyDescent="0.2">
      <c r="A12" s="237" t="s">
        <v>723</v>
      </c>
      <c r="B12" s="238" t="s">
        <v>724</v>
      </c>
      <c r="C12" s="239" t="s">
        <v>725</v>
      </c>
      <c r="D12" s="240">
        <v>1</v>
      </c>
      <c r="E12" s="240"/>
      <c r="F12" s="241">
        <f>E12*D12</f>
        <v>0</v>
      </c>
      <c r="G12" s="242"/>
      <c r="H12" s="243"/>
      <c r="I12" s="244"/>
      <c r="J12" s="235"/>
    </row>
    <row r="13" spans="1:12" s="236" customFormat="1" ht="14.25" x14ac:dyDescent="0.2">
      <c r="A13" s="245" t="s">
        <v>726</v>
      </c>
      <c r="B13" s="246" t="s">
        <v>727</v>
      </c>
      <c r="C13" s="247" t="s">
        <v>53</v>
      </c>
      <c r="D13" s="250">
        <v>360</v>
      </c>
      <c r="E13" s="248"/>
      <c r="F13" s="249">
        <f t="shared" ref="F13:F22" si="0">E13*D13</f>
        <v>0</v>
      </c>
      <c r="G13" s="242"/>
      <c r="H13" s="243"/>
      <c r="I13" s="244"/>
      <c r="J13" s="235"/>
      <c r="L13" s="251"/>
    </row>
    <row r="14" spans="1:12" s="236" customFormat="1" ht="28.5" x14ac:dyDescent="0.2">
      <c r="A14" s="252">
        <v>15111</v>
      </c>
      <c r="B14" s="253" t="s">
        <v>728</v>
      </c>
      <c r="C14" s="247" t="s">
        <v>68</v>
      </c>
      <c r="D14" s="254">
        <v>72</v>
      </c>
      <c r="E14" s="254"/>
      <c r="F14" s="255">
        <f>E14*D14</f>
        <v>0</v>
      </c>
      <c r="G14" s="242"/>
      <c r="H14" s="243"/>
      <c r="I14" s="244"/>
      <c r="J14" s="235"/>
    </row>
    <row r="15" spans="1:12" s="236" customFormat="1" ht="14.25" x14ac:dyDescent="0.2">
      <c r="A15" s="252">
        <v>113728</v>
      </c>
      <c r="B15" s="253" t="s">
        <v>729</v>
      </c>
      <c r="C15" s="247" t="s">
        <v>62</v>
      </c>
      <c r="D15" s="256">
        <v>125</v>
      </c>
      <c r="E15" s="254"/>
      <c r="F15" s="255">
        <f>E15*D15</f>
        <v>0</v>
      </c>
      <c r="G15" s="242"/>
      <c r="H15" s="243"/>
      <c r="I15" s="244"/>
      <c r="J15" s="235"/>
    </row>
    <row r="16" spans="1:12" s="236" customFormat="1" ht="14.25" x14ac:dyDescent="0.2">
      <c r="A16" s="252">
        <v>12911</v>
      </c>
      <c r="B16" s="261" t="s">
        <v>739</v>
      </c>
      <c r="C16" s="262" t="s">
        <v>53</v>
      </c>
      <c r="D16" s="264">
        <v>2500</v>
      </c>
      <c r="E16" s="264"/>
      <c r="F16" s="249">
        <f t="shared" si="0"/>
        <v>0</v>
      </c>
      <c r="G16" s="257"/>
      <c r="H16" s="258"/>
      <c r="I16" s="259"/>
      <c r="J16" s="260"/>
    </row>
    <row r="17" spans="1:15" s="236" customFormat="1" ht="14.25" x14ac:dyDescent="0.2">
      <c r="A17" s="252">
        <v>572223</v>
      </c>
      <c r="B17" s="261" t="s">
        <v>740</v>
      </c>
      <c r="C17" s="262" t="s">
        <v>53</v>
      </c>
      <c r="D17" s="264">
        <v>2500</v>
      </c>
      <c r="E17" s="264"/>
      <c r="F17" s="249">
        <f t="shared" si="0"/>
        <v>0</v>
      </c>
      <c r="G17" s="257"/>
      <c r="H17" s="258"/>
      <c r="I17" s="259"/>
      <c r="J17" s="260"/>
    </row>
    <row r="18" spans="1:15" s="251" customFormat="1" ht="14.25" x14ac:dyDescent="0.2">
      <c r="A18" s="265" t="s">
        <v>743</v>
      </c>
      <c r="B18" s="261" t="s">
        <v>741</v>
      </c>
      <c r="C18" s="262" t="s">
        <v>53</v>
      </c>
      <c r="D18" s="263">
        <v>2500</v>
      </c>
      <c r="E18" s="263"/>
      <c r="F18" s="266">
        <f t="shared" si="0"/>
        <v>0</v>
      </c>
      <c r="G18" s="257"/>
      <c r="H18" s="258"/>
      <c r="I18" s="259"/>
      <c r="J18" s="260"/>
    </row>
    <row r="19" spans="1:15" s="236" customFormat="1" ht="14.25" x14ac:dyDescent="0.2">
      <c r="A19" s="265" t="s">
        <v>730</v>
      </c>
      <c r="B19" s="261" t="s">
        <v>731</v>
      </c>
      <c r="C19" s="262" t="s">
        <v>732</v>
      </c>
      <c r="D19" s="264">
        <v>15</v>
      </c>
      <c r="E19" s="264"/>
      <c r="F19" s="249">
        <f t="shared" si="0"/>
        <v>0</v>
      </c>
      <c r="G19" s="257"/>
      <c r="H19" s="258"/>
      <c r="I19" s="259"/>
      <c r="J19" s="260"/>
    </row>
    <row r="20" spans="1:15" s="236" customFormat="1" ht="14.25" x14ac:dyDescent="0.2">
      <c r="A20" s="252">
        <v>931311</v>
      </c>
      <c r="B20" s="261" t="s">
        <v>746</v>
      </c>
      <c r="C20" s="262" t="s">
        <v>102</v>
      </c>
      <c r="D20" s="264">
        <v>15</v>
      </c>
      <c r="E20" s="264"/>
      <c r="F20" s="249">
        <f t="shared" si="0"/>
        <v>0</v>
      </c>
      <c r="G20" s="257"/>
      <c r="H20" s="258"/>
      <c r="I20" s="259"/>
      <c r="J20" s="260"/>
    </row>
    <row r="21" spans="1:15" s="236" customFormat="1" ht="14.25" x14ac:dyDescent="0.2">
      <c r="A21" s="252">
        <v>56962</v>
      </c>
      <c r="B21" s="261" t="s">
        <v>733</v>
      </c>
      <c r="C21" s="262" t="s">
        <v>53</v>
      </c>
      <c r="D21" s="263">
        <v>360</v>
      </c>
      <c r="E21" s="264"/>
      <c r="F21" s="249">
        <f t="shared" si="0"/>
        <v>0</v>
      </c>
      <c r="G21" s="257"/>
      <c r="H21" s="258"/>
      <c r="I21" s="259"/>
      <c r="J21" s="260"/>
    </row>
    <row r="22" spans="1:15" s="236" customFormat="1" ht="15" thickBot="1" x14ac:dyDescent="0.25">
      <c r="A22" s="252">
        <v>915111</v>
      </c>
      <c r="B22" s="278" t="s">
        <v>742</v>
      </c>
      <c r="C22" s="279" t="s">
        <v>53</v>
      </c>
      <c r="D22" s="280">
        <v>250</v>
      </c>
      <c r="E22" s="281"/>
      <c r="F22" s="282">
        <f t="shared" si="0"/>
        <v>0</v>
      </c>
      <c r="G22" s="257"/>
      <c r="H22" s="258"/>
      <c r="I22" s="259"/>
      <c r="J22" s="260"/>
    </row>
    <row r="23" spans="1:15" s="236" customFormat="1" ht="14.25" customHeight="1" x14ac:dyDescent="0.2">
      <c r="A23" s="267"/>
      <c r="B23" s="283" t="s">
        <v>734</v>
      </c>
      <c r="C23" s="238"/>
      <c r="D23" s="238"/>
      <c r="E23" s="268" t="s">
        <v>46</v>
      </c>
      <c r="F23" s="269">
        <f>SUM(F12:F22)</f>
        <v>0</v>
      </c>
      <c r="G23" s="257"/>
      <c r="H23" s="258"/>
      <c r="I23" s="259"/>
      <c r="J23" s="260"/>
    </row>
    <row r="24" spans="1:15" s="236" customFormat="1" ht="14.25" x14ac:dyDescent="0.2">
      <c r="A24" s="267"/>
      <c r="B24" s="270" t="s">
        <v>735</v>
      </c>
      <c r="C24" s="246"/>
      <c r="D24" s="246"/>
      <c r="E24" s="271" t="s">
        <v>46</v>
      </c>
      <c r="F24" s="266">
        <f>F23*0.21</f>
        <v>0</v>
      </c>
      <c r="G24" s="257"/>
      <c r="H24" s="258"/>
      <c r="I24" s="259"/>
      <c r="J24" s="260"/>
    </row>
    <row r="25" spans="1:15" s="236" customFormat="1" ht="15" thickBot="1" x14ac:dyDescent="0.25">
      <c r="A25" s="267"/>
      <c r="B25" s="272" t="s">
        <v>736</v>
      </c>
      <c r="C25" s="273"/>
      <c r="D25" s="273"/>
      <c r="E25" s="274" t="s">
        <v>46</v>
      </c>
      <c r="F25" s="275">
        <f>F23+F24</f>
        <v>0</v>
      </c>
      <c r="G25" s="257"/>
      <c r="H25" s="258"/>
      <c r="I25" s="259"/>
      <c r="J25" s="260"/>
    </row>
    <row r="26" spans="1:15" s="236" customFormat="1" x14ac:dyDescent="0.2">
      <c r="A26" s="224"/>
      <c r="B26" s="225"/>
      <c r="C26" s="225"/>
      <c r="D26" s="225"/>
      <c r="E26" s="226"/>
      <c r="F26" s="227"/>
      <c r="G26" s="257"/>
      <c r="H26" s="258"/>
      <c r="I26" s="259"/>
      <c r="J26" s="260"/>
    </row>
    <row r="27" spans="1:15" s="236" customFormat="1" ht="11.25" hidden="1" customHeight="1" x14ac:dyDescent="0.2">
      <c r="A27" s="224"/>
      <c r="B27" s="225"/>
      <c r="C27" s="225"/>
      <c r="D27" s="225"/>
      <c r="E27" s="226"/>
      <c r="F27" s="227"/>
      <c r="G27" s="257"/>
      <c r="H27" s="258"/>
      <c r="I27" s="259"/>
      <c r="J27" s="260"/>
    </row>
    <row r="28" spans="1:15" s="236" customFormat="1" x14ac:dyDescent="0.2">
      <c r="A28" s="224"/>
      <c r="B28" s="225"/>
      <c r="C28" s="225"/>
      <c r="D28" s="225"/>
      <c r="E28" s="226"/>
      <c r="F28" s="227"/>
      <c r="G28" s="276"/>
      <c r="H28" s="276"/>
      <c r="I28" s="277"/>
    </row>
    <row r="29" spans="1:15" s="236" customFormat="1" x14ac:dyDescent="0.2">
      <c r="A29" s="224"/>
      <c r="B29" s="225"/>
      <c r="C29" s="225"/>
      <c r="D29" s="225"/>
      <c r="E29" s="226"/>
      <c r="F29" s="227"/>
      <c r="G29" s="276"/>
      <c r="H29" s="276"/>
      <c r="I29" s="277"/>
    </row>
    <row r="30" spans="1:15" s="236" customFormat="1" x14ac:dyDescent="0.2">
      <c r="A30" s="224"/>
      <c r="B30" s="225"/>
      <c r="C30" s="225"/>
      <c r="D30" s="225"/>
      <c r="E30" s="226"/>
      <c r="F30" s="227"/>
      <c r="G30" s="276"/>
      <c r="H30" s="276"/>
      <c r="I30" s="277"/>
    </row>
    <row r="31" spans="1:15" x14ac:dyDescent="0.2">
      <c r="A31" s="203"/>
      <c r="B31" s="203"/>
      <c r="C31" s="203"/>
      <c r="D31" s="203"/>
      <c r="E31" s="203"/>
      <c r="F31" s="203"/>
      <c r="G31" s="276"/>
      <c r="H31" s="276"/>
      <c r="I31" s="277"/>
      <c r="J31" s="236"/>
      <c r="O31" s="236"/>
    </row>
    <row r="32" spans="1:15" x14ac:dyDescent="0.2">
      <c r="A32" s="203"/>
      <c r="B32" s="203"/>
      <c r="C32" s="203"/>
      <c r="D32" s="203"/>
      <c r="E32" s="203"/>
      <c r="F32" s="203"/>
      <c r="G32" s="276"/>
      <c r="H32" s="276"/>
      <c r="I32" s="277"/>
      <c r="J32" s="236"/>
    </row>
    <row r="33" spans="1:10" x14ac:dyDescent="0.2">
      <c r="A33" s="203"/>
      <c r="B33" s="203"/>
      <c r="C33" s="203"/>
      <c r="D33" s="203"/>
      <c r="E33" s="203"/>
      <c r="F33" s="203"/>
      <c r="G33" s="276"/>
      <c r="H33" s="276"/>
      <c r="I33" s="277"/>
      <c r="J33" s="236"/>
    </row>
    <row r="34" spans="1:10" x14ac:dyDescent="0.2">
      <c r="A34" s="203"/>
      <c r="B34" s="203"/>
      <c r="C34" s="203"/>
      <c r="D34" s="203"/>
      <c r="E34" s="203"/>
      <c r="F34" s="203"/>
      <c r="G34" s="276"/>
      <c r="H34" s="276"/>
      <c r="I34" s="236"/>
      <c r="J34" s="236"/>
    </row>
    <row r="35" spans="1:10" ht="12" hidden="1" customHeight="1" x14ac:dyDescent="0.2">
      <c r="A35" s="203"/>
      <c r="B35" s="203"/>
      <c r="C35" s="203"/>
      <c r="D35" s="203"/>
      <c r="E35" s="203"/>
      <c r="F35" s="203"/>
      <c r="G35" s="276"/>
      <c r="H35" s="276"/>
      <c r="I35" s="236"/>
      <c r="J35" s="236"/>
    </row>
    <row r="36" spans="1:10" x14ac:dyDescent="0.2">
      <c r="A36" s="203"/>
      <c r="B36" s="203"/>
      <c r="C36" s="203"/>
      <c r="D36" s="203"/>
      <c r="E36" s="203"/>
      <c r="F36" s="203"/>
      <c r="G36" s="276"/>
      <c r="H36" s="276"/>
      <c r="I36" s="236"/>
      <c r="J36" s="236"/>
    </row>
    <row r="43" spans="1:10" ht="12" hidden="1" customHeight="1" x14ac:dyDescent="0.2"/>
    <row r="52" ht="12" hidden="1" customHeight="1" x14ac:dyDescent="0.2"/>
    <row r="55" ht="12" hidden="1" customHeight="1" x14ac:dyDescent="0.2"/>
    <row r="63" ht="12" hidden="1" customHeight="1" x14ac:dyDescent="0.2"/>
    <row r="72" ht="12" hidden="1" customHeight="1" x14ac:dyDescent="0.2"/>
    <row r="74" ht="12" hidden="1" customHeight="1" x14ac:dyDescent="0.2"/>
    <row r="77" ht="12" hidden="1" customHeight="1" x14ac:dyDescent="0.2"/>
    <row r="80" ht="12" hidden="1" customHeight="1" x14ac:dyDescent="0.2"/>
    <row r="84" ht="12" hidden="1" customHeight="1" x14ac:dyDescent="0.2"/>
    <row r="88" ht="12" hidden="1" customHeight="1" x14ac:dyDescent="0.2"/>
    <row r="90" ht="12" hidden="1" customHeight="1" x14ac:dyDescent="0.2"/>
    <row r="100" ht="12" hidden="1" customHeight="1" x14ac:dyDescent="0.2"/>
    <row r="108" ht="12" hidden="1" customHeight="1" x14ac:dyDescent="0.2"/>
    <row r="114" ht="12" hidden="1" customHeight="1" x14ac:dyDescent="0.2"/>
    <row r="122" ht="12" hidden="1" customHeight="1" x14ac:dyDescent="0.2"/>
    <row r="127" ht="12" hidden="1" customHeight="1" x14ac:dyDescent="0.2"/>
    <row r="130" ht="12" hidden="1" customHeight="1" x14ac:dyDescent="0.2"/>
    <row r="139" ht="12" hidden="1" customHeight="1" x14ac:dyDescent="0.2"/>
    <row r="142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9CC6-B4AD-4BF8-A58D-2B6DC85A7A86}">
  <dimension ref="A1:O143"/>
  <sheetViews>
    <sheetView workbookViewId="0">
      <selection activeCell="E12" sqref="E12:E23"/>
    </sheetView>
  </sheetViews>
  <sheetFormatPr defaultColWidth="9" defaultRowHeight="12.75" x14ac:dyDescent="0.2"/>
  <cols>
    <col min="1" max="1" width="18.5703125" style="224" customWidth="1"/>
    <col min="2" max="2" width="85.28515625" style="225" customWidth="1"/>
    <col min="3" max="3" width="8.7109375" style="225" customWidth="1"/>
    <col min="4" max="4" width="12" style="225" customWidth="1"/>
    <col min="5" max="5" width="13.5703125" style="226" customWidth="1"/>
    <col min="6" max="6" width="16" style="227" customWidth="1"/>
    <col min="7" max="7" width="12.28515625" style="228" hidden="1" customWidth="1"/>
    <col min="8" max="8" width="9" style="204" hidden="1" customWidth="1"/>
    <col min="9" max="9" width="2" style="203" hidden="1" customWidth="1"/>
    <col min="10" max="10" width="7.85546875" style="203" hidden="1" customWidth="1"/>
    <col min="11" max="256" width="9" style="203"/>
    <col min="257" max="257" width="17.5703125" style="203" customWidth="1"/>
    <col min="258" max="258" width="85.28515625" style="203" customWidth="1"/>
    <col min="259" max="259" width="8.7109375" style="203" customWidth="1"/>
    <col min="260" max="260" width="12" style="203" customWidth="1"/>
    <col min="261" max="261" width="13.5703125" style="203" customWidth="1"/>
    <col min="262" max="262" width="16" style="203" customWidth="1"/>
    <col min="263" max="266" width="0" style="203" hidden="1" customWidth="1"/>
    <col min="267" max="512" width="9" style="203"/>
    <col min="513" max="513" width="17.5703125" style="203" customWidth="1"/>
    <col min="514" max="514" width="85.28515625" style="203" customWidth="1"/>
    <col min="515" max="515" width="8.7109375" style="203" customWidth="1"/>
    <col min="516" max="516" width="12" style="203" customWidth="1"/>
    <col min="517" max="517" width="13.5703125" style="203" customWidth="1"/>
    <col min="518" max="518" width="16" style="203" customWidth="1"/>
    <col min="519" max="522" width="0" style="203" hidden="1" customWidth="1"/>
    <col min="523" max="768" width="9" style="203"/>
    <col min="769" max="769" width="17.5703125" style="203" customWidth="1"/>
    <col min="770" max="770" width="85.28515625" style="203" customWidth="1"/>
    <col min="771" max="771" width="8.7109375" style="203" customWidth="1"/>
    <col min="772" max="772" width="12" style="203" customWidth="1"/>
    <col min="773" max="773" width="13.5703125" style="203" customWidth="1"/>
    <col min="774" max="774" width="16" style="203" customWidth="1"/>
    <col min="775" max="778" width="0" style="203" hidden="1" customWidth="1"/>
    <col min="779" max="1024" width="9" style="203"/>
    <col min="1025" max="1025" width="17.5703125" style="203" customWidth="1"/>
    <col min="1026" max="1026" width="85.28515625" style="203" customWidth="1"/>
    <col min="1027" max="1027" width="8.7109375" style="203" customWidth="1"/>
    <col min="1028" max="1028" width="12" style="203" customWidth="1"/>
    <col min="1029" max="1029" width="13.5703125" style="203" customWidth="1"/>
    <col min="1030" max="1030" width="16" style="203" customWidth="1"/>
    <col min="1031" max="1034" width="0" style="203" hidden="1" customWidth="1"/>
    <col min="1035" max="1280" width="9" style="203"/>
    <col min="1281" max="1281" width="17.5703125" style="203" customWidth="1"/>
    <col min="1282" max="1282" width="85.28515625" style="203" customWidth="1"/>
    <col min="1283" max="1283" width="8.7109375" style="203" customWidth="1"/>
    <col min="1284" max="1284" width="12" style="203" customWidth="1"/>
    <col min="1285" max="1285" width="13.5703125" style="203" customWidth="1"/>
    <col min="1286" max="1286" width="16" style="203" customWidth="1"/>
    <col min="1287" max="1290" width="0" style="203" hidden="1" customWidth="1"/>
    <col min="1291" max="1536" width="9" style="203"/>
    <col min="1537" max="1537" width="17.5703125" style="203" customWidth="1"/>
    <col min="1538" max="1538" width="85.28515625" style="203" customWidth="1"/>
    <col min="1539" max="1539" width="8.7109375" style="203" customWidth="1"/>
    <col min="1540" max="1540" width="12" style="203" customWidth="1"/>
    <col min="1541" max="1541" width="13.5703125" style="203" customWidth="1"/>
    <col min="1542" max="1542" width="16" style="203" customWidth="1"/>
    <col min="1543" max="1546" width="0" style="203" hidden="1" customWidth="1"/>
    <col min="1547" max="1792" width="9" style="203"/>
    <col min="1793" max="1793" width="17.5703125" style="203" customWidth="1"/>
    <col min="1794" max="1794" width="85.28515625" style="203" customWidth="1"/>
    <col min="1795" max="1795" width="8.7109375" style="203" customWidth="1"/>
    <col min="1796" max="1796" width="12" style="203" customWidth="1"/>
    <col min="1797" max="1797" width="13.5703125" style="203" customWidth="1"/>
    <col min="1798" max="1798" width="16" style="203" customWidth="1"/>
    <col min="1799" max="1802" width="0" style="203" hidden="1" customWidth="1"/>
    <col min="1803" max="2048" width="9" style="203"/>
    <col min="2049" max="2049" width="17.5703125" style="203" customWidth="1"/>
    <col min="2050" max="2050" width="85.28515625" style="203" customWidth="1"/>
    <col min="2051" max="2051" width="8.7109375" style="203" customWidth="1"/>
    <col min="2052" max="2052" width="12" style="203" customWidth="1"/>
    <col min="2053" max="2053" width="13.5703125" style="203" customWidth="1"/>
    <col min="2054" max="2054" width="16" style="203" customWidth="1"/>
    <col min="2055" max="2058" width="0" style="203" hidden="1" customWidth="1"/>
    <col min="2059" max="2304" width="9" style="203"/>
    <col min="2305" max="2305" width="17.5703125" style="203" customWidth="1"/>
    <col min="2306" max="2306" width="85.28515625" style="203" customWidth="1"/>
    <col min="2307" max="2307" width="8.7109375" style="203" customWidth="1"/>
    <col min="2308" max="2308" width="12" style="203" customWidth="1"/>
    <col min="2309" max="2309" width="13.5703125" style="203" customWidth="1"/>
    <col min="2310" max="2310" width="16" style="203" customWidth="1"/>
    <col min="2311" max="2314" width="0" style="203" hidden="1" customWidth="1"/>
    <col min="2315" max="2560" width="9" style="203"/>
    <col min="2561" max="2561" width="17.5703125" style="203" customWidth="1"/>
    <col min="2562" max="2562" width="85.28515625" style="203" customWidth="1"/>
    <col min="2563" max="2563" width="8.7109375" style="203" customWidth="1"/>
    <col min="2564" max="2564" width="12" style="203" customWidth="1"/>
    <col min="2565" max="2565" width="13.5703125" style="203" customWidth="1"/>
    <col min="2566" max="2566" width="16" style="203" customWidth="1"/>
    <col min="2567" max="2570" width="0" style="203" hidden="1" customWidth="1"/>
    <col min="2571" max="2816" width="9" style="203"/>
    <col min="2817" max="2817" width="17.5703125" style="203" customWidth="1"/>
    <col min="2818" max="2818" width="85.28515625" style="203" customWidth="1"/>
    <col min="2819" max="2819" width="8.7109375" style="203" customWidth="1"/>
    <col min="2820" max="2820" width="12" style="203" customWidth="1"/>
    <col min="2821" max="2821" width="13.5703125" style="203" customWidth="1"/>
    <col min="2822" max="2822" width="16" style="203" customWidth="1"/>
    <col min="2823" max="2826" width="0" style="203" hidden="1" customWidth="1"/>
    <col min="2827" max="3072" width="9" style="203"/>
    <col min="3073" max="3073" width="17.5703125" style="203" customWidth="1"/>
    <col min="3074" max="3074" width="85.28515625" style="203" customWidth="1"/>
    <col min="3075" max="3075" width="8.7109375" style="203" customWidth="1"/>
    <col min="3076" max="3076" width="12" style="203" customWidth="1"/>
    <col min="3077" max="3077" width="13.5703125" style="203" customWidth="1"/>
    <col min="3078" max="3078" width="16" style="203" customWidth="1"/>
    <col min="3079" max="3082" width="0" style="203" hidden="1" customWidth="1"/>
    <col min="3083" max="3328" width="9" style="203"/>
    <col min="3329" max="3329" width="17.5703125" style="203" customWidth="1"/>
    <col min="3330" max="3330" width="85.28515625" style="203" customWidth="1"/>
    <col min="3331" max="3331" width="8.7109375" style="203" customWidth="1"/>
    <col min="3332" max="3332" width="12" style="203" customWidth="1"/>
    <col min="3333" max="3333" width="13.5703125" style="203" customWidth="1"/>
    <col min="3334" max="3334" width="16" style="203" customWidth="1"/>
    <col min="3335" max="3338" width="0" style="203" hidden="1" customWidth="1"/>
    <col min="3339" max="3584" width="9" style="203"/>
    <col min="3585" max="3585" width="17.5703125" style="203" customWidth="1"/>
    <col min="3586" max="3586" width="85.28515625" style="203" customWidth="1"/>
    <col min="3587" max="3587" width="8.7109375" style="203" customWidth="1"/>
    <col min="3588" max="3588" width="12" style="203" customWidth="1"/>
    <col min="3589" max="3589" width="13.5703125" style="203" customWidth="1"/>
    <col min="3590" max="3590" width="16" style="203" customWidth="1"/>
    <col min="3591" max="3594" width="0" style="203" hidden="1" customWidth="1"/>
    <col min="3595" max="3840" width="9" style="203"/>
    <col min="3841" max="3841" width="17.5703125" style="203" customWidth="1"/>
    <col min="3842" max="3842" width="85.28515625" style="203" customWidth="1"/>
    <col min="3843" max="3843" width="8.7109375" style="203" customWidth="1"/>
    <col min="3844" max="3844" width="12" style="203" customWidth="1"/>
    <col min="3845" max="3845" width="13.5703125" style="203" customWidth="1"/>
    <col min="3846" max="3846" width="16" style="203" customWidth="1"/>
    <col min="3847" max="3850" width="0" style="203" hidden="1" customWidth="1"/>
    <col min="3851" max="4096" width="9" style="203"/>
    <col min="4097" max="4097" width="17.5703125" style="203" customWidth="1"/>
    <col min="4098" max="4098" width="85.28515625" style="203" customWidth="1"/>
    <col min="4099" max="4099" width="8.7109375" style="203" customWidth="1"/>
    <col min="4100" max="4100" width="12" style="203" customWidth="1"/>
    <col min="4101" max="4101" width="13.5703125" style="203" customWidth="1"/>
    <col min="4102" max="4102" width="16" style="203" customWidth="1"/>
    <col min="4103" max="4106" width="0" style="203" hidden="1" customWidth="1"/>
    <col min="4107" max="4352" width="9" style="203"/>
    <col min="4353" max="4353" width="17.5703125" style="203" customWidth="1"/>
    <col min="4354" max="4354" width="85.28515625" style="203" customWidth="1"/>
    <col min="4355" max="4355" width="8.7109375" style="203" customWidth="1"/>
    <col min="4356" max="4356" width="12" style="203" customWidth="1"/>
    <col min="4357" max="4357" width="13.5703125" style="203" customWidth="1"/>
    <col min="4358" max="4358" width="16" style="203" customWidth="1"/>
    <col min="4359" max="4362" width="0" style="203" hidden="1" customWidth="1"/>
    <col min="4363" max="4608" width="9" style="203"/>
    <col min="4609" max="4609" width="17.5703125" style="203" customWidth="1"/>
    <col min="4610" max="4610" width="85.28515625" style="203" customWidth="1"/>
    <col min="4611" max="4611" width="8.7109375" style="203" customWidth="1"/>
    <col min="4612" max="4612" width="12" style="203" customWidth="1"/>
    <col min="4613" max="4613" width="13.5703125" style="203" customWidth="1"/>
    <col min="4614" max="4614" width="16" style="203" customWidth="1"/>
    <col min="4615" max="4618" width="0" style="203" hidden="1" customWidth="1"/>
    <col min="4619" max="4864" width="9" style="203"/>
    <col min="4865" max="4865" width="17.5703125" style="203" customWidth="1"/>
    <col min="4866" max="4866" width="85.28515625" style="203" customWidth="1"/>
    <col min="4867" max="4867" width="8.7109375" style="203" customWidth="1"/>
    <col min="4868" max="4868" width="12" style="203" customWidth="1"/>
    <col min="4869" max="4869" width="13.5703125" style="203" customWidth="1"/>
    <col min="4870" max="4870" width="16" style="203" customWidth="1"/>
    <col min="4871" max="4874" width="0" style="203" hidden="1" customWidth="1"/>
    <col min="4875" max="5120" width="9" style="203"/>
    <col min="5121" max="5121" width="17.5703125" style="203" customWidth="1"/>
    <col min="5122" max="5122" width="85.28515625" style="203" customWidth="1"/>
    <col min="5123" max="5123" width="8.7109375" style="203" customWidth="1"/>
    <col min="5124" max="5124" width="12" style="203" customWidth="1"/>
    <col min="5125" max="5125" width="13.5703125" style="203" customWidth="1"/>
    <col min="5126" max="5126" width="16" style="203" customWidth="1"/>
    <col min="5127" max="5130" width="0" style="203" hidden="1" customWidth="1"/>
    <col min="5131" max="5376" width="9" style="203"/>
    <col min="5377" max="5377" width="17.5703125" style="203" customWidth="1"/>
    <col min="5378" max="5378" width="85.28515625" style="203" customWidth="1"/>
    <col min="5379" max="5379" width="8.7109375" style="203" customWidth="1"/>
    <col min="5380" max="5380" width="12" style="203" customWidth="1"/>
    <col min="5381" max="5381" width="13.5703125" style="203" customWidth="1"/>
    <col min="5382" max="5382" width="16" style="203" customWidth="1"/>
    <col min="5383" max="5386" width="0" style="203" hidden="1" customWidth="1"/>
    <col min="5387" max="5632" width="9" style="203"/>
    <col min="5633" max="5633" width="17.5703125" style="203" customWidth="1"/>
    <col min="5634" max="5634" width="85.28515625" style="203" customWidth="1"/>
    <col min="5635" max="5635" width="8.7109375" style="203" customWidth="1"/>
    <col min="5636" max="5636" width="12" style="203" customWidth="1"/>
    <col min="5637" max="5637" width="13.5703125" style="203" customWidth="1"/>
    <col min="5638" max="5638" width="16" style="203" customWidth="1"/>
    <col min="5639" max="5642" width="0" style="203" hidden="1" customWidth="1"/>
    <col min="5643" max="5888" width="9" style="203"/>
    <col min="5889" max="5889" width="17.5703125" style="203" customWidth="1"/>
    <col min="5890" max="5890" width="85.28515625" style="203" customWidth="1"/>
    <col min="5891" max="5891" width="8.7109375" style="203" customWidth="1"/>
    <col min="5892" max="5892" width="12" style="203" customWidth="1"/>
    <col min="5893" max="5893" width="13.5703125" style="203" customWidth="1"/>
    <col min="5894" max="5894" width="16" style="203" customWidth="1"/>
    <col min="5895" max="5898" width="0" style="203" hidden="1" customWidth="1"/>
    <col min="5899" max="6144" width="9" style="203"/>
    <col min="6145" max="6145" width="17.5703125" style="203" customWidth="1"/>
    <col min="6146" max="6146" width="85.28515625" style="203" customWidth="1"/>
    <col min="6147" max="6147" width="8.7109375" style="203" customWidth="1"/>
    <col min="6148" max="6148" width="12" style="203" customWidth="1"/>
    <col min="6149" max="6149" width="13.5703125" style="203" customWidth="1"/>
    <col min="6150" max="6150" width="16" style="203" customWidth="1"/>
    <col min="6151" max="6154" width="0" style="203" hidden="1" customWidth="1"/>
    <col min="6155" max="6400" width="9" style="203"/>
    <col min="6401" max="6401" width="17.5703125" style="203" customWidth="1"/>
    <col min="6402" max="6402" width="85.28515625" style="203" customWidth="1"/>
    <col min="6403" max="6403" width="8.7109375" style="203" customWidth="1"/>
    <col min="6404" max="6404" width="12" style="203" customWidth="1"/>
    <col min="6405" max="6405" width="13.5703125" style="203" customWidth="1"/>
    <col min="6406" max="6406" width="16" style="203" customWidth="1"/>
    <col min="6407" max="6410" width="0" style="203" hidden="1" customWidth="1"/>
    <col min="6411" max="6656" width="9" style="203"/>
    <col min="6657" max="6657" width="17.5703125" style="203" customWidth="1"/>
    <col min="6658" max="6658" width="85.28515625" style="203" customWidth="1"/>
    <col min="6659" max="6659" width="8.7109375" style="203" customWidth="1"/>
    <col min="6660" max="6660" width="12" style="203" customWidth="1"/>
    <col min="6661" max="6661" width="13.5703125" style="203" customWidth="1"/>
    <col min="6662" max="6662" width="16" style="203" customWidth="1"/>
    <col min="6663" max="6666" width="0" style="203" hidden="1" customWidth="1"/>
    <col min="6667" max="6912" width="9" style="203"/>
    <col min="6913" max="6913" width="17.5703125" style="203" customWidth="1"/>
    <col min="6914" max="6914" width="85.28515625" style="203" customWidth="1"/>
    <col min="6915" max="6915" width="8.7109375" style="203" customWidth="1"/>
    <col min="6916" max="6916" width="12" style="203" customWidth="1"/>
    <col min="6917" max="6917" width="13.5703125" style="203" customWidth="1"/>
    <col min="6918" max="6918" width="16" style="203" customWidth="1"/>
    <col min="6919" max="6922" width="0" style="203" hidden="1" customWidth="1"/>
    <col min="6923" max="7168" width="9" style="203"/>
    <col min="7169" max="7169" width="17.5703125" style="203" customWidth="1"/>
    <col min="7170" max="7170" width="85.28515625" style="203" customWidth="1"/>
    <col min="7171" max="7171" width="8.7109375" style="203" customWidth="1"/>
    <col min="7172" max="7172" width="12" style="203" customWidth="1"/>
    <col min="7173" max="7173" width="13.5703125" style="203" customWidth="1"/>
    <col min="7174" max="7174" width="16" style="203" customWidth="1"/>
    <col min="7175" max="7178" width="0" style="203" hidden="1" customWidth="1"/>
    <col min="7179" max="7424" width="9" style="203"/>
    <col min="7425" max="7425" width="17.5703125" style="203" customWidth="1"/>
    <col min="7426" max="7426" width="85.28515625" style="203" customWidth="1"/>
    <col min="7427" max="7427" width="8.7109375" style="203" customWidth="1"/>
    <col min="7428" max="7428" width="12" style="203" customWidth="1"/>
    <col min="7429" max="7429" width="13.5703125" style="203" customWidth="1"/>
    <col min="7430" max="7430" width="16" style="203" customWidth="1"/>
    <col min="7431" max="7434" width="0" style="203" hidden="1" customWidth="1"/>
    <col min="7435" max="7680" width="9" style="203"/>
    <col min="7681" max="7681" width="17.5703125" style="203" customWidth="1"/>
    <col min="7682" max="7682" width="85.28515625" style="203" customWidth="1"/>
    <col min="7683" max="7683" width="8.7109375" style="203" customWidth="1"/>
    <col min="7684" max="7684" width="12" style="203" customWidth="1"/>
    <col min="7685" max="7685" width="13.5703125" style="203" customWidth="1"/>
    <col min="7686" max="7686" width="16" style="203" customWidth="1"/>
    <col min="7687" max="7690" width="0" style="203" hidden="1" customWidth="1"/>
    <col min="7691" max="7936" width="9" style="203"/>
    <col min="7937" max="7937" width="17.5703125" style="203" customWidth="1"/>
    <col min="7938" max="7938" width="85.28515625" style="203" customWidth="1"/>
    <col min="7939" max="7939" width="8.7109375" style="203" customWidth="1"/>
    <col min="7940" max="7940" width="12" style="203" customWidth="1"/>
    <col min="7941" max="7941" width="13.5703125" style="203" customWidth="1"/>
    <col min="7942" max="7942" width="16" style="203" customWidth="1"/>
    <col min="7943" max="7946" width="0" style="203" hidden="1" customWidth="1"/>
    <col min="7947" max="8192" width="9" style="203"/>
    <col min="8193" max="8193" width="17.5703125" style="203" customWidth="1"/>
    <col min="8194" max="8194" width="85.28515625" style="203" customWidth="1"/>
    <col min="8195" max="8195" width="8.7109375" style="203" customWidth="1"/>
    <col min="8196" max="8196" width="12" style="203" customWidth="1"/>
    <col min="8197" max="8197" width="13.5703125" style="203" customWidth="1"/>
    <col min="8198" max="8198" width="16" style="203" customWidth="1"/>
    <col min="8199" max="8202" width="0" style="203" hidden="1" customWidth="1"/>
    <col min="8203" max="8448" width="9" style="203"/>
    <col min="8449" max="8449" width="17.5703125" style="203" customWidth="1"/>
    <col min="8450" max="8450" width="85.28515625" style="203" customWidth="1"/>
    <col min="8451" max="8451" width="8.7109375" style="203" customWidth="1"/>
    <col min="8452" max="8452" width="12" style="203" customWidth="1"/>
    <col min="8453" max="8453" width="13.5703125" style="203" customWidth="1"/>
    <col min="8454" max="8454" width="16" style="203" customWidth="1"/>
    <col min="8455" max="8458" width="0" style="203" hidden="1" customWidth="1"/>
    <col min="8459" max="8704" width="9" style="203"/>
    <col min="8705" max="8705" width="17.5703125" style="203" customWidth="1"/>
    <col min="8706" max="8706" width="85.28515625" style="203" customWidth="1"/>
    <col min="8707" max="8707" width="8.7109375" style="203" customWidth="1"/>
    <col min="8708" max="8708" width="12" style="203" customWidth="1"/>
    <col min="8709" max="8709" width="13.5703125" style="203" customWidth="1"/>
    <col min="8710" max="8710" width="16" style="203" customWidth="1"/>
    <col min="8711" max="8714" width="0" style="203" hidden="1" customWidth="1"/>
    <col min="8715" max="8960" width="9" style="203"/>
    <col min="8961" max="8961" width="17.5703125" style="203" customWidth="1"/>
    <col min="8962" max="8962" width="85.28515625" style="203" customWidth="1"/>
    <col min="8963" max="8963" width="8.7109375" style="203" customWidth="1"/>
    <col min="8964" max="8964" width="12" style="203" customWidth="1"/>
    <col min="8965" max="8965" width="13.5703125" style="203" customWidth="1"/>
    <col min="8966" max="8966" width="16" style="203" customWidth="1"/>
    <col min="8967" max="8970" width="0" style="203" hidden="1" customWidth="1"/>
    <col min="8971" max="9216" width="9" style="203"/>
    <col min="9217" max="9217" width="17.5703125" style="203" customWidth="1"/>
    <col min="9218" max="9218" width="85.28515625" style="203" customWidth="1"/>
    <col min="9219" max="9219" width="8.7109375" style="203" customWidth="1"/>
    <col min="9220" max="9220" width="12" style="203" customWidth="1"/>
    <col min="9221" max="9221" width="13.5703125" style="203" customWidth="1"/>
    <col min="9222" max="9222" width="16" style="203" customWidth="1"/>
    <col min="9223" max="9226" width="0" style="203" hidden="1" customWidth="1"/>
    <col min="9227" max="9472" width="9" style="203"/>
    <col min="9473" max="9473" width="17.5703125" style="203" customWidth="1"/>
    <col min="9474" max="9474" width="85.28515625" style="203" customWidth="1"/>
    <col min="9475" max="9475" width="8.7109375" style="203" customWidth="1"/>
    <col min="9476" max="9476" width="12" style="203" customWidth="1"/>
    <col min="9477" max="9477" width="13.5703125" style="203" customWidth="1"/>
    <col min="9478" max="9478" width="16" style="203" customWidth="1"/>
    <col min="9479" max="9482" width="0" style="203" hidden="1" customWidth="1"/>
    <col min="9483" max="9728" width="9" style="203"/>
    <col min="9729" max="9729" width="17.5703125" style="203" customWidth="1"/>
    <col min="9730" max="9730" width="85.28515625" style="203" customWidth="1"/>
    <col min="9731" max="9731" width="8.7109375" style="203" customWidth="1"/>
    <col min="9732" max="9732" width="12" style="203" customWidth="1"/>
    <col min="9733" max="9733" width="13.5703125" style="203" customWidth="1"/>
    <col min="9734" max="9734" width="16" style="203" customWidth="1"/>
    <col min="9735" max="9738" width="0" style="203" hidden="1" customWidth="1"/>
    <col min="9739" max="9984" width="9" style="203"/>
    <col min="9985" max="9985" width="17.5703125" style="203" customWidth="1"/>
    <col min="9986" max="9986" width="85.28515625" style="203" customWidth="1"/>
    <col min="9987" max="9987" width="8.7109375" style="203" customWidth="1"/>
    <col min="9988" max="9988" width="12" style="203" customWidth="1"/>
    <col min="9989" max="9989" width="13.5703125" style="203" customWidth="1"/>
    <col min="9990" max="9990" width="16" style="203" customWidth="1"/>
    <col min="9991" max="9994" width="0" style="203" hidden="1" customWidth="1"/>
    <col min="9995" max="10240" width="9" style="203"/>
    <col min="10241" max="10241" width="17.5703125" style="203" customWidth="1"/>
    <col min="10242" max="10242" width="85.28515625" style="203" customWidth="1"/>
    <col min="10243" max="10243" width="8.7109375" style="203" customWidth="1"/>
    <col min="10244" max="10244" width="12" style="203" customWidth="1"/>
    <col min="10245" max="10245" width="13.5703125" style="203" customWidth="1"/>
    <col min="10246" max="10246" width="16" style="203" customWidth="1"/>
    <col min="10247" max="10250" width="0" style="203" hidden="1" customWidth="1"/>
    <col min="10251" max="10496" width="9" style="203"/>
    <col min="10497" max="10497" width="17.5703125" style="203" customWidth="1"/>
    <col min="10498" max="10498" width="85.28515625" style="203" customWidth="1"/>
    <col min="10499" max="10499" width="8.7109375" style="203" customWidth="1"/>
    <col min="10500" max="10500" width="12" style="203" customWidth="1"/>
    <col min="10501" max="10501" width="13.5703125" style="203" customWidth="1"/>
    <col min="10502" max="10502" width="16" style="203" customWidth="1"/>
    <col min="10503" max="10506" width="0" style="203" hidden="1" customWidth="1"/>
    <col min="10507" max="10752" width="9" style="203"/>
    <col min="10753" max="10753" width="17.5703125" style="203" customWidth="1"/>
    <col min="10754" max="10754" width="85.28515625" style="203" customWidth="1"/>
    <col min="10755" max="10755" width="8.7109375" style="203" customWidth="1"/>
    <col min="10756" max="10756" width="12" style="203" customWidth="1"/>
    <col min="10757" max="10757" width="13.5703125" style="203" customWidth="1"/>
    <col min="10758" max="10758" width="16" style="203" customWidth="1"/>
    <col min="10759" max="10762" width="0" style="203" hidden="1" customWidth="1"/>
    <col min="10763" max="11008" width="9" style="203"/>
    <col min="11009" max="11009" width="17.5703125" style="203" customWidth="1"/>
    <col min="11010" max="11010" width="85.28515625" style="203" customWidth="1"/>
    <col min="11011" max="11011" width="8.7109375" style="203" customWidth="1"/>
    <col min="11012" max="11012" width="12" style="203" customWidth="1"/>
    <col min="11013" max="11013" width="13.5703125" style="203" customWidth="1"/>
    <col min="11014" max="11014" width="16" style="203" customWidth="1"/>
    <col min="11015" max="11018" width="0" style="203" hidden="1" customWidth="1"/>
    <col min="11019" max="11264" width="9" style="203"/>
    <col min="11265" max="11265" width="17.5703125" style="203" customWidth="1"/>
    <col min="11266" max="11266" width="85.28515625" style="203" customWidth="1"/>
    <col min="11267" max="11267" width="8.7109375" style="203" customWidth="1"/>
    <col min="11268" max="11268" width="12" style="203" customWidth="1"/>
    <col min="11269" max="11269" width="13.5703125" style="203" customWidth="1"/>
    <col min="11270" max="11270" width="16" style="203" customWidth="1"/>
    <col min="11271" max="11274" width="0" style="203" hidden="1" customWidth="1"/>
    <col min="11275" max="11520" width="9" style="203"/>
    <col min="11521" max="11521" width="17.5703125" style="203" customWidth="1"/>
    <col min="11522" max="11522" width="85.28515625" style="203" customWidth="1"/>
    <col min="11523" max="11523" width="8.7109375" style="203" customWidth="1"/>
    <col min="11524" max="11524" width="12" style="203" customWidth="1"/>
    <col min="11525" max="11525" width="13.5703125" style="203" customWidth="1"/>
    <col min="11526" max="11526" width="16" style="203" customWidth="1"/>
    <col min="11527" max="11530" width="0" style="203" hidden="1" customWidth="1"/>
    <col min="11531" max="11776" width="9" style="203"/>
    <col min="11777" max="11777" width="17.5703125" style="203" customWidth="1"/>
    <col min="11778" max="11778" width="85.28515625" style="203" customWidth="1"/>
    <col min="11779" max="11779" width="8.7109375" style="203" customWidth="1"/>
    <col min="11780" max="11780" width="12" style="203" customWidth="1"/>
    <col min="11781" max="11781" width="13.5703125" style="203" customWidth="1"/>
    <col min="11782" max="11782" width="16" style="203" customWidth="1"/>
    <col min="11783" max="11786" width="0" style="203" hidden="1" customWidth="1"/>
    <col min="11787" max="12032" width="9" style="203"/>
    <col min="12033" max="12033" width="17.5703125" style="203" customWidth="1"/>
    <col min="12034" max="12034" width="85.28515625" style="203" customWidth="1"/>
    <col min="12035" max="12035" width="8.7109375" style="203" customWidth="1"/>
    <col min="12036" max="12036" width="12" style="203" customWidth="1"/>
    <col min="12037" max="12037" width="13.5703125" style="203" customWidth="1"/>
    <col min="12038" max="12038" width="16" style="203" customWidth="1"/>
    <col min="12039" max="12042" width="0" style="203" hidden="1" customWidth="1"/>
    <col min="12043" max="12288" width="9" style="203"/>
    <col min="12289" max="12289" width="17.5703125" style="203" customWidth="1"/>
    <col min="12290" max="12290" width="85.28515625" style="203" customWidth="1"/>
    <col min="12291" max="12291" width="8.7109375" style="203" customWidth="1"/>
    <col min="12292" max="12292" width="12" style="203" customWidth="1"/>
    <col min="12293" max="12293" width="13.5703125" style="203" customWidth="1"/>
    <col min="12294" max="12294" width="16" style="203" customWidth="1"/>
    <col min="12295" max="12298" width="0" style="203" hidden="1" customWidth="1"/>
    <col min="12299" max="12544" width="9" style="203"/>
    <col min="12545" max="12545" width="17.5703125" style="203" customWidth="1"/>
    <col min="12546" max="12546" width="85.28515625" style="203" customWidth="1"/>
    <col min="12547" max="12547" width="8.7109375" style="203" customWidth="1"/>
    <col min="12548" max="12548" width="12" style="203" customWidth="1"/>
    <col min="12549" max="12549" width="13.5703125" style="203" customWidth="1"/>
    <col min="12550" max="12550" width="16" style="203" customWidth="1"/>
    <col min="12551" max="12554" width="0" style="203" hidden="1" customWidth="1"/>
    <col min="12555" max="12800" width="9" style="203"/>
    <col min="12801" max="12801" width="17.5703125" style="203" customWidth="1"/>
    <col min="12802" max="12802" width="85.28515625" style="203" customWidth="1"/>
    <col min="12803" max="12803" width="8.7109375" style="203" customWidth="1"/>
    <col min="12804" max="12804" width="12" style="203" customWidth="1"/>
    <col min="12805" max="12805" width="13.5703125" style="203" customWidth="1"/>
    <col min="12806" max="12806" width="16" style="203" customWidth="1"/>
    <col min="12807" max="12810" width="0" style="203" hidden="1" customWidth="1"/>
    <col min="12811" max="13056" width="9" style="203"/>
    <col min="13057" max="13057" width="17.5703125" style="203" customWidth="1"/>
    <col min="13058" max="13058" width="85.28515625" style="203" customWidth="1"/>
    <col min="13059" max="13059" width="8.7109375" style="203" customWidth="1"/>
    <col min="13060" max="13060" width="12" style="203" customWidth="1"/>
    <col min="13061" max="13061" width="13.5703125" style="203" customWidth="1"/>
    <col min="13062" max="13062" width="16" style="203" customWidth="1"/>
    <col min="13063" max="13066" width="0" style="203" hidden="1" customWidth="1"/>
    <col min="13067" max="13312" width="9" style="203"/>
    <col min="13313" max="13313" width="17.5703125" style="203" customWidth="1"/>
    <col min="13314" max="13314" width="85.28515625" style="203" customWidth="1"/>
    <col min="13315" max="13315" width="8.7109375" style="203" customWidth="1"/>
    <col min="13316" max="13316" width="12" style="203" customWidth="1"/>
    <col min="13317" max="13317" width="13.5703125" style="203" customWidth="1"/>
    <col min="13318" max="13318" width="16" style="203" customWidth="1"/>
    <col min="13319" max="13322" width="0" style="203" hidden="1" customWidth="1"/>
    <col min="13323" max="13568" width="9" style="203"/>
    <col min="13569" max="13569" width="17.5703125" style="203" customWidth="1"/>
    <col min="13570" max="13570" width="85.28515625" style="203" customWidth="1"/>
    <col min="13571" max="13571" width="8.7109375" style="203" customWidth="1"/>
    <col min="13572" max="13572" width="12" style="203" customWidth="1"/>
    <col min="13573" max="13573" width="13.5703125" style="203" customWidth="1"/>
    <col min="13574" max="13574" width="16" style="203" customWidth="1"/>
    <col min="13575" max="13578" width="0" style="203" hidden="1" customWidth="1"/>
    <col min="13579" max="13824" width="9" style="203"/>
    <col min="13825" max="13825" width="17.5703125" style="203" customWidth="1"/>
    <col min="13826" max="13826" width="85.28515625" style="203" customWidth="1"/>
    <col min="13827" max="13827" width="8.7109375" style="203" customWidth="1"/>
    <col min="13828" max="13828" width="12" style="203" customWidth="1"/>
    <col min="13829" max="13829" width="13.5703125" style="203" customWidth="1"/>
    <col min="13830" max="13830" width="16" style="203" customWidth="1"/>
    <col min="13831" max="13834" width="0" style="203" hidden="1" customWidth="1"/>
    <col min="13835" max="14080" width="9" style="203"/>
    <col min="14081" max="14081" width="17.5703125" style="203" customWidth="1"/>
    <col min="14082" max="14082" width="85.28515625" style="203" customWidth="1"/>
    <col min="14083" max="14083" width="8.7109375" style="203" customWidth="1"/>
    <col min="14084" max="14084" width="12" style="203" customWidth="1"/>
    <col min="14085" max="14085" width="13.5703125" style="203" customWidth="1"/>
    <col min="14086" max="14086" width="16" style="203" customWidth="1"/>
    <col min="14087" max="14090" width="0" style="203" hidden="1" customWidth="1"/>
    <col min="14091" max="14336" width="9" style="203"/>
    <col min="14337" max="14337" width="17.5703125" style="203" customWidth="1"/>
    <col min="14338" max="14338" width="85.28515625" style="203" customWidth="1"/>
    <col min="14339" max="14339" width="8.7109375" style="203" customWidth="1"/>
    <col min="14340" max="14340" width="12" style="203" customWidth="1"/>
    <col min="14341" max="14341" width="13.5703125" style="203" customWidth="1"/>
    <col min="14342" max="14342" width="16" style="203" customWidth="1"/>
    <col min="14343" max="14346" width="0" style="203" hidden="1" customWidth="1"/>
    <col min="14347" max="14592" width="9" style="203"/>
    <col min="14593" max="14593" width="17.5703125" style="203" customWidth="1"/>
    <col min="14594" max="14594" width="85.28515625" style="203" customWidth="1"/>
    <col min="14595" max="14595" width="8.7109375" style="203" customWidth="1"/>
    <col min="14596" max="14596" width="12" style="203" customWidth="1"/>
    <col min="14597" max="14597" width="13.5703125" style="203" customWidth="1"/>
    <col min="14598" max="14598" width="16" style="203" customWidth="1"/>
    <col min="14599" max="14602" width="0" style="203" hidden="1" customWidth="1"/>
    <col min="14603" max="14848" width="9" style="203"/>
    <col min="14849" max="14849" width="17.5703125" style="203" customWidth="1"/>
    <col min="14850" max="14850" width="85.28515625" style="203" customWidth="1"/>
    <col min="14851" max="14851" width="8.7109375" style="203" customWidth="1"/>
    <col min="14852" max="14852" width="12" style="203" customWidth="1"/>
    <col min="14853" max="14853" width="13.5703125" style="203" customWidth="1"/>
    <col min="14854" max="14854" width="16" style="203" customWidth="1"/>
    <col min="14855" max="14858" width="0" style="203" hidden="1" customWidth="1"/>
    <col min="14859" max="15104" width="9" style="203"/>
    <col min="15105" max="15105" width="17.5703125" style="203" customWidth="1"/>
    <col min="15106" max="15106" width="85.28515625" style="203" customWidth="1"/>
    <col min="15107" max="15107" width="8.7109375" style="203" customWidth="1"/>
    <col min="15108" max="15108" width="12" style="203" customWidth="1"/>
    <col min="15109" max="15109" width="13.5703125" style="203" customWidth="1"/>
    <col min="15110" max="15110" width="16" style="203" customWidth="1"/>
    <col min="15111" max="15114" width="0" style="203" hidden="1" customWidth="1"/>
    <col min="15115" max="15360" width="9" style="203"/>
    <col min="15361" max="15361" width="17.5703125" style="203" customWidth="1"/>
    <col min="15362" max="15362" width="85.28515625" style="203" customWidth="1"/>
    <col min="15363" max="15363" width="8.7109375" style="203" customWidth="1"/>
    <col min="15364" max="15364" width="12" style="203" customWidth="1"/>
    <col min="15365" max="15365" width="13.5703125" style="203" customWidth="1"/>
    <col min="15366" max="15366" width="16" style="203" customWidth="1"/>
    <col min="15367" max="15370" width="0" style="203" hidden="1" customWidth="1"/>
    <col min="15371" max="15616" width="9" style="203"/>
    <col min="15617" max="15617" width="17.5703125" style="203" customWidth="1"/>
    <col min="15618" max="15618" width="85.28515625" style="203" customWidth="1"/>
    <col min="15619" max="15619" width="8.7109375" style="203" customWidth="1"/>
    <col min="15620" max="15620" width="12" style="203" customWidth="1"/>
    <col min="15621" max="15621" width="13.5703125" style="203" customWidth="1"/>
    <col min="15622" max="15622" width="16" style="203" customWidth="1"/>
    <col min="15623" max="15626" width="0" style="203" hidden="1" customWidth="1"/>
    <col min="15627" max="15872" width="9" style="203"/>
    <col min="15873" max="15873" width="17.5703125" style="203" customWidth="1"/>
    <col min="15874" max="15874" width="85.28515625" style="203" customWidth="1"/>
    <col min="15875" max="15875" width="8.7109375" style="203" customWidth="1"/>
    <col min="15876" max="15876" width="12" style="203" customWidth="1"/>
    <col min="15877" max="15877" width="13.5703125" style="203" customWidth="1"/>
    <col min="15878" max="15878" width="16" style="203" customWidth="1"/>
    <col min="15879" max="15882" width="0" style="203" hidden="1" customWidth="1"/>
    <col min="15883" max="16128" width="9" style="203"/>
    <col min="16129" max="16129" width="17.5703125" style="203" customWidth="1"/>
    <col min="16130" max="16130" width="85.28515625" style="203" customWidth="1"/>
    <col min="16131" max="16131" width="8.7109375" style="203" customWidth="1"/>
    <col min="16132" max="16132" width="12" style="203" customWidth="1"/>
    <col min="16133" max="16133" width="13.5703125" style="203" customWidth="1"/>
    <col min="16134" max="16134" width="16" style="203" customWidth="1"/>
    <col min="16135" max="16138" width="0" style="203" hidden="1" customWidth="1"/>
    <col min="16139" max="16384" width="9" style="203"/>
  </cols>
  <sheetData>
    <row r="1" spans="1:12" ht="18" x14ac:dyDescent="0.2">
      <c r="A1" s="401" t="s">
        <v>46</v>
      </c>
      <c r="B1" s="401"/>
      <c r="C1" s="401"/>
      <c r="D1" s="401"/>
      <c r="E1" s="401"/>
      <c r="F1" s="401"/>
      <c r="G1" s="203"/>
    </row>
    <row r="2" spans="1:12" ht="12.75" customHeight="1" x14ac:dyDescent="0.2">
      <c r="A2" s="205"/>
      <c r="B2" s="206"/>
      <c r="C2" s="207" t="s">
        <v>46</v>
      </c>
      <c r="D2" s="206"/>
      <c r="E2" s="206"/>
      <c r="F2" s="206"/>
      <c r="G2" s="208"/>
    </row>
    <row r="3" spans="1:12" ht="12.75" customHeight="1" x14ac:dyDescent="0.2">
      <c r="A3" s="205"/>
      <c r="B3" s="206"/>
      <c r="C3" s="206"/>
      <c r="D3" s="206"/>
      <c r="E3" s="209"/>
      <c r="F3" s="206"/>
      <c r="G3" s="208"/>
    </row>
    <row r="4" spans="1:12" ht="21" customHeight="1" x14ac:dyDescent="0.2">
      <c r="A4" s="205" t="s">
        <v>737</v>
      </c>
      <c r="B4" s="206" t="s">
        <v>749</v>
      </c>
      <c r="C4" s="210"/>
      <c r="D4" s="206"/>
      <c r="E4" s="206"/>
      <c r="F4" s="206"/>
      <c r="G4" s="208"/>
    </row>
    <row r="5" spans="1:12" x14ac:dyDescent="0.2">
      <c r="A5" s="205" t="s">
        <v>738</v>
      </c>
      <c r="B5" s="206" t="s">
        <v>750</v>
      </c>
      <c r="C5" s="211"/>
      <c r="D5" s="212"/>
      <c r="E5" s="213"/>
      <c r="F5" s="214"/>
      <c r="G5" s="215"/>
    </row>
    <row r="6" spans="1:12" ht="24.75" customHeight="1" x14ac:dyDescent="0.25">
      <c r="A6" s="209" t="s">
        <v>711</v>
      </c>
      <c r="B6" s="209"/>
      <c r="C6" s="216"/>
      <c r="D6" s="209"/>
      <c r="E6" s="209"/>
      <c r="F6" s="209"/>
      <c r="G6" s="217"/>
    </row>
    <row r="7" spans="1:12" ht="12.75" customHeight="1" x14ac:dyDescent="0.2">
      <c r="A7" s="209" t="s">
        <v>712</v>
      </c>
      <c r="B7" s="209"/>
      <c r="C7" s="216"/>
      <c r="D7" s="209" t="s">
        <v>713</v>
      </c>
      <c r="E7" s="209"/>
      <c r="F7" s="218" t="s">
        <v>46</v>
      </c>
      <c r="G7" s="217" t="s">
        <v>713</v>
      </c>
    </row>
    <row r="8" spans="1:12" ht="12.75" customHeight="1" x14ac:dyDescent="0.2">
      <c r="A8" s="209" t="s">
        <v>714</v>
      </c>
      <c r="B8" s="219"/>
      <c r="C8" s="220"/>
      <c r="D8" s="402"/>
      <c r="E8" s="403"/>
      <c r="F8" s="221" t="s">
        <v>46</v>
      </c>
      <c r="G8" s="217" t="s">
        <v>715</v>
      </c>
    </row>
    <row r="9" spans="1:12" x14ac:dyDescent="0.2">
      <c r="A9" s="222"/>
      <c r="B9" s="222"/>
      <c r="C9" s="222"/>
      <c r="D9" s="222"/>
      <c r="E9" s="222" t="s">
        <v>46</v>
      </c>
      <c r="F9" s="222"/>
      <c r="G9" s="223"/>
    </row>
    <row r="10" spans="1:12" ht="13.5" thickBot="1" x14ac:dyDescent="0.25"/>
    <row r="11" spans="1:12" s="236" customFormat="1" ht="30.75" thickBot="1" x14ac:dyDescent="0.25">
      <c r="A11" s="229" t="s">
        <v>716</v>
      </c>
      <c r="B11" s="230" t="s">
        <v>717</v>
      </c>
      <c r="C11" s="231" t="s">
        <v>5</v>
      </c>
      <c r="D11" s="230" t="s">
        <v>6</v>
      </c>
      <c r="E11" s="230" t="s">
        <v>718</v>
      </c>
      <c r="F11" s="232" t="s">
        <v>719</v>
      </c>
      <c r="G11" s="233" t="s">
        <v>720</v>
      </c>
      <c r="H11" s="234" t="s">
        <v>721</v>
      </c>
      <c r="I11" s="235"/>
      <c r="J11" s="235" t="s">
        <v>722</v>
      </c>
    </row>
    <row r="12" spans="1:12" s="236" customFormat="1" ht="14.25" x14ac:dyDescent="0.2">
      <c r="A12" s="237" t="s">
        <v>723</v>
      </c>
      <c r="B12" s="238" t="s">
        <v>724</v>
      </c>
      <c r="C12" s="239" t="s">
        <v>725</v>
      </c>
      <c r="D12" s="240">
        <v>1</v>
      </c>
      <c r="E12" s="240"/>
      <c r="F12" s="241">
        <f>E12*D12</f>
        <v>0</v>
      </c>
      <c r="G12" s="242"/>
      <c r="H12" s="243"/>
      <c r="I12" s="244"/>
      <c r="J12" s="235"/>
    </row>
    <row r="13" spans="1:12" s="236" customFormat="1" ht="14.25" x14ac:dyDescent="0.2">
      <c r="A13" s="245" t="s">
        <v>726</v>
      </c>
      <c r="B13" s="246" t="s">
        <v>727</v>
      </c>
      <c r="C13" s="247" t="s">
        <v>53</v>
      </c>
      <c r="D13" s="250">
        <v>223</v>
      </c>
      <c r="E13" s="248"/>
      <c r="F13" s="249">
        <f t="shared" ref="F13:F23" si="0">E13*D13</f>
        <v>0</v>
      </c>
      <c r="G13" s="242"/>
      <c r="H13" s="243"/>
      <c r="I13" s="244"/>
      <c r="J13" s="235"/>
      <c r="L13" s="251"/>
    </row>
    <row r="14" spans="1:12" s="236" customFormat="1" ht="28.5" x14ac:dyDescent="0.2">
      <c r="A14" s="252">
        <v>15111</v>
      </c>
      <c r="B14" s="253" t="s">
        <v>728</v>
      </c>
      <c r="C14" s="247" t="s">
        <v>68</v>
      </c>
      <c r="D14" s="254">
        <v>44.6</v>
      </c>
      <c r="E14" s="254"/>
      <c r="F14" s="255">
        <f>E14*D14</f>
        <v>0</v>
      </c>
      <c r="G14" s="242"/>
      <c r="H14" s="243"/>
      <c r="I14" s="244"/>
      <c r="J14" s="235"/>
    </row>
    <row r="15" spans="1:12" s="236" customFormat="1" ht="14.25" x14ac:dyDescent="0.2">
      <c r="A15" s="252">
        <v>113728</v>
      </c>
      <c r="B15" s="253" t="s">
        <v>752</v>
      </c>
      <c r="C15" s="247" t="s">
        <v>62</v>
      </c>
      <c r="D15" s="256">
        <v>206</v>
      </c>
      <c r="E15" s="254"/>
      <c r="F15" s="255">
        <f>E15*D15</f>
        <v>0</v>
      </c>
      <c r="G15" s="242"/>
      <c r="H15" s="243"/>
      <c r="I15" s="244"/>
      <c r="J15" s="235"/>
    </row>
    <row r="16" spans="1:12" s="236" customFormat="1" ht="14.25" x14ac:dyDescent="0.2">
      <c r="A16" s="252">
        <v>12911</v>
      </c>
      <c r="B16" s="261" t="s">
        <v>754</v>
      </c>
      <c r="C16" s="262" t="s">
        <v>53</v>
      </c>
      <c r="D16" s="264">
        <v>4120</v>
      </c>
      <c r="E16" s="264"/>
      <c r="F16" s="249">
        <f t="shared" si="0"/>
        <v>0</v>
      </c>
      <c r="G16" s="257"/>
      <c r="H16" s="258"/>
      <c r="I16" s="259"/>
      <c r="J16" s="260"/>
    </row>
    <row r="17" spans="1:15" s="236" customFormat="1" ht="14.25" x14ac:dyDescent="0.2">
      <c r="A17" s="252">
        <v>572223</v>
      </c>
      <c r="B17" s="261" t="s">
        <v>753</v>
      </c>
      <c r="C17" s="262" t="s">
        <v>53</v>
      </c>
      <c r="D17" s="264">
        <v>4120</v>
      </c>
      <c r="E17" s="264"/>
      <c r="F17" s="249">
        <f t="shared" si="0"/>
        <v>0</v>
      </c>
      <c r="G17" s="257"/>
      <c r="H17" s="258"/>
      <c r="I17" s="259"/>
      <c r="J17" s="260"/>
    </row>
    <row r="18" spans="1:15" s="251" customFormat="1" ht="14.25" x14ac:dyDescent="0.2">
      <c r="A18" s="265" t="s">
        <v>743</v>
      </c>
      <c r="B18" s="261" t="s">
        <v>741</v>
      </c>
      <c r="C18" s="262" t="s">
        <v>53</v>
      </c>
      <c r="D18" s="263">
        <v>2060</v>
      </c>
      <c r="E18" s="263"/>
      <c r="F18" s="266">
        <f t="shared" si="0"/>
        <v>0</v>
      </c>
      <c r="G18" s="257"/>
      <c r="H18" s="258"/>
      <c r="I18" s="259"/>
      <c r="J18" s="260"/>
    </row>
    <row r="19" spans="1:15" s="251" customFormat="1" ht="14.25" x14ac:dyDescent="0.2">
      <c r="A19" s="265" t="s">
        <v>755</v>
      </c>
      <c r="B19" s="261" t="s">
        <v>756</v>
      </c>
      <c r="C19" s="262" t="s">
        <v>53</v>
      </c>
      <c r="D19" s="263">
        <v>2060</v>
      </c>
      <c r="E19" s="263"/>
      <c r="F19" s="266">
        <f t="shared" si="0"/>
        <v>0</v>
      </c>
      <c r="G19" s="257"/>
      <c r="H19" s="258"/>
      <c r="I19" s="259"/>
      <c r="J19" s="260"/>
    </row>
    <row r="20" spans="1:15" s="236" customFormat="1" ht="14.25" x14ac:dyDescent="0.2">
      <c r="A20" s="265" t="s">
        <v>730</v>
      </c>
      <c r="B20" s="261" t="s">
        <v>731</v>
      </c>
      <c r="C20" s="262" t="s">
        <v>732</v>
      </c>
      <c r="D20" s="264">
        <v>75</v>
      </c>
      <c r="E20" s="264"/>
      <c r="F20" s="249">
        <f t="shared" si="0"/>
        <v>0</v>
      </c>
      <c r="G20" s="257"/>
      <c r="H20" s="258"/>
      <c r="I20" s="259"/>
      <c r="J20" s="260"/>
    </row>
    <row r="21" spans="1:15" s="236" customFormat="1" ht="14.25" x14ac:dyDescent="0.2">
      <c r="A21" s="252">
        <v>931311</v>
      </c>
      <c r="B21" s="261" t="s">
        <v>746</v>
      </c>
      <c r="C21" s="262" t="s">
        <v>102</v>
      </c>
      <c r="D21" s="264">
        <v>75</v>
      </c>
      <c r="E21" s="264"/>
      <c r="F21" s="249">
        <f t="shared" si="0"/>
        <v>0</v>
      </c>
      <c r="G21" s="257"/>
      <c r="H21" s="258"/>
      <c r="I21" s="259"/>
      <c r="J21" s="260"/>
    </row>
    <row r="22" spans="1:15" s="236" customFormat="1" ht="14.25" x14ac:dyDescent="0.2">
      <c r="A22" s="252">
        <v>56962</v>
      </c>
      <c r="B22" s="261" t="s">
        <v>733</v>
      </c>
      <c r="C22" s="262" t="s">
        <v>53</v>
      </c>
      <c r="D22" s="263">
        <v>223</v>
      </c>
      <c r="E22" s="264"/>
      <c r="F22" s="249">
        <f t="shared" si="0"/>
        <v>0</v>
      </c>
      <c r="G22" s="257"/>
      <c r="H22" s="258"/>
      <c r="I22" s="259"/>
      <c r="J22" s="260"/>
    </row>
    <row r="23" spans="1:15" s="236" customFormat="1" ht="15" thickBot="1" x14ac:dyDescent="0.25">
      <c r="A23" s="252">
        <v>915111</v>
      </c>
      <c r="B23" s="278" t="s">
        <v>751</v>
      </c>
      <c r="C23" s="279" t="s">
        <v>53</v>
      </c>
      <c r="D23" s="280">
        <v>121</v>
      </c>
      <c r="E23" s="281"/>
      <c r="F23" s="282">
        <f t="shared" si="0"/>
        <v>0</v>
      </c>
      <c r="G23" s="257"/>
      <c r="H23" s="258"/>
      <c r="I23" s="259"/>
      <c r="J23" s="260"/>
    </row>
    <row r="24" spans="1:15" s="236" customFormat="1" ht="14.25" customHeight="1" x14ac:dyDescent="0.2">
      <c r="A24" s="267"/>
      <c r="B24" s="283" t="s">
        <v>734</v>
      </c>
      <c r="C24" s="238"/>
      <c r="D24" s="238"/>
      <c r="E24" s="268" t="s">
        <v>46</v>
      </c>
      <c r="F24" s="269">
        <f>SUM(F12:F23)</f>
        <v>0</v>
      </c>
      <c r="G24" s="257"/>
      <c r="H24" s="258"/>
      <c r="I24" s="259"/>
      <c r="J24" s="260"/>
    </row>
    <row r="25" spans="1:15" s="236" customFormat="1" ht="14.25" x14ac:dyDescent="0.2">
      <c r="A25" s="267"/>
      <c r="B25" s="270" t="s">
        <v>735</v>
      </c>
      <c r="C25" s="246"/>
      <c r="D25" s="246"/>
      <c r="E25" s="271" t="s">
        <v>46</v>
      </c>
      <c r="F25" s="266">
        <f>F24*0.21</f>
        <v>0</v>
      </c>
      <c r="G25" s="257"/>
      <c r="H25" s="258"/>
      <c r="I25" s="259"/>
      <c r="J25" s="260"/>
    </row>
    <row r="26" spans="1:15" s="236" customFormat="1" ht="15" thickBot="1" x14ac:dyDescent="0.25">
      <c r="A26" s="267"/>
      <c r="B26" s="272" t="s">
        <v>736</v>
      </c>
      <c r="C26" s="273"/>
      <c r="D26" s="273"/>
      <c r="E26" s="274" t="s">
        <v>46</v>
      </c>
      <c r="F26" s="275">
        <f>F24+F25</f>
        <v>0</v>
      </c>
      <c r="G26" s="257"/>
      <c r="H26" s="258"/>
      <c r="I26" s="259"/>
      <c r="J26" s="260"/>
    </row>
    <row r="27" spans="1:15" s="236" customFormat="1" x14ac:dyDescent="0.2">
      <c r="A27" s="224"/>
      <c r="B27" s="225"/>
      <c r="C27" s="225"/>
      <c r="D27" s="225"/>
      <c r="E27" s="226"/>
      <c r="F27" s="227"/>
      <c r="G27" s="257"/>
      <c r="H27" s="258"/>
      <c r="I27" s="259"/>
      <c r="J27" s="260"/>
    </row>
    <row r="28" spans="1:15" s="236" customFormat="1" ht="11.25" hidden="1" customHeight="1" x14ac:dyDescent="0.2">
      <c r="A28" s="224"/>
      <c r="B28" s="225"/>
      <c r="C28" s="225"/>
      <c r="D28" s="225"/>
      <c r="E28" s="226"/>
      <c r="F28" s="227"/>
      <c r="G28" s="257"/>
      <c r="H28" s="258"/>
      <c r="I28" s="259"/>
      <c r="J28" s="260"/>
    </row>
    <row r="29" spans="1:15" s="236" customFormat="1" x14ac:dyDescent="0.2">
      <c r="A29" s="224"/>
      <c r="B29" s="225"/>
      <c r="C29" s="225"/>
      <c r="D29" s="225"/>
      <c r="E29" s="226"/>
      <c r="F29" s="227"/>
      <c r="G29" s="276"/>
      <c r="H29" s="276"/>
      <c r="I29" s="277"/>
    </row>
    <row r="30" spans="1:15" s="236" customFormat="1" x14ac:dyDescent="0.2">
      <c r="A30" s="224"/>
      <c r="B30" s="225"/>
      <c r="C30" s="225"/>
      <c r="D30" s="225"/>
      <c r="E30" s="226"/>
      <c r="F30" s="227"/>
      <c r="G30" s="276"/>
      <c r="H30" s="276"/>
      <c r="I30" s="277"/>
    </row>
    <row r="31" spans="1:15" s="236" customFormat="1" x14ac:dyDescent="0.2">
      <c r="A31" s="224"/>
      <c r="B31" s="225"/>
      <c r="C31" s="225"/>
      <c r="D31" s="225"/>
      <c r="E31" s="226"/>
      <c r="F31" s="227"/>
      <c r="G31" s="276"/>
      <c r="H31" s="276"/>
      <c r="I31" s="277"/>
    </row>
    <row r="32" spans="1:15" x14ac:dyDescent="0.2">
      <c r="A32" s="203"/>
      <c r="B32" s="203"/>
      <c r="C32" s="203"/>
      <c r="D32" s="203"/>
      <c r="E32" s="203"/>
      <c r="F32" s="203"/>
      <c r="G32" s="276"/>
      <c r="H32" s="276"/>
      <c r="I32" s="277"/>
      <c r="J32" s="236"/>
      <c r="O32" s="236"/>
    </row>
    <row r="33" spans="1:10" x14ac:dyDescent="0.2">
      <c r="A33" s="203"/>
      <c r="B33" s="203"/>
      <c r="C33" s="203"/>
      <c r="D33" s="203"/>
      <c r="E33" s="203"/>
      <c r="F33" s="203"/>
      <c r="G33" s="276"/>
      <c r="H33" s="276"/>
      <c r="I33" s="277"/>
      <c r="J33" s="236"/>
    </row>
    <row r="34" spans="1:10" x14ac:dyDescent="0.2">
      <c r="A34" s="203"/>
      <c r="B34" s="203"/>
      <c r="C34" s="203"/>
      <c r="D34" s="203"/>
      <c r="E34" s="203"/>
      <c r="F34" s="203"/>
      <c r="G34" s="276"/>
      <c r="H34" s="276"/>
      <c r="I34" s="277"/>
      <c r="J34" s="236"/>
    </row>
    <row r="35" spans="1:10" x14ac:dyDescent="0.2">
      <c r="A35" s="203"/>
      <c r="B35" s="203"/>
      <c r="C35" s="203"/>
      <c r="D35" s="203"/>
      <c r="E35" s="203"/>
      <c r="F35" s="203"/>
      <c r="G35" s="276"/>
      <c r="H35" s="276"/>
      <c r="I35" s="236"/>
      <c r="J35" s="236"/>
    </row>
    <row r="36" spans="1:10" ht="12" hidden="1" customHeight="1" x14ac:dyDescent="0.2">
      <c r="A36" s="203"/>
      <c r="B36" s="203"/>
      <c r="C36" s="203"/>
      <c r="D36" s="203"/>
      <c r="E36" s="203"/>
      <c r="F36" s="203"/>
      <c r="G36" s="276"/>
      <c r="H36" s="276"/>
      <c r="I36" s="236"/>
      <c r="J36" s="236"/>
    </row>
    <row r="37" spans="1:10" x14ac:dyDescent="0.2">
      <c r="A37" s="203"/>
      <c r="B37" s="203"/>
      <c r="C37" s="203"/>
      <c r="D37" s="203"/>
      <c r="E37" s="203"/>
      <c r="F37" s="203"/>
      <c r="G37" s="276"/>
      <c r="H37" s="276"/>
      <c r="I37" s="236"/>
      <c r="J37" s="236"/>
    </row>
    <row r="44" spans="1:10" ht="12" hidden="1" customHeight="1" x14ac:dyDescent="0.2"/>
    <row r="53" ht="12" hidden="1" customHeight="1" x14ac:dyDescent="0.2"/>
    <row r="56" ht="12" hidden="1" customHeight="1" x14ac:dyDescent="0.2"/>
    <row r="64" ht="12" hidden="1" customHeight="1" x14ac:dyDescent="0.2"/>
    <row r="73" ht="12" hidden="1" customHeight="1" x14ac:dyDescent="0.2"/>
    <row r="75" ht="12" hidden="1" customHeight="1" x14ac:dyDescent="0.2"/>
    <row r="78" ht="12" hidden="1" customHeight="1" x14ac:dyDescent="0.2"/>
    <row r="81" ht="12" hidden="1" customHeight="1" x14ac:dyDescent="0.2"/>
    <row r="85" ht="12" hidden="1" customHeight="1" x14ac:dyDescent="0.2"/>
    <row r="89" ht="12" hidden="1" customHeight="1" x14ac:dyDescent="0.2"/>
    <row r="91" ht="12" hidden="1" customHeight="1" x14ac:dyDescent="0.2"/>
    <row r="101" ht="12" hidden="1" customHeight="1" x14ac:dyDescent="0.2"/>
    <row r="109" ht="12" hidden="1" customHeight="1" x14ac:dyDescent="0.2"/>
    <row r="115" ht="12" hidden="1" customHeight="1" x14ac:dyDescent="0.2"/>
    <row r="123" ht="12" hidden="1" customHeight="1" x14ac:dyDescent="0.2"/>
    <row r="128" ht="12" hidden="1" customHeight="1" x14ac:dyDescent="0.2"/>
    <row r="131" ht="12" hidden="1" customHeight="1" x14ac:dyDescent="0.2"/>
    <row r="140" ht="12" hidden="1" customHeight="1" x14ac:dyDescent="0.2"/>
    <row r="143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3809-45DB-4B30-BE46-F5417CE6243B}">
  <dimension ref="A1:O142"/>
  <sheetViews>
    <sheetView tabSelected="1" workbookViewId="0">
      <selection activeCell="D23" sqref="D23"/>
    </sheetView>
  </sheetViews>
  <sheetFormatPr defaultColWidth="9" defaultRowHeight="12.75" x14ac:dyDescent="0.2"/>
  <cols>
    <col min="1" max="1" width="18.5703125" style="224" customWidth="1"/>
    <col min="2" max="2" width="85.28515625" style="225" customWidth="1"/>
    <col min="3" max="3" width="8.7109375" style="225" customWidth="1"/>
    <col min="4" max="4" width="12" style="225" customWidth="1"/>
    <col min="5" max="5" width="13.5703125" style="226" customWidth="1"/>
    <col min="6" max="6" width="16" style="227" customWidth="1"/>
    <col min="7" max="7" width="12.28515625" style="228" hidden="1" customWidth="1"/>
    <col min="8" max="8" width="9" style="204" hidden="1" customWidth="1"/>
    <col min="9" max="9" width="2" style="203" hidden="1" customWidth="1"/>
    <col min="10" max="10" width="7.85546875" style="203" hidden="1" customWidth="1"/>
    <col min="11" max="256" width="9" style="203"/>
    <col min="257" max="257" width="17.5703125" style="203" customWidth="1"/>
    <col min="258" max="258" width="85.28515625" style="203" customWidth="1"/>
    <col min="259" max="259" width="8.7109375" style="203" customWidth="1"/>
    <col min="260" max="260" width="12" style="203" customWidth="1"/>
    <col min="261" max="261" width="13.5703125" style="203" customWidth="1"/>
    <col min="262" max="262" width="16" style="203" customWidth="1"/>
    <col min="263" max="266" width="0" style="203" hidden="1" customWidth="1"/>
    <col min="267" max="512" width="9" style="203"/>
    <col min="513" max="513" width="17.5703125" style="203" customWidth="1"/>
    <col min="514" max="514" width="85.28515625" style="203" customWidth="1"/>
    <col min="515" max="515" width="8.7109375" style="203" customWidth="1"/>
    <col min="516" max="516" width="12" style="203" customWidth="1"/>
    <col min="517" max="517" width="13.5703125" style="203" customWidth="1"/>
    <col min="518" max="518" width="16" style="203" customWidth="1"/>
    <col min="519" max="522" width="0" style="203" hidden="1" customWidth="1"/>
    <col min="523" max="768" width="9" style="203"/>
    <col min="769" max="769" width="17.5703125" style="203" customWidth="1"/>
    <col min="770" max="770" width="85.28515625" style="203" customWidth="1"/>
    <col min="771" max="771" width="8.7109375" style="203" customWidth="1"/>
    <col min="772" max="772" width="12" style="203" customWidth="1"/>
    <col min="773" max="773" width="13.5703125" style="203" customWidth="1"/>
    <col min="774" max="774" width="16" style="203" customWidth="1"/>
    <col min="775" max="778" width="0" style="203" hidden="1" customWidth="1"/>
    <col min="779" max="1024" width="9" style="203"/>
    <col min="1025" max="1025" width="17.5703125" style="203" customWidth="1"/>
    <col min="1026" max="1026" width="85.28515625" style="203" customWidth="1"/>
    <col min="1027" max="1027" width="8.7109375" style="203" customWidth="1"/>
    <col min="1028" max="1028" width="12" style="203" customWidth="1"/>
    <col min="1029" max="1029" width="13.5703125" style="203" customWidth="1"/>
    <col min="1030" max="1030" width="16" style="203" customWidth="1"/>
    <col min="1031" max="1034" width="0" style="203" hidden="1" customWidth="1"/>
    <col min="1035" max="1280" width="9" style="203"/>
    <col min="1281" max="1281" width="17.5703125" style="203" customWidth="1"/>
    <col min="1282" max="1282" width="85.28515625" style="203" customWidth="1"/>
    <col min="1283" max="1283" width="8.7109375" style="203" customWidth="1"/>
    <col min="1284" max="1284" width="12" style="203" customWidth="1"/>
    <col min="1285" max="1285" width="13.5703125" style="203" customWidth="1"/>
    <col min="1286" max="1286" width="16" style="203" customWidth="1"/>
    <col min="1287" max="1290" width="0" style="203" hidden="1" customWidth="1"/>
    <col min="1291" max="1536" width="9" style="203"/>
    <col min="1537" max="1537" width="17.5703125" style="203" customWidth="1"/>
    <col min="1538" max="1538" width="85.28515625" style="203" customWidth="1"/>
    <col min="1539" max="1539" width="8.7109375" style="203" customWidth="1"/>
    <col min="1540" max="1540" width="12" style="203" customWidth="1"/>
    <col min="1541" max="1541" width="13.5703125" style="203" customWidth="1"/>
    <col min="1542" max="1542" width="16" style="203" customWidth="1"/>
    <col min="1543" max="1546" width="0" style="203" hidden="1" customWidth="1"/>
    <col min="1547" max="1792" width="9" style="203"/>
    <col min="1793" max="1793" width="17.5703125" style="203" customWidth="1"/>
    <col min="1794" max="1794" width="85.28515625" style="203" customWidth="1"/>
    <col min="1795" max="1795" width="8.7109375" style="203" customWidth="1"/>
    <col min="1796" max="1796" width="12" style="203" customWidth="1"/>
    <col min="1797" max="1797" width="13.5703125" style="203" customWidth="1"/>
    <col min="1798" max="1798" width="16" style="203" customWidth="1"/>
    <col min="1799" max="1802" width="0" style="203" hidden="1" customWidth="1"/>
    <col min="1803" max="2048" width="9" style="203"/>
    <col min="2049" max="2049" width="17.5703125" style="203" customWidth="1"/>
    <col min="2050" max="2050" width="85.28515625" style="203" customWidth="1"/>
    <col min="2051" max="2051" width="8.7109375" style="203" customWidth="1"/>
    <col min="2052" max="2052" width="12" style="203" customWidth="1"/>
    <col min="2053" max="2053" width="13.5703125" style="203" customWidth="1"/>
    <col min="2054" max="2054" width="16" style="203" customWidth="1"/>
    <col min="2055" max="2058" width="0" style="203" hidden="1" customWidth="1"/>
    <col min="2059" max="2304" width="9" style="203"/>
    <col min="2305" max="2305" width="17.5703125" style="203" customWidth="1"/>
    <col min="2306" max="2306" width="85.28515625" style="203" customWidth="1"/>
    <col min="2307" max="2307" width="8.7109375" style="203" customWidth="1"/>
    <col min="2308" max="2308" width="12" style="203" customWidth="1"/>
    <col min="2309" max="2309" width="13.5703125" style="203" customWidth="1"/>
    <col min="2310" max="2310" width="16" style="203" customWidth="1"/>
    <col min="2311" max="2314" width="0" style="203" hidden="1" customWidth="1"/>
    <col min="2315" max="2560" width="9" style="203"/>
    <col min="2561" max="2561" width="17.5703125" style="203" customWidth="1"/>
    <col min="2562" max="2562" width="85.28515625" style="203" customWidth="1"/>
    <col min="2563" max="2563" width="8.7109375" style="203" customWidth="1"/>
    <col min="2564" max="2564" width="12" style="203" customWidth="1"/>
    <col min="2565" max="2565" width="13.5703125" style="203" customWidth="1"/>
    <col min="2566" max="2566" width="16" style="203" customWidth="1"/>
    <col min="2567" max="2570" width="0" style="203" hidden="1" customWidth="1"/>
    <col min="2571" max="2816" width="9" style="203"/>
    <col min="2817" max="2817" width="17.5703125" style="203" customWidth="1"/>
    <col min="2818" max="2818" width="85.28515625" style="203" customWidth="1"/>
    <col min="2819" max="2819" width="8.7109375" style="203" customWidth="1"/>
    <col min="2820" max="2820" width="12" style="203" customWidth="1"/>
    <col min="2821" max="2821" width="13.5703125" style="203" customWidth="1"/>
    <col min="2822" max="2822" width="16" style="203" customWidth="1"/>
    <col min="2823" max="2826" width="0" style="203" hidden="1" customWidth="1"/>
    <col min="2827" max="3072" width="9" style="203"/>
    <col min="3073" max="3073" width="17.5703125" style="203" customWidth="1"/>
    <col min="3074" max="3074" width="85.28515625" style="203" customWidth="1"/>
    <col min="3075" max="3075" width="8.7109375" style="203" customWidth="1"/>
    <col min="3076" max="3076" width="12" style="203" customWidth="1"/>
    <col min="3077" max="3077" width="13.5703125" style="203" customWidth="1"/>
    <col min="3078" max="3078" width="16" style="203" customWidth="1"/>
    <col min="3079" max="3082" width="0" style="203" hidden="1" customWidth="1"/>
    <col min="3083" max="3328" width="9" style="203"/>
    <col min="3329" max="3329" width="17.5703125" style="203" customWidth="1"/>
    <col min="3330" max="3330" width="85.28515625" style="203" customWidth="1"/>
    <col min="3331" max="3331" width="8.7109375" style="203" customWidth="1"/>
    <col min="3332" max="3332" width="12" style="203" customWidth="1"/>
    <col min="3333" max="3333" width="13.5703125" style="203" customWidth="1"/>
    <col min="3334" max="3334" width="16" style="203" customWidth="1"/>
    <col min="3335" max="3338" width="0" style="203" hidden="1" customWidth="1"/>
    <col min="3339" max="3584" width="9" style="203"/>
    <col min="3585" max="3585" width="17.5703125" style="203" customWidth="1"/>
    <col min="3586" max="3586" width="85.28515625" style="203" customWidth="1"/>
    <col min="3587" max="3587" width="8.7109375" style="203" customWidth="1"/>
    <col min="3588" max="3588" width="12" style="203" customWidth="1"/>
    <col min="3589" max="3589" width="13.5703125" style="203" customWidth="1"/>
    <col min="3590" max="3590" width="16" style="203" customWidth="1"/>
    <col min="3591" max="3594" width="0" style="203" hidden="1" customWidth="1"/>
    <col min="3595" max="3840" width="9" style="203"/>
    <col min="3841" max="3841" width="17.5703125" style="203" customWidth="1"/>
    <col min="3842" max="3842" width="85.28515625" style="203" customWidth="1"/>
    <col min="3843" max="3843" width="8.7109375" style="203" customWidth="1"/>
    <col min="3844" max="3844" width="12" style="203" customWidth="1"/>
    <col min="3845" max="3845" width="13.5703125" style="203" customWidth="1"/>
    <col min="3846" max="3846" width="16" style="203" customWidth="1"/>
    <col min="3847" max="3850" width="0" style="203" hidden="1" customWidth="1"/>
    <col min="3851" max="4096" width="9" style="203"/>
    <col min="4097" max="4097" width="17.5703125" style="203" customWidth="1"/>
    <col min="4098" max="4098" width="85.28515625" style="203" customWidth="1"/>
    <col min="4099" max="4099" width="8.7109375" style="203" customWidth="1"/>
    <col min="4100" max="4100" width="12" style="203" customWidth="1"/>
    <col min="4101" max="4101" width="13.5703125" style="203" customWidth="1"/>
    <col min="4102" max="4102" width="16" style="203" customWidth="1"/>
    <col min="4103" max="4106" width="0" style="203" hidden="1" customWidth="1"/>
    <col min="4107" max="4352" width="9" style="203"/>
    <col min="4353" max="4353" width="17.5703125" style="203" customWidth="1"/>
    <col min="4354" max="4354" width="85.28515625" style="203" customWidth="1"/>
    <col min="4355" max="4355" width="8.7109375" style="203" customWidth="1"/>
    <col min="4356" max="4356" width="12" style="203" customWidth="1"/>
    <col min="4357" max="4357" width="13.5703125" style="203" customWidth="1"/>
    <col min="4358" max="4358" width="16" style="203" customWidth="1"/>
    <col min="4359" max="4362" width="0" style="203" hidden="1" customWidth="1"/>
    <col min="4363" max="4608" width="9" style="203"/>
    <col min="4609" max="4609" width="17.5703125" style="203" customWidth="1"/>
    <col min="4610" max="4610" width="85.28515625" style="203" customWidth="1"/>
    <col min="4611" max="4611" width="8.7109375" style="203" customWidth="1"/>
    <col min="4612" max="4612" width="12" style="203" customWidth="1"/>
    <col min="4613" max="4613" width="13.5703125" style="203" customWidth="1"/>
    <col min="4614" max="4614" width="16" style="203" customWidth="1"/>
    <col min="4615" max="4618" width="0" style="203" hidden="1" customWidth="1"/>
    <col min="4619" max="4864" width="9" style="203"/>
    <col min="4865" max="4865" width="17.5703125" style="203" customWidth="1"/>
    <col min="4866" max="4866" width="85.28515625" style="203" customWidth="1"/>
    <col min="4867" max="4867" width="8.7109375" style="203" customWidth="1"/>
    <col min="4868" max="4868" width="12" style="203" customWidth="1"/>
    <col min="4869" max="4869" width="13.5703125" style="203" customWidth="1"/>
    <col min="4870" max="4870" width="16" style="203" customWidth="1"/>
    <col min="4871" max="4874" width="0" style="203" hidden="1" customWidth="1"/>
    <col min="4875" max="5120" width="9" style="203"/>
    <col min="5121" max="5121" width="17.5703125" style="203" customWidth="1"/>
    <col min="5122" max="5122" width="85.28515625" style="203" customWidth="1"/>
    <col min="5123" max="5123" width="8.7109375" style="203" customWidth="1"/>
    <col min="5124" max="5124" width="12" style="203" customWidth="1"/>
    <col min="5125" max="5125" width="13.5703125" style="203" customWidth="1"/>
    <col min="5126" max="5126" width="16" style="203" customWidth="1"/>
    <col min="5127" max="5130" width="0" style="203" hidden="1" customWidth="1"/>
    <col min="5131" max="5376" width="9" style="203"/>
    <col min="5377" max="5377" width="17.5703125" style="203" customWidth="1"/>
    <col min="5378" max="5378" width="85.28515625" style="203" customWidth="1"/>
    <col min="5379" max="5379" width="8.7109375" style="203" customWidth="1"/>
    <col min="5380" max="5380" width="12" style="203" customWidth="1"/>
    <col min="5381" max="5381" width="13.5703125" style="203" customWidth="1"/>
    <col min="5382" max="5382" width="16" style="203" customWidth="1"/>
    <col min="5383" max="5386" width="0" style="203" hidden="1" customWidth="1"/>
    <col min="5387" max="5632" width="9" style="203"/>
    <col min="5633" max="5633" width="17.5703125" style="203" customWidth="1"/>
    <col min="5634" max="5634" width="85.28515625" style="203" customWidth="1"/>
    <col min="5635" max="5635" width="8.7109375" style="203" customWidth="1"/>
    <col min="5636" max="5636" width="12" style="203" customWidth="1"/>
    <col min="5637" max="5637" width="13.5703125" style="203" customWidth="1"/>
    <col min="5638" max="5638" width="16" style="203" customWidth="1"/>
    <col min="5639" max="5642" width="0" style="203" hidden="1" customWidth="1"/>
    <col min="5643" max="5888" width="9" style="203"/>
    <col min="5889" max="5889" width="17.5703125" style="203" customWidth="1"/>
    <col min="5890" max="5890" width="85.28515625" style="203" customWidth="1"/>
    <col min="5891" max="5891" width="8.7109375" style="203" customWidth="1"/>
    <col min="5892" max="5892" width="12" style="203" customWidth="1"/>
    <col min="5893" max="5893" width="13.5703125" style="203" customWidth="1"/>
    <col min="5894" max="5894" width="16" style="203" customWidth="1"/>
    <col min="5895" max="5898" width="0" style="203" hidden="1" customWidth="1"/>
    <col min="5899" max="6144" width="9" style="203"/>
    <col min="6145" max="6145" width="17.5703125" style="203" customWidth="1"/>
    <col min="6146" max="6146" width="85.28515625" style="203" customWidth="1"/>
    <col min="6147" max="6147" width="8.7109375" style="203" customWidth="1"/>
    <col min="6148" max="6148" width="12" style="203" customWidth="1"/>
    <col min="6149" max="6149" width="13.5703125" style="203" customWidth="1"/>
    <col min="6150" max="6150" width="16" style="203" customWidth="1"/>
    <col min="6151" max="6154" width="0" style="203" hidden="1" customWidth="1"/>
    <col min="6155" max="6400" width="9" style="203"/>
    <col min="6401" max="6401" width="17.5703125" style="203" customWidth="1"/>
    <col min="6402" max="6402" width="85.28515625" style="203" customWidth="1"/>
    <col min="6403" max="6403" width="8.7109375" style="203" customWidth="1"/>
    <col min="6404" max="6404" width="12" style="203" customWidth="1"/>
    <col min="6405" max="6405" width="13.5703125" style="203" customWidth="1"/>
    <col min="6406" max="6406" width="16" style="203" customWidth="1"/>
    <col min="6407" max="6410" width="0" style="203" hidden="1" customWidth="1"/>
    <col min="6411" max="6656" width="9" style="203"/>
    <col min="6657" max="6657" width="17.5703125" style="203" customWidth="1"/>
    <col min="6658" max="6658" width="85.28515625" style="203" customWidth="1"/>
    <col min="6659" max="6659" width="8.7109375" style="203" customWidth="1"/>
    <col min="6660" max="6660" width="12" style="203" customWidth="1"/>
    <col min="6661" max="6661" width="13.5703125" style="203" customWidth="1"/>
    <col min="6662" max="6662" width="16" style="203" customWidth="1"/>
    <col min="6663" max="6666" width="0" style="203" hidden="1" customWidth="1"/>
    <col min="6667" max="6912" width="9" style="203"/>
    <col min="6913" max="6913" width="17.5703125" style="203" customWidth="1"/>
    <col min="6914" max="6914" width="85.28515625" style="203" customWidth="1"/>
    <col min="6915" max="6915" width="8.7109375" style="203" customWidth="1"/>
    <col min="6916" max="6916" width="12" style="203" customWidth="1"/>
    <col min="6917" max="6917" width="13.5703125" style="203" customWidth="1"/>
    <col min="6918" max="6918" width="16" style="203" customWidth="1"/>
    <col min="6919" max="6922" width="0" style="203" hidden="1" customWidth="1"/>
    <col min="6923" max="7168" width="9" style="203"/>
    <col min="7169" max="7169" width="17.5703125" style="203" customWidth="1"/>
    <col min="7170" max="7170" width="85.28515625" style="203" customWidth="1"/>
    <col min="7171" max="7171" width="8.7109375" style="203" customWidth="1"/>
    <col min="7172" max="7172" width="12" style="203" customWidth="1"/>
    <col min="7173" max="7173" width="13.5703125" style="203" customWidth="1"/>
    <col min="7174" max="7174" width="16" style="203" customWidth="1"/>
    <col min="7175" max="7178" width="0" style="203" hidden="1" customWidth="1"/>
    <col min="7179" max="7424" width="9" style="203"/>
    <col min="7425" max="7425" width="17.5703125" style="203" customWidth="1"/>
    <col min="7426" max="7426" width="85.28515625" style="203" customWidth="1"/>
    <col min="7427" max="7427" width="8.7109375" style="203" customWidth="1"/>
    <col min="7428" max="7428" width="12" style="203" customWidth="1"/>
    <col min="7429" max="7429" width="13.5703125" style="203" customWidth="1"/>
    <col min="7430" max="7430" width="16" style="203" customWidth="1"/>
    <col min="7431" max="7434" width="0" style="203" hidden="1" customWidth="1"/>
    <col min="7435" max="7680" width="9" style="203"/>
    <col min="7681" max="7681" width="17.5703125" style="203" customWidth="1"/>
    <col min="7682" max="7682" width="85.28515625" style="203" customWidth="1"/>
    <col min="7683" max="7683" width="8.7109375" style="203" customWidth="1"/>
    <col min="7684" max="7684" width="12" style="203" customWidth="1"/>
    <col min="7685" max="7685" width="13.5703125" style="203" customWidth="1"/>
    <col min="7686" max="7686" width="16" style="203" customWidth="1"/>
    <col min="7687" max="7690" width="0" style="203" hidden="1" customWidth="1"/>
    <col min="7691" max="7936" width="9" style="203"/>
    <col min="7937" max="7937" width="17.5703125" style="203" customWidth="1"/>
    <col min="7938" max="7938" width="85.28515625" style="203" customWidth="1"/>
    <col min="7939" max="7939" width="8.7109375" style="203" customWidth="1"/>
    <col min="7940" max="7940" width="12" style="203" customWidth="1"/>
    <col min="7941" max="7941" width="13.5703125" style="203" customWidth="1"/>
    <col min="7942" max="7942" width="16" style="203" customWidth="1"/>
    <col min="7943" max="7946" width="0" style="203" hidden="1" customWidth="1"/>
    <col min="7947" max="8192" width="9" style="203"/>
    <col min="8193" max="8193" width="17.5703125" style="203" customWidth="1"/>
    <col min="8194" max="8194" width="85.28515625" style="203" customWidth="1"/>
    <col min="8195" max="8195" width="8.7109375" style="203" customWidth="1"/>
    <col min="8196" max="8196" width="12" style="203" customWidth="1"/>
    <col min="8197" max="8197" width="13.5703125" style="203" customWidth="1"/>
    <col min="8198" max="8198" width="16" style="203" customWidth="1"/>
    <col min="8199" max="8202" width="0" style="203" hidden="1" customWidth="1"/>
    <col min="8203" max="8448" width="9" style="203"/>
    <col min="8449" max="8449" width="17.5703125" style="203" customWidth="1"/>
    <col min="8450" max="8450" width="85.28515625" style="203" customWidth="1"/>
    <col min="8451" max="8451" width="8.7109375" style="203" customWidth="1"/>
    <col min="8452" max="8452" width="12" style="203" customWidth="1"/>
    <col min="8453" max="8453" width="13.5703125" style="203" customWidth="1"/>
    <col min="8454" max="8454" width="16" style="203" customWidth="1"/>
    <col min="8455" max="8458" width="0" style="203" hidden="1" customWidth="1"/>
    <col min="8459" max="8704" width="9" style="203"/>
    <col min="8705" max="8705" width="17.5703125" style="203" customWidth="1"/>
    <col min="8706" max="8706" width="85.28515625" style="203" customWidth="1"/>
    <col min="8707" max="8707" width="8.7109375" style="203" customWidth="1"/>
    <col min="8708" max="8708" width="12" style="203" customWidth="1"/>
    <col min="8709" max="8709" width="13.5703125" style="203" customWidth="1"/>
    <col min="8710" max="8710" width="16" style="203" customWidth="1"/>
    <col min="8711" max="8714" width="0" style="203" hidden="1" customWidth="1"/>
    <col min="8715" max="8960" width="9" style="203"/>
    <col min="8961" max="8961" width="17.5703125" style="203" customWidth="1"/>
    <col min="8962" max="8962" width="85.28515625" style="203" customWidth="1"/>
    <col min="8963" max="8963" width="8.7109375" style="203" customWidth="1"/>
    <col min="8964" max="8964" width="12" style="203" customWidth="1"/>
    <col min="8965" max="8965" width="13.5703125" style="203" customWidth="1"/>
    <col min="8966" max="8966" width="16" style="203" customWidth="1"/>
    <col min="8967" max="8970" width="0" style="203" hidden="1" customWidth="1"/>
    <col min="8971" max="9216" width="9" style="203"/>
    <col min="9217" max="9217" width="17.5703125" style="203" customWidth="1"/>
    <col min="9218" max="9218" width="85.28515625" style="203" customWidth="1"/>
    <col min="9219" max="9219" width="8.7109375" style="203" customWidth="1"/>
    <col min="9220" max="9220" width="12" style="203" customWidth="1"/>
    <col min="9221" max="9221" width="13.5703125" style="203" customWidth="1"/>
    <col min="9222" max="9222" width="16" style="203" customWidth="1"/>
    <col min="9223" max="9226" width="0" style="203" hidden="1" customWidth="1"/>
    <col min="9227" max="9472" width="9" style="203"/>
    <col min="9473" max="9473" width="17.5703125" style="203" customWidth="1"/>
    <col min="9474" max="9474" width="85.28515625" style="203" customWidth="1"/>
    <col min="9475" max="9475" width="8.7109375" style="203" customWidth="1"/>
    <col min="9476" max="9476" width="12" style="203" customWidth="1"/>
    <col min="9477" max="9477" width="13.5703125" style="203" customWidth="1"/>
    <col min="9478" max="9478" width="16" style="203" customWidth="1"/>
    <col min="9479" max="9482" width="0" style="203" hidden="1" customWidth="1"/>
    <col min="9483" max="9728" width="9" style="203"/>
    <col min="9729" max="9729" width="17.5703125" style="203" customWidth="1"/>
    <col min="9730" max="9730" width="85.28515625" style="203" customWidth="1"/>
    <col min="9731" max="9731" width="8.7109375" style="203" customWidth="1"/>
    <col min="9732" max="9732" width="12" style="203" customWidth="1"/>
    <col min="9733" max="9733" width="13.5703125" style="203" customWidth="1"/>
    <col min="9734" max="9734" width="16" style="203" customWidth="1"/>
    <col min="9735" max="9738" width="0" style="203" hidden="1" customWidth="1"/>
    <col min="9739" max="9984" width="9" style="203"/>
    <col min="9985" max="9985" width="17.5703125" style="203" customWidth="1"/>
    <col min="9986" max="9986" width="85.28515625" style="203" customWidth="1"/>
    <col min="9987" max="9987" width="8.7109375" style="203" customWidth="1"/>
    <col min="9988" max="9988" width="12" style="203" customWidth="1"/>
    <col min="9989" max="9989" width="13.5703125" style="203" customWidth="1"/>
    <col min="9990" max="9990" width="16" style="203" customWidth="1"/>
    <col min="9991" max="9994" width="0" style="203" hidden="1" customWidth="1"/>
    <col min="9995" max="10240" width="9" style="203"/>
    <col min="10241" max="10241" width="17.5703125" style="203" customWidth="1"/>
    <col min="10242" max="10242" width="85.28515625" style="203" customWidth="1"/>
    <col min="10243" max="10243" width="8.7109375" style="203" customWidth="1"/>
    <col min="10244" max="10244" width="12" style="203" customWidth="1"/>
    <col min="10245" max="10245" width="13.5703125" style="203" customWidth="1"/>
    <col min="10246" max="10246" width="16" style="203" customWidth="1"/>
    <col min="10247" max="10250" width="0" style="203" hidden="1" customWidth="1"/>
    <col min="10251" max="10496" width="9" style="203"/>
    <col min="10497" max="10497" width="17.5703125" style="203" customWidth="1"/>
    <col min="10498" max="10498" width="85.28515625" style="203" customWidth="1"/>
    <col min="10499" max="10499" width="8.7109375" style="203" customWidth="1"/>
    <col min="10500" max="10500" width="12" style="203" customWidth="1"/>
    <col min="10501" max="10501" width="13.5703125" style="203" customWidth="1"/>
    <col min="10502" max="10502" width="16" style="203" customWidth="1"/>
    <col min="10503" max="10506" width="0" style="203" hidden="1" customWidth="1"/>
    <col min="10507" max="10752" width="9" style="203"/>
    <col min="10753" max="10753" width="17.5703125" style="203" customWidth="1"/>
    <col min="10754" max="10754" width="85.28515625" style="203" customWidth="1"/>
    <col min="10755" max="10755" width="8.7109375" style="203" customWidth="1"/>
    <col min="10756" max="10756" width="12" style="203" customWidth="1"/>
    <col min="10757" max="10757" width="13.5703125" style="203" customWidth="1"/>
    <col min="10758" max="10758" width="16" style="203" customWidth="1"/>
    <col min="10759" max="10762" width="0" style="203" hidden="1" customWidth="1"/>
    <col min="10763" max="11008" width="9" style="203"/>
    <col min="11009" max="11009" width="17.5703125" style="203" customWidth="1"/>
    <col min="11010" max="11010" width="85.28515625" style="203" customWidth="1"/>
    <col min="11011" max="11011" width="8.7109375" style="203" customWidth="1"/>
    <col min="11012" max="11012" width="12" style="203" customWidth="1"/>
    <col min="11013" max="11013" width="13.5703125" style="203" customWidth="1"/>
    <col min="11014" max="11014" width="16" style="203" customWidth="1"/>
    <col min="11015" max="11018" width="0" style="203" hidden="1" customWidth="1"/>
    <col min="11019" max="11264" width="9" style="203"/>
    <col min="11265" max="11265" width="17.5703125" style="203" customWidth="1"/>
    <col min="11266" max="11266" width="85.28515625" style="203" customWidth="1"/>
    <col min="11267" max="11267" width="8.7109375" style="203" customWidth="1"/>
    <col min="11268" max="11268" width="12" style="203" customWidth="1"/>
    <col min="11269" max="11269" width="13.5703125" style="203" customWidth="1"/>
    <col min="11270" max="11270" width="16" style="203" customWidth="1"/>
    <col min="11271" max="11274" width="0" style="203" hidden="1" customWidth="1"/>
    <col min="11275" max="11520" width="9" style="203"/>
    <col min="11521" max="11521" width="17.5703125" style="203" customWidth="1"/>
    <col min="11522" max="11522" width="85.28515625" style="203" customWidth="1"/>
    <col min="11523" max="11523" width="8.7109375" style="203" customWidth="1"/>
    <col min="11524" max="11524" width="12" style="203" customWidth="1"/>
    <col min="11525" max="11525" width="13.5703125" style="203" customWidth="1"/>
    <col min="11526" max="11526" width="16" style="203" customWidth="1"/>
    <col min="11527" max="11530" width="0" style="203" hidden="1" customWidth="1"/>
    <col min="11531" max="11776" width="9" style="203"/>
    <col min="11777" max="11777" width="17.5703125" style="203" customWidth="1"/>
    <col min="11778" max="11778" width="85.28515625" style="203" customWidth="1"/>
    <col min="11779" max="11779" width="8.7109375" style="203" customWidth="1"/>
    <col min="11780" max="11780" width="12" style="203" customWidth="1"/>
    <col min="11781" max="11781" width="13.5703125" style="203" customWidth="1"/>
    <col min="11782" max="11782" width="16" style="203" customWidth="1"/>
    <col min="11783" max="11786" width="0" style="203" hidden="1" customWidth="1"/>
    <col min="11787" max="12032" width="9" style="203"/>
    <col min="12033" max="12033" width="17.5703125" style="203" customWidth="1"/>
    <col min="12034" max="12034" width="85.28515625" style="203" customWidth="1"/>
    <col min="12035" max="12035" width="8.7109375" style="203" customWidth="1"/>
    <col min="12036" max="12036" width="12" style="203" customWidth="1"/>
    <col min="12037" max="12037" width="13.5703125" style="203" customWidth="1"/>
    <col min="12038" max="12038" width="16" style="203" customWidth="1"/>
    <col min="12039" max="12042" width="0" style="203" hidden="1" customWidth="1"/>
    <col min="12043" max="12288" width="9" style="203"/>
    <col min="12289" max="12289" width="17.5703125" style="203" customWidth="1"/>
    <col min="12290" max="12290" width="85.28515625" style="203" customWidth="1"/>
    <col min="12291" max="12291" width="8.7109375" style="203" customWidth="1"/>
    <col min="12292" max="12292" width="12" style="203" customWidth="1"/>
    <col min="12293" max="12293" width="13.5703125" style="203" customWidth="1"/>
    <col min="12294" max="12294" width="16" style="203" customWidth="1"/>
    <col min="12295" max="12298" width="0" style="203" hidden="1" customWidth="1"/>
    <col min="12299" max="12544" width="9" style="203"/>
    <col min="12545" max="12545" width="17.5703125" style="203" customWidth="1"/>
    <col min="12546" max="12546" width="85.28515625" style="203" customWidth="1"/>
    <col min="12547" max="12547" width="8.7109375" style="203" customWidth="1"/>
    <col min="12548" max="12548" width="12" style="203" customWidth="1"/>
    <col min="12549" max="12549" width="13.5703125" style="203" customWidth="1"/>
    <col min="12550" max="12550" width="16" style="203" customWidth="1"/>
    <col min="12551" max="12554" width="0" style="203" hidden="1" customWidth="1"/>
    <col min="12555" max="12800" width="9" style="203"/>
    <col min="12801" max="12801" width="17.5703125" style="203" customWidth="1"/>
    <col min="12802" max="12802" width="85.28515625" style="203" customWidth="1"/>
    <col min="12803" max="12803" width="8.7109375" style="203" customWidth="1"/>
    <col min="12804" max="12804" width="12" style="203" customWidth="1"/>
    <col min="12805" max="12805" width="13.5703125" style="203" customWidth="1"/>
    <col min="12806" max="12806" width="16" style="203" customWidth="1"/>
    <col min="12807" max="12810" width="0" style="203" hidden="1" customWidth="1"/>
    <col min="12811" max="13056" width="9" style="203"/>
    <col min="13057" max="13057" width="17.5703125" style="203" customWidth="1"/>
    <col min="13058" max="13058" width="85.28515625" style="203" customWidth="1"/>
    <col min="13059" max="13059" width="8.7109375" style="203" customWidth="1"/>
    <col min="13060" max="13060" width="12" style="203" customWidth="1"/>
    <col min="13061" max="13061" width="13.5703125" style="203" customWidth="1"/>
    <col min="13062" max="13062" width="16" style="203" customWidth="1"/>
    <col min="13063" max="13066" width="0" style="203" hidden="1" customWidth="1"/>
    <col min="13067" max="13312" width="9" style="203"/>
    <col min="13313" max="13313" width="17.5703125" style="203" customWidth="1"/>
    <col min="13314" max="13314" width="85.28515625" style="203" customWidth="1"/>
    <col min="13315" max="13315" width="8.7109375" style="203" customWidth="1"/>
    <col min="13316" max="13316" width="12" style="203" customWidth="1"/>
    <col min="13317" max="13317" width="13.5703125" style="203" customWidth="1"/>
    <col min="13318" max="13318" width="16" style="203" customWidth="1"/>
    <col min="13319" max="13322" width="0" style="203" hidden="1" customWidth="1"/>
    <col min="13323" max="13568" width="9" style="203"/>
    <col min="13569" max="13569" width="17.5703125" style="203" customWidth="1"/>
    <col min="13570" max="13570" width="85.28515625" style="203" customWidth="1"/>
    <col min="13571" max="13571" width="8.7109375" style="203" customWidth="1"/>
    <col min="13572" max="13572" width="12" style="203" customWidth="1"/>
    <col min="13573" max="13573" width="13.5703125" style="203" customWidth="1"/>
    <col min="13574" max="13574" width="16" style="203" customWidth="1"/>
    <col min="13575" max="13578" width="0" style="203" hidden="1" customWidth="1"/>
    <col min="13579" max="13824" width="9" style="203"/>
    <col min="13825" max="13825" width="17.5703125" style="203" customWidth="1"/>
    <col min="13826" max="13826" width="85.28515625" style="203" customWidth="1"/>
    <col min="13827" max="13827" width="8.7109375" style="203" customWidth="1"/>
    <col min="13828" max="13828" width="12" style="203" customWidth="1"/>
    <col min="13829" max="13829" width="13.5703125" style="203" customWidth="1"/>
    <col min="13830" max="13830" width="16" style="203" customWidth="1"/>
    <col min="13831" max="13834" width="0" style="203" hidden="1" customWidth="1"/>
    <col min="13835" max="14080" width="9" style="203"/>
    <col min="14081" max="14081" width="17.5703125" style="203" customWidth="1"/>
    <col min="14082" max="14082" width="85.28515625" style="203" customWidth="1"/>
    <col min="14083" max="14083" width="8.7109375" style="203" customWidth="1"/>
    <col min="14084" max="14084" width="12" style="203" customWidth="1"/>
    <col min="14085" max="14085" width="13.5703125" style="203" customWidth="1"/>
    <col min="14086" max="14086" width="16" style="203" customWidth="1"/>
    <col min="14087" max="14090" width="0" style="203" hidden="1" customWidth="1"/>
    <col min="14091" max="14336" width="9" style="203"/>
    <col min="14337" max="14337" width="17.5703125" style="203" customWidth="1"/>
    <col min="14338" max="14338" width="85.28515625" style="203" customWidth="1"/>
    <col min="14339" max="14339" width="8.7109375" style="203" customWidth="1"/>
    <col min="14340" max="14340" width="12" style="203" customWidth="1"/>
    <col min="14341" max="14341" width="13.5703125" style="203" customWidth="1"/>
    <col min="14342" max="14342" width="16" style="203" customWidth="1"/>
    <col min="14343" max="14346" width="0" style="203" hidden="1" customWidth="1"/>
    <col min="14347" max="14592" width="9" style="203"/>
    <col min="14593" max="14593" width="17.5703125" style="203" customWidth="1"/>
    <col min="14594" max="14594" width="85.28515625" style="203" customWidth="1"/>
    <col min="14595" max="14595" width="8.7109375" style="203" customWidth="1"/>
    <col min="14596" max="14596" width="12" style="203" customWidth="1"/>
    <col min="14597" max="14597" width="13.5703125" style="203" customWidth="1"/>
    <col min="14598" max="14598" width="16" style="203" customWidth="1"/>
    <col min="14599" max="14602" width="0" style="203" hidden="1" customWidth="1"/>
    <col min="14603" max="14848" width="9" style="203"/>
    <col min="14849" max="14849" width="17.5703125" style="203" customWidth="1"/>
    <col min="14850" max="14850" width="85.28515625" style="203" customWidth="1"/>
    <col min="14851" max="14851" width="8.7109375" style="203" customWidth="1"/>
    <col min="14852" max="14852" width="12" style="203" customWidth="1"/>
    <col min="14853" max="14853" width="13.5703125" style="203" customWidth="1"/>
    <col min="14854" max="14854" width="16" style="203" customWidth="1"/>
    <col min="14855" max="14858" width="0" style="203" hidden="1" customWidth="1"/>
    <col min="14859" max="15104" width="9" style="203"/>
    <col min="15105" max="15105" width="17.5703125" style="203" customWidth="1"/>
    <col min="15106" max="15106" width="85.28515625" style="203" customWidth="1"/>
    <col min="15107" max="15107" width="8.7109375" style="203" customWidth="1"/>
    <col min="15108" max="15108" width="12" style="203" customWidth="1"/>
    <col min="15109" max="15109" width="13.5703125" style="203" customWidth="1"/>
    <col min="15110" max="15110" width="16" style="203" customWidth="1"/>
    <col min="15111" max="15114" width="0" style="203" hidden="1" customWidth="1"/>
    <col min="15115" max="15360" width="9" style="203"/>
    <col min="15361" max="15361" width="17.5703125" style="203" customWidth="1"/>
    <col min="15362" max="15362" width="85.28515625" style="203" customWidth="1"/>
    <col min="15363" max="15363" width="8.7109375" style="203" customWidth="1"/>
    <col min="15364" max="15364" width="12" style="203" customWidth="1"/>
    <col min="15365" max="15365" width="13.5703125" style="203" customWidth="1"/>
    <col min="15366" max="15366" width="16" style="203" customWidth="1"/>
    <col min="15367" max="15370" width="0" style="203" hidden="1" customWidth="1"/>
    <col min="15371" max="15616" width="9" style="203"/>
    <col min="15617" max="15617" width="17.5703125" style="203" customWidth="1"/>
    <col min="15618" max="15618" width="85.28515625" style="203" customWidth="1"/>
    <col min="15619" max="15619" width="8.7109375" style="203" customWidth="1"/>
    <col min="15620" max="15620" width="12" style="203" customWidth="1"/>
    <col min="15621" max="15621" width="13.5703125" style="203" customWidth="1"/>
    <col min="15622" max="15622" width="16" style="203" customWidth="1"/>
    <col min="15623" max="15626" width="0" style="203" hidden="1" customWidth="1"/>
    <col min="15627" max="15872" width="9" style="203"/>
    <col min="15873" max="15873" width="17.5703125" style="203" customWidth="1"/>
    <col min="15874" max="15874" width="85.28515625" style="203" customWidth="1"/>
    <col min="15875" max="15875" width="8.7109375" style="203" customWidth="1"/>
    <col min="15876" max="15876" width="12" style="203" customWidth="1"/>
    <col min="15877" max="15877" width="13.5703125" style="203" customWidth="1"/>
    <col min="15878" max="15878" width="16" style="203" customWidth="1"/>
    <col min="15879" max="15882" width="0" style="203" hidden="1" customWidth="1"/>
    <col min="15883" max="16128" width="9" style="203"/>
    <col min="16129" max="16129" width="17.5703125" style="203" customWidth="1"/>
    <col min="16130" max="16130" width="85.28515625" style="203" customWidth="1"/>
    <col min="16131" max="16131" width="8.7109375" style="203" customWidth="1"/>
    <col min="16132" max="16132" width="12" style="203" customWidth="1"/>
    <col min="16133" max="16133" width="13.5703125" style="203" customWidth="1"/>
    <col min="16134" max="16134" width="16" style="203" customWidth="1"/>
    <col min="16135" max="16138" width="0" style="203" hidden="1" customWidth="1"/>
    <col min="16139" max="16384" width="9" style="203"/>
  </cols>
  <sheetData>
    <row r="1" spans="1:12" ht="18" x14ac:dyDescent="0.2">
      <c r="A1" s="401" t="s">
        <v>46</v>
      </c>
      <c r="B1" s="401"/>
      <c r="C1" s="401"/>
      <c r="D1" s="401"/>
      <c r="E1" s="401"/>
      <c r="F1" s="401"/>
      <c r="G1" s="203"/>
    </row>
    <row r="2" spans="1:12" ht="12.75" customHeight="1" x14ac:dyDescent="0.2">
      <c r="A2" s="205"/>
      <c r="B2" s="206"/>
      <c r="C2" s="207" t="s">
        <v>46</v>
      </c>
      <c r="D2" s="206"/>
      <c r="E2" s="206"/>
      <c r="F2" s="206"/>
      <c r="G2" s="208"/>
    </row>
    <row r="3" spans="1:12" ht="12.75" customHeight="1" x14ac:dyDescent="0.2">
      <c r="A3" s="205"/>
      <c r="B3" s="206"/>
      <c r="C3" s="206"/>
      <c r="D3" s="206"/>
      <c r="E3" s="209"/>
      <c r="F3" s="206"/>
      <c r="G3" s="208"/>
    </row>
    <row r="4" spans="1:12" ht="21" customHeight="1" x14ac:dyDescent="0.2">
      <c r="A4" s="205" t="s">
        <v>737</v>
      </c>
      <c r="B4" s="206" t="s">
        <v>748</v>
      </c>
      <c r="C4" s="210"/>
      <c r="D4" s="206"/>
      <c r="E4" s="206"/>
      <c r="F4" s="206"/>
      <c r="G4" s="208"/>
    </row>
    <row r="5" spans="1:12" x14ac:dyDescent="0.2">
      <c r="A5" s="205" t="s">
        <v>738</v>
      </c>
      <c r="B5" s="206" t="s">
        <v>747</v>
      </c>
      <c r="C5" s="211"/>
      <c r="D5" s="212"/>
      <c r="E5" s="213"/>
      <c r="F5" s="214"/>
      <c r="G5" s="215"/>
    </row>
    <row r="6" spans="1:12" ht="24.75" customHeight="1" x14ac:dyDescent="0.25">
      <c r="A6" s="209" t="s">
        <v>711</v>
      </c>
      <c r="B6" s="209"/>
      <c r="C6" s="216"/>
      <c r="D6" s="209"/>
      <c r="E6" s="209"/>
      <c r="F6" s="209"/>
      <c r="G6" s="217"/>
    </row>
    <row r="7" spans="1:12" ht="12.75" customHeight="1" x14ac:dyDescent="0.2">
      <c r="A7" s="209" t="s">
        <v>712</v>
      </c>
      <c r="B7" s="209"/>
      <c r="C7" s="216"/>
      <c r="D7" s="209" t="s">
        <v>713</v>
      </c>
      <c r="E7" s="209"/>
      <c r="F7" s="218" t="s">
        <v>46</v>
      </c>
      <c r="G7" s="217" t="s">
        <v>713</v>
      </c>
    </row>
    <row r="8" spans="1:12" ht="12.75" customHeight="1" x14ac:dyDescent="0.2">
      <c r="A8" s="209" t="s">
        <v>714</v>
      </c>
      <c r="B8" s="219"/>
      <c r="C8" s="220"/>
      <c r="D8" s="402"/>
      <c r="E8" s="403"/>
      <c r="F8" s="221" t="s">
        <v>46</v>
      </c>
      <c r="G8" s="217" t="s">
        <v>715</v>
      </c>
    </row>
    <row r="9" spans="1:12" x14ac:dyDescent="0.2">
      <c r="A9" s="222"/>
      <c r="B9" s="222"/>
      <c r="C9" s="222"/>
      <c r="D9" s="222"/>
      <c r="E9" s="222" t="s">
        <v>46</v>
      </c>
      <c r="F9" s="222"/>
      <c r="G9" s="223"/>
    </row>
    <row r="10" spans="1:12" ht="13.5" thickBot="1" x14ac:dyDescent="0.25"/>
    <row r="11" spans="1:12" s="236" customFormat="1" ht="30.75" thickBot="1" x14ac:dyDescent="0.25">
      <c r="A11" s="229" t="s">
        <v>716</v>
      </c>
      <c r="B11" s="230" t="s">
        <v>717</v>
      </c>
      <c r="C11" s="231" t="s">
        <v>5</v>
      </c>
      <c r="D11" s="230" t="s">
        <v>6</v>
      </c>
      <c r="E11" s="230" t="s">
        <v>718</v>
      </c>
      <c r="F11" s="232" t="s">
        <v>719</v>
      </c>
      <c r="G11" s="233" t="s">
        <v>720</v>
      </c>
      <c r="H11" s="234" t="s">
        <v>721</v>
      </c>
      <c r="I11" s="235"/>
      <c r="J11" s="235" t="s">
        <v>722</v>
      </c>
    </row>
    <row r="12" spans="1:12" s="236" customFormat="1" ht="14.25" x14ac:dyDescent="0.2">
      <c r="A12" s="237" t="s">
        <v>723</v>
      </c>
      <c r="B12" s="238" t="s">
        <v>724</v>
      </c>
      <c r="C12" s="239" t="s">
        <v>725</v>
      </c>
      <c r="D12" s="240">
        <v>1</v>
      </c>
      <c r="E12" s="240"/>
      <c r="F12" s="241">
        <f>E12*D12</f>
        <v>0</v>
      </c>
      <c r="G12" s="242"/>
      <c r="H12" s="243"/>
      <c r="I12" s="244"/>
      <c r="J12" s="235"/>
    </row>
    <row r="13" spans="1:12" s="236" customFormat="1" ht="14.25" x14ac:dyDescent="0.2">
      <c r="A13" s="245" t="s">
        <v>726</v>
      </c>
      <c r="B13" s="246" t="s">
        <v>727</v>
      </c>
      <c r="C13" s="247" t="s">
        <v>53</v>
      </c>
      <c r="D13" s="250">
        <v>168</v>
      </c>
      <c r="E13" s="248"/>
      <c r="F13" s="249">
        <f t="shared" ref="F13:F22" si="0">E13*D13</f>
        <v>0</v>
      </c>
      <c r="G13" s="242"/>
      <c r="H13" s="243"/>
      <c r="I13" s="244"/>
      <c r="J13" s="235"/>
      <c r="L13" s="251"/>
    </row>
    <row r="14" spans="1:12" s="236" customFormat="1" ht="28.5" x14ac:dyDescent="0.2">
      <c r="A14" s="252">
        <v>15111</v>
      </c>
      <c r="B14" s="253" t="s">
        <v>728</v>
      </c>
      <c r="C14" s="247" t="s">
        <v>68</v>
      </c>
      <c r="D14" s="254">
        <v>33.6</v>
      </c>
      <c r="E14" s="254"/>
      <c r="F14" s="255">
        <f>E14*D14</f>
        <v>0</v>
      </c>
      <c r="G14" s="242"/>
      <c r="H14" s="243"/>
      <c r="I14" s="244"/>
      <c r="J14" s="235"/>
    </row>
    <row r="15" spans="1:12" s="236" customFormat="1" ht="14.25" x14ac:dyDescent="0.2">
      <c r="A15" s="252">
        <v>113728</v>
      </c>
      <c r="B15" s="253" t="s">
        <v>729</v>
      </c>
      <c r="C15" s="247" t="s">
        <v>62</v>
      </c>
      <c r="D15" s="256">
        <v>35</v>
      </c>
      <c r="E15" s="254"/>
      <c r="F15" s="255">
        <f>E15*D15</f>
        <v>0</v>
      </c>
      <c r="G15" s="242"/>
      <c r="H15" s="243"/>
      <c r="I15" s="244"/>
      <c r="J15" s="235"/>
    </row>
    <row r="16" spans="1:12" s="236" customFormat="1" ht="14.25" x14ac:dyDescent="0.2">
      <c r="A16" s="252">
        <v>12911</v>
      </c>
      <c r="B16" s="261" t="s">
        <v>739</v>
      </c>
      <c r="C16" s="262" t="s">
        <v>53</v>
      </c>
      <c r="D16" s="264">
        <v>700</v>
      </c>
      <c r="E16" s="264"/>
      <c r="F16" s="249">
        <f t="shared" si="0"/>
        <v>0</v>
      </c>
      <c r="G16" s="257"/>
      <c r="H16" s="258"/>
      <c r="I16" s="259"/>
      <c r="J16" s="260"/>
    </row>
    <row r="17" spans="1:15" s="236" customFormat="1" ht="14.25" x14ac:dyDescent="0.2">
      <c r="A17" s="252">
        <v>572223</v>
      </c>
      <c r="B17" s="261" t="s">
        <v>740</v>
      </c>
      <c r="C17" s="262" t="s">
        <v>53</v>
      </c>
      <c r="D17" s="264">
        <v>700</v>
      </c>
      <c r="E17" s="264"/>
      <c r="F17" s="249">
        <f t="shared" si="0"/>
        <v>0</v>
      </c>
      <c r="G17" s="257"/>
      <c r="H17" s="258"/>
      <c r="I17" s="259"/>
      <c r="J17" s="260"/>
    </row>
    <row r="18" spans="1:15" s="251" customFormat="1" ht="14.25" x14ac:dyDescent="0.2">
      <c r="A18" s="265" t="s">
        <v>743</v>
      </c>
      <c r="B18" s="261" t="s">
        <v>741</v>
      </c>
      <c r="C18" s="262" t="s">
        <v>53</v>
      </c>
      <c r="D18" s="263">
        <v>700</v>
      </c>
      <c r="E18" s="263"/>
      <c r="F18" s="266">
        <f t="shared" si="0"/>
        <v>0</v>
      </c>
      <c r="G18" s="257"/>
      <c r="H18" s="258"/>
      <c r="I18" s="259"/>
      <c r="J18" s="260"/>
    </row>
    <row r="19" spans="1:15" s="236" customFormat="1" ht="14.25" x14ac:dyDescent="0.2">
      <c r="A19" s="265" t="s">
        <v>730</v>
      </c>
      <c r="B19" s="261" t="s">
        <v>731</v>
      </c>
      <c r="C19" s="262" t="s">
        <v>732</v>
      </c>
      <c r="D19" s="264">
        <v>12</v>
      </c>
      <c r="E19" s="264"/>
      <c r="F19" s="249">
        <f t="shared" si="0"/>
        <v>0</v>
      </c>
      <c r="G19" s="257"/>
      <c r="H19" s="258"/>
      <c r="I19" s="259"/>
      <c r="J19" s="260"/>
    </row>
    <row r="20" spans="1:15" s="236" customFormat="1" ht="14.25" x14ac:dyDescent="0.2">
      <c r="A20" s="252">
        <v>931311</v>
      </c>
      <c r="B20" s="261" t="s">
        <v>746</v>
      </c>
      <c r="C20" s="262" t="s">
        <v>102</v>
      </c>
      <c r="D20" s="264">
        <v>12</v>
      </c>
      <c r="E20" s="264"/>
      <c r="F20" s="249">
        <f t="shared" si="0"/>
        <v>0</v>
      </c>
      <c r="G20" s="257"/>
      <c r="H20" s="258"/>
      <c r="I20" s="259"/>
      <c r="J20" s="260"/>
    </row>
    <row r="21" spans="1:15" s="236" customFormat="1" ht="14.25" x14ac:dyDescent="0.2">
      <c r="A21" s="252">
        <v>56962</v>
      </c>
      <c r="B21" s="261" t="s">
        <v>733</v>
      </c>
      <c r="C21" s="262" t="s">
        <v>53</v>
      </c>
      <c r="D21" s="263">
        <v>168</v>
      </c>
      <c r="E21" s="264"/>
      <c r="F21" s="249">
        <f t="shared" si="0"/>
        <v>0</v>
      </c>
      <c r="G21" s="257"/>
      <c r="H21" s="258"/>
      <c r="I21" s="259"/>
      <c r="J21" s="260"/>
    </row>
    <row r="22" spans="1:15" s="236" customFormat="1" ht="15" thickBot="1" x14ac:dyDescent="0.25">
      <c r="A22" s="252">
        <v>915111</v>
      </c>
      <c r="B22" s="278" t="s">
        <v>745</v>
      </c>
      <c r="C22" s="279" t="s">
        <v>53</v>
      </c>
      <c r="D22" s="280">
        <v>105</v>
      </c>
      <c r="E22" s="281"/>
      <c r="F22" s="282">
        <f t="shared" si="0"/>
        <v>0</v>
      </c>
      <c r="G22" s="257"/>
      <c r="H22" s="258"/>
      <c r="I22" s="259"/>
      <c r="J22" s="260"/>
    </row>
    <row r="23" spans="1:15" s="236" customFormat="1" ht="14.25" customHeight="1" x14ac:dyDescent="0.2">
      <c r="A23" s="267"/>
      <c r="B23" s="283" t="s">
        <v>734</v>
      </c>
      <c r="C23" s="238"/>
      <c r="D23" s="238"/>
      <c r="E23" s="268" t="s">
        <v>46</v>
      </c>
      <c r="F23" s="269">
        <f>SUM(F12:F22)</f>
        <v>0</v>
      </c>
      <c r="G23" s="257"/>
      <c r="H23" s="258"/>
      <c r="I23" s="259"/>
      <c r="J23" s="260"/>
    </row>
    <row r="24" spans="1:15" s="236" customFormat="1" ht="14.25" x14ac:dyDescent="0.2">
      <c r="A24" s="267"/>
      <c r="B24" s="270" t="s">
        <v>735</v>
      </c>
      <c r="C24" s="246"/>
      <c r="D24" s="246"/>
      <c r="E24" s="271" t="s">
        <v>46</v>
      </c>
      <c r="F24" s="266">
        <f>F23*0.21</f>
        <v>0</v>
      </c>
      <c r="G24" s="257"/>
      <c r="H24" s="258"/>
      <c r="I24" s="259"/>
      <c r="J24" s="260"/>
    </row>
    <row r="25" spans="1:15" s="236" customFormat="1" ht="15" thickBot="1" x14ac:dyDescent="0.25">
      <c r="A25" s="267"/>
      <c r="B25" s="272" t="s">
        <v>736</v>
      </c>
      <c r="C25" s="273"/>
      <c r="D25" s="273"/>
      <c r="E25" s="274" t="s">
        <v>46</v>
      </c>
      <c r="F25" s="275">
        <f>F23+F24</f>
        <v>0</v>
      </c>
      <c r="G25" s="257"/>
      <c r="H25" s="258"/>
      <c r="I25" s="259"/>
      <c r="J25" s="260"/>
    </row>
    <row r="26" spans="1:15" s="236" customFormat="1" x14ac:dyDescent="0.2">
      <c r="A26" s="224"/>
      <c r="B26" s="225"/>
      <c r="C26" s="225"/>
      <c r="D26" s="225"/>
      <c r="E26" s="226"/>
      <c r="F26" s="227"/>
      <c r="G26" s="257"/>
      <c r="H26" s="258"/>
      <c r="I26" s="259"/>
      <c r="J26" s="260"/>
    </row>
    <row r="27" spans="1:15" s="236" customFormat="1" ht="11.25" hidden="1" customHeight="1" x14ac:dyDescent="0.2">
      <c r="A27" s="224"/>
      <c r="B27" s="225"/>
      <c r="C27" s="225"/>
      <c r="D27" s="225"/>
      <c r="E27" s="226"/>
      <c r="F27" s="227"/>
      <c r="G27" s="257"/>
      <c r="H27" s="258"/>
      <c r="I27" s="259"/>
      <c r="J27" s="260"/>
    </row>
    <row r="28" spans="1:15" s="236" customFormat="1" x14ac:dyDescent="0.2">
      <c r="A28" s="224"/>
      <c r="B28" s="225"/>
      <c r="C28" s="225"/>
      <c r="D28" s="225"/>
      <c r="E28" s="226"/>
      <c r="F28" s="227"/>
      <c r="G28" s="276"/>
      <c r="H28" s="276"/>
      <c r="I28" s="277"/>
    </row>
    <row r="29" spans="1:15" s="236" customFormat="1" x14ac:dyDescent="0.2">
      <c r="A29" s="224"/>
      <c r="B29" s="225"/>
      <c r="C29" s="225"/>
      <c r="D29" s="225"/>
      <c r="E29" s="226"/>
      <c r="F29" s="227"/>
      <c r="G29" s="276"/>
      <c r="H29" s="276"/>
      <c r="I29" s="277"/>
    </row>
    <row r="30" spans="1:15" s="236" customFormat="1" x14ac:dyDescent="0.2">
      <c r="A30" s="224"/>
      <c r="B30" s="225"/>
      <c r="C30" s="225"/>
      <c r="D30" s="225"/>
      <c r="E30" s="226"/>
      <c r="F30" s="227"/>
      <c r="G30" s="276"/>
      <c r="H30" s="276"/>
      <c r="I30" s="277"/>
    </row>
    <row r="31" spans="1:15" x14ac:dyDescent="0.2">
      <c r="A31" s="203"/>
      <c r="B31" s="203"/>
      <c r="C31" s="203"/>
      <c r="D31" s="203"/>
      <c r="E31" s="203"/>
      <c r="F31" s="203"/>
      <c r="G31" s="276"/>
      <c r="H31" s="276"/>
      <c r="I31" s="277"/>
      <c r="J31" s="236"/>
      <c r="O31" s="236"/>
    </row>
    <row r="32" spans="1:15" x14ac:dyDescent="0.2">
      <c r="A32" s="203"/>
      <c r="B32" s="203"/>
      <c r="C32" s="203"/>
      <c r="D32" s="203"/>
      <c r="E32" s="203"/>
      <c r="F32" s="203"/>
      <c r="G32" s="276"/>
      <c r="H32" s="276"/>
      <c r="I32" s="277"/>
      <c r="J32" s="236"/>
    </row>
    <row r="33" spans="1:10" x14ac:dyDescent="0.2">
      <c r="A33" s="203"/>
      <c r="B33" s="203"/>
      <c r="C33" s="203"/>
      <c r="D33" s="203"/>
      <c r="E33" s="203"/>
      <c r="F33" s="203"/>
      <c r="G33" s="276"/>
      <c r="H33" s="276"/>
      <c r="I33" s="277"/>
      <c r="J33" s="236"/>
    </row>
    <row r="34" spans="1:10" x14ac:dyDescent="0.2">
      <c r="A34" s="203"/>
      <c r="B34" s="203"/>
      <c r="C34" s="203"/>
      <c r="D34" s="203"/>
      <c r="E34" s="203"/>
      <c r="F34" s="203"/>
      <c r="G34" s="276"/>
      <c r="H34" s="276"/>
      <c r="I34" s="236"/>
      <c r="J34" s="236"/>
    </row>
    <row r="35" spans="1:10" ht="12" hidden="1" customHeight="1" x14ac:dyDescent="0.2">
      <c r="A35" s="203"/>
      <c r="B35" s="203"/>
      <c r="C35" s="203"/>
      <c r="D35" s="203"/>
      <c r="E35" s="203"/>
      <c r="F35" s="203"/>
      <c r="G35" s="276"/>
      <c r="H35" s="276"/>
      <c r="I35" s="236"/>
      <c r="J35" s="236"/>
    </row>
    <row r="36" spans="1:10" x14ac:dyDescent="0.2">
      <c r="A36" s="203"/>
      <c r="B36" s="203"/>
      <c r="C36" s="203"/>
      <c r="D36" s="203"/>
      <c r="E36" s="203"/>
      <c r="F36" s="203"/>
      <c r="G36" s="276"/>
      <c r="H36" s="276"/>
      <c r="I36" s="236"/>
      <c r="J36" s="236"/>
    </row>
    <row r="43" spans="1:10" ht="12" hidden="1" customHeight="1" x14ac:dyDescent="0.2"/>
    <row r="52" ht="12" hidden="1" customHeight="1" x14ac:dyDescent="0.2"/>
    <row r="55" ht="12" hidden="1" customHeight="1" x14ac:dyDescent="0.2"/>
    <row r="63" ht="12" hidden="1" customHeight="1" x14ac:dyDescent="0.2"/>
    <row r="72" ht="12" hidden="1" customHeight="1" x14ac:dyDescent="0.2"/>
    <row r="74" ht="12" hidden="1" customHeight="1" x14ac:dyDescent="0.2"/>
    <row r="77" ht="12" hidden="1" customHeight="1" x14ac:dyDescent="0.2"/>
    <row r="80" ht="12" hidden="1" customHeight="1" x14ac:dyDescent="0.2"/>
    <row r="84" ht="12" hidden="1" customHeight="1" x14ac:dyDescent="0.2"/>
    <row r="88" ht="12" hidden="1" customHeight="1" x14ac:dyDescent="0.2"/>
    <row r="90" ht="12" hidden="1" customHeight="1" x14ac:dyDescent="0.2"/>
    <row r="100" ht="12" hidden="1" customHeight="1" x14ac:dyDescent="0.2"/>
    <row r="108" ht="12" hidden="1" customHeight="1" x14ac:dyDescent="0.2"/>
    <row r="114" ht="12" hidden="1" customHeight="1" x14ac:dyDescent="0.2"/>
    <row r="122" ht="12" hidden="1" customHeight="1" x14ac:dyDescent="0.2"/>
    <row r="127" ht="12" hidden="1" customHeight="1" x14ac:dyDescent="0.2"/>
    <row r="130" ht="12" hidden="1" customHeight="1" x14ac:dyDescent="0.2"/>
    <row r="139" ht="12" hidden="1" customHeight="1" x14ac:dyDescent="0.2"/>
    <row r="142" ht="12" hidden="1" customHeight="1" x14ac:dyDescent="0.2"/>
  </sheetData>
  <mergeCells count="2">
    <mergeCell ref="A1:F1"/>
    <mergeCell ref="D8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</vt:lpstr>
      <vt:lpstr>Zakázka</vt:lpstr>
      <vt:lpstr>II-125H</vt:lpstr>
      <vt:lpstr>III-12550</vt:lpstr>
      <vt:lpstr>III-33345h</vt:lpstr>
      <vt:lpstr>__7DC147B2_4614_48B7_8F22_6CC284377C82_ITEM__</vt:lpstr>
      <vt:lpstr>__7DC147B2_4614_48B7_8F22_6CC284377C82_ITEM_GROUP1__</vt:lpstr>
      <vt:lpstr>__7DC147B2_4614_48B7_8F22_6CC284377C82_ITEM_GROUP2__</vt:lpstr>
      <vt:lpstr>__7DC147B2_4614_48B7_8F22_6CC284377C82_ITEM_GROUP3__X</vt:lpstr>
      <vt:lpstr>__7DC147B2_4614_48B7_8F22_6CC284377C82_QBILL__</vt:lpstr>
      <vt:lpstr>GROUP_ID</vt:lpstr>
      <vt:lpstr>ITEM_PRICES</vt:lpstr>
      <vt:lpstr>Zakázka!Názvy_tisku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NOVOSTAVBA KRUHPVÉHO OBJEZDU - Nabídka</dc:subject>
  <dc:creator>ADMIN</dc:creator>
  <cp:lastModifiedBy>Ján Kukura</cp:lastModifiedBy>
  <cp:lastPrinted>2025-05-15T08:51:16Z</cp:lastPrinted>
  <dcterms:created xsi:type="dcterms:W3CDTF">2025-04-08T13:40:43Z</dcterms:created>
  <dcterms:modified xsi:type="dcterms:W3CDTF">2025-05-23T06:26:55Z</dcterms:modified>
</cp:coreProperties>
</file>