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lucidum-my.sharepoint.com/personal/prihoda_dilucidum_onmicrosoft_com/Documents/TENDRY/2025/Domov Mladá/Dveře/"/>
    </mc:Choice>
  </mc:AlternateContent>
  <xr:revisionPtr revIDLastSave="246" documentId="13_ncr:1_{8CF72729-E905-4B48-A77A-9008F00A5195}" xr6:coauthVersionLast="47" xr6:coauthVersionMax="47" xr10:uidLastSave="{FF2FCEE4-C2D8-1748-85BB-16F0F6CCB57C}"/>
  <bookViews>
    <workbookView xWindow="0" yWindow="660" windowWidth="25600" windowHeight="14840" tabRatio="597" xr2:uid="{00000000-000D-0000-FFFF-FFFF00000000}"/>
  </bookViews>
  <sheets>
    <sheet name="Cenová nabídka" sheetId="7" r:id="rId1"/>
    <sheet name="pomůcky" sheetId="8" r:id="rId2"/>
  </sheets>
  <definedNames>
    <definedName name="_xlnm.Print_Area" localSheetId="0">'Cenová nabídka'!$A$1:$U$87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79" i="7" l="1"/>
  <c r="S80" i="7"/>
  <c r="Q54" i="7"/>
  <c r="T54" i="7"/>
  <c r="T53" i="7"/>
  <c r="T42" i="7"/>
  <c r="T28" i="7"/>
  <c r="T35" i="7"/>
  <c r="U54" i="7" l="1"/>
  <c r="T21" i="7"/>
  <c r="T15" i="7"/>
  <c r="T14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8" i="7"/>
  <c r="U28" i="7" s="1"/>
  <c r="Q29" i="7"/>
  <c r="Q30" i="7"/>
  <c r="Q31" i="7"/>
  <c r="Q32" i="7"/>
  <c r="Q33" i="7"/>
  <c r="Q34" i="7"/>
  <c r="Q35" i="7"/>
  <c r="U35" i="7" s="1"/>
  <c r="Q36" i="7"/>
  <c r="Q37" i="7"/>
  <c r="Q38" i="7"/>
  <c r="Q39" i="7"/>
  <c r="Q41" i="7"/>
  <c r="Q42" i="7"/>
  <c r="U42" i="7" s="1"/>
  <c r="Q43" i="7"/>
  <c r="Q44" i="7"/>
  <c r="Q45" i="7"/>
  <c r="Q46" i="7"/>
  <c r="Q47" i="7"/>
  <c r="Q48" i="7"/>
  <c r="Q51" i="7"/>
  <c r="Q52" i="7"/>
  <c r="Q53" i="7"/>
  <c r="U53" i="7" s="1"/>
  <c r="Q55" i="7"/>
  <c r="Q56" i="7"/>
  <c r="Q57" i="7"/>
  <c r="Q58" i="7"/>
  <c r="Q9" i="7"/>
  <c r="U21" i="7" l="1"/>
  <c r="Q63" i="7"/>
  <c r="U14" i="7"/>
  <c r="U15" i="7"/>
  <c r="T9" i="7"/>
  <c r="U9" i="7" s="1"/>
  <c r="T10" i="7"/>
  <c r="U10" i="7" s="1"/>
  <c r="T11" i="7"/>
  <c r="U11" i="7" s="1"/>
  <c r="T12" i="7"/>
  <c r="T13" i="7"/>
  <c r="U13" i="7" s="1"/>
  <c r="T16" i="7"/>
  <c r="U16" i="7" s="1"/>
  <c r="T17" i="7"/>
  <c r="U17" i="7" s="1"/>
  <c r="T18" i="7"/>
  <c r="U18" i="7" s="1"/>
  <c r="T19" i="7"/>
  <c r="U19" i="7" s="1"/>
  <c r="T20" i="7"/>
  <c r="T22" i="7"/>
  <c r="U22" i="7" s="1"/>
  <c r="T23" i="7"/>
  <c r="T24" i="7"/>
  <c r="T25" i="7"/>
  <c r="T26" i="7"/>
  <c r="T29" i="7"/>
  <c r="T30" i="7"/>
  <c r="U30" i="7" s="1"/>
  <c r="T31" i="7"/>
  <c r="U31" i="7" s="1"/>
  <c r="T32" i="7"/>
  <c r="U32" i="7" s="1"/>
  <c r="T33" i="7"/>
  <c r="T34" i="7"/>
  <c r="U34" i="7" s="1"/>
  <c r="T36" i="7"/>
  <c r="T37" i="7"/>
  <c r="U37" i="7" s="1"/>
  <c r="T38" i="7"/>
  <c r="U38" i="7" s="1"/>
  <c r="T39" i="7"/>
  <c r="U39" i="7" s="1"/>
  <c r="T41" i="7"/>
  <c r="T43" i="7"/>
  <c r="T44" i="7"/>
  <c r="U44" i="7" s="1"/>
  <c r="T45" i="7"/>
  <c r="U45" i="7" s="1"/>
  <c r="T46" i="7"/>
  <c r="U46" i="7" s="1"/>
  <c r="T47" i="7"/>
  <c r="U47" i="7" s="1"/>
  <c r="T48" i="7"/>
  <c r="U48" i="7" s="1"/>
  <c r="T51" i="7"/>
  <c r="T52" i="7"/>
  <c r="U52" i="7" s="1"/>
  <c r="T55" i="7"/>
  <c r="U55" i="7" s="1"/>
  <c r="T56" i="7"/>
  <c r="U56" i="7" s="1"/>
  <c r="T57" i="7"/>
  <c r="T58" i="7"/>
  <c r="U58" i="7" s="1"/>
  <c r="U33" i="7" l="1"/>
  <c r="U26" i="7"/>
  <c r="U25" i="7"/>
  <c r="U24" i="7"/>
  <c r="U57" i="7"/>
  <c r="U36" i="7"/>
  <c r="U51" i="7"/>
  <c r="U43" i="7"/>
  <c r="U41" i="7"/>
  <c r="U23" i="7"/>
  <c r="U12" i="7"/>
  <c r="U29" i="7"/>
  <c r="U20" i="7"/>
  <c r="S74" i="7"/>
  <c r="S73" i="7"/>
  <c r="S75" i="7"/>
  <c r="T66" i="7"/>
  <c r="U66" i="7" s="1"/>
  <c r="T65" i="7"/>
  <c r="U65" i="7" s="1"/>
  <c r="T67" i="7"/>
  <c r="U67" i="7" s="1"/>
  <c r="U59" i="7" l="1"/>
  <c r="S81" i="7"/>
  <c r="S77" i="7" l="1"/>
  <c r="S76" i="7"/>
  <c r="T63" i="7" l="1"/>
  <c r="U63" i="7" s="1"/>
  <c r="S72" i="7" l="1"/>
  <c r="U61" i="7"/>
  <c r="S78" i="7"/>
  <c r="U64" i="7"/>
  <c r="U68" i="7"/>
  <c r="U69" i="7"/>
  <c r="U62" i="7"/>
  <c r="U82" i="7" l="1"/>
  <c r="U70" i="7"/>
  <c r="U84" i="7" l="1"/>
  <c r="U85" i="7" s="1"/>
  <c r="U86" i="7" s="1"/>
</calcChain>
</file>

<file path=xl/sharedStrings.xml><?xml version="1.0" encoding="utf-8"?>
<sst xmlns="http://schemas.openxmlformats.org/spreadsheetml/2006/main" count="307" uniqueCount="103">
  <si>
    <t xml:space="preserve">šířka </t>
  </si>
  <si>
    <t>výška</t>
  </si>
  <si>
    <t>tl.zdi</t>
  </si>
  <si>
    <t>výplň</t>
  </si>
  <si>
    <t>sleva %</t>
  </si>
  <si>
    <t>Cena celkem za služby (bez DPH)</t>
  </si>
  <si>
    <t>Cena celkem (bez DPH)</t>
  </si>
  <si>
    <t>Cena celkem za kování (bez DPH)</t>
  </si>
  <si>
    <t>sazba DPH</t>
  </si>
  <si>
    <t>Cena celkem (vč. DPH)</t>
  </si>
  <si>
    <t>Pozice</t>
  </si>
  <si>
    <t>popis dveří / zárubně</t>
  </si>
  <si>
    <t>model dveří</t>
  </si>
  <si>
    <t>poznámky</t>
  </si>
  <si>
    <t>Kování a doplňky</t>
  </si>
  <si>
    <t xml:space="preserve">Jméno zákazníka:       </t>
  </si>
  <si>
    <t xml:space="preserve">Adresa zákazníka:      </t>
  </si>
  <si>
    <t xml:space="preserve">V zastoupení:  </t>
  </si>
  <si>
    <t xml:space="preserve">Telefon:            </t>
  </si>
  <si>
    <t xml:space="preserve">E-mail:   </t>
  </si>
  <si>
    <t>cena za 
celkem za ks</t>
  </si>
  <si>
    <t>cena po slevě bez DPH za ks</t>
  </si>
  <si>
    <t>cena celkem po slevě bez DPH</t>
  </si>
  <si>
    <t>počet ks celkem</t>
  </si>
  <si>
    <t>Adresa dodání:</t>
  </si>
  <si>
    <t>Vypracoval:</t>
  </si>
  <si>
    <t>L</t>
  </si>
  <si>
    <t>P</t>
  </si>
  <si>
    <t>povrch/dekor</t>
  </si>
  <si>
    <t>Zámek</t>
  </si>
  <si>
    <t>kování</t>
  </si>
  <si>
    <t>BB</t>
  </si>
  <si>
    <t>WC</t>
  </si>
  <si>
    <t>PZ</t>
  </si>
  <si>
    <t>klika/klika</t>
  </si>
  <si>
    <t>koule/klika</t>
  </si>
  <si>
    <t>Sklo</t>
  </si>
  <si>
    <t xml:space="preserve"> Cena celkem za dveře a zárubně (bez DPH) </t>
  </si>
  <si>
    <t>Pomůcky</t>
  </si>
  <si>
    <t>DPH</t>
  </si>
  <si>
    <t xml:space="preserve">dodání služby v režimu přenesení daňové povinnosti podle § 92e zákona o DPH č. 235/2004.Sb, výši daně je povinen doplnit a přiznat plátce, pro kterého je plnění uskutečněno  </t>
  </si>
  <si>
    <t>Cenová nabídka na základě rozměrů dodaných zákazníkem</t>
  </si>
  <si>
    <t>Zákazník si zaměřil sám, odpovídá si za rozměry</t>
  </si>
  <si>
    <t>Zaměřeno technikem společnosti TOP DOORS</t>
  </si>
  <si>
    <t>Není možné zaměřit, objednáno na základě  projektové dokumentace, zákazník si odpovídá za rozměry</t>
  </si>
  <si>
    <t xml:space="preserve">  </t>
  </si>
  <si>
    <t>1</t>
  </si>
  <si>
    <t>2</t>
  </si>
  <si>
    <t>3</t>
  </si>
  <si>
    <t>4</t>
  </si>
  <si>
    <t>5</t>
  </si>
  <si>
    <t>Montáž ocelová zárubeň pro dodatečnou montáž - protipožární</t>
  </si>
  <si>
    <t>6</t>
  </si>
  <si>
    <t>Panty</t>
  </si>
  <si>
    <t>Mgr. Tereza Palánová</t>
  </si>
  <si>
    <t>Domov Mladá, příspěvková organizace</t>
  </si>
  <si>
    <t>Rakouská 552, 289 23 Milovice</t>
  </si>
  <si>
    <t>tereza.palanova@domovmlada.cz</t>
  </si>
  <si>
    <t>30</t>
  </si>
  <si>
    <t>CPL Bílá perla</t>
  </si>
  <si>
    <t>Klika/Klika</t>
  </si>
  <si>
    <t>X</t>
  </si>
  <si>
    <t>RAL 9003</t>
  </si>
  <si>
    <t xml:space="preserve">Ocelová protipožární zárubeň pro dodatečnou montáž, s těsněním, kapsové panty, nástřik RAL </t>
  </si>
  <si>
    <t>EI30</t>
  </si>
  <si>
    <t>1. pp</t>
  </si>
  <si>
    <t>7</t>
  </si>
  <si>
    <t>31</t>
  </si>
  <si>
    <t>8</t>
  </si>
  <si>
    <t>9</t>
  </si>
  <si>
    <t>1. np</t>
  </si>
  <si>
    <t>Ocelová protipožární zárubeň pro dodatečnou montáž, s těsněním, kapsové panty, nástřik RAL 4 ks pantů</t>
  </si>
  <si>
    <t>Dřevěné protipožární prosklené dveře EI30DP3 - C,  4 ks pantů</t>
  </si>
  <si>
    <t xml:space="preserve">Dřevěné protipožární dveře EI30DP3 - C, </t>
  </si>
  <si>
    <t>Dvoukřídlé dřevěné protipožární dveře EI30DP3 - C, aktivní křídlo levé 90x30 cm</t>
  </si>
  <si>
    <t xml:space="preserve">Dřevěné protipožární dveře EI30DP3 - C, prosklené, čiré sklo,  dveře 110/197 </t>
  </si>
  <si>
    <t>Klika/klika</t>
  </si>
  <si>
    <t>Pyrobel</t>
  </si>
  <si>
    <t>Dřevěná prosklená stěna s bočními světlíky a nadsvětlíkem, v protipožární úorave EI30 DP3, otvor pro jednokřídlé dveře 110/197 cm</t>
  </si>
  <si>
    <t>2. np</t>
  </si>
  <si>
    <t>Dřevěné protipožární dveře dvoukřídlé EI30DP3 - C, prosklené, čiré sklo,  dělené 110 aktivní křídlo, 40 pasivní křídlo, obě prosklené</t>
  </si>
  <si>
    <t>Stavební úpravy</t>
  </si>
  <si>
    <t>Vybourání stávajících zárubní a začištění stavebních otvorů pro montáž nových prvků 1. pp</t>
  </si>
  <si>
    <t xml:space="preserve">Vybourání stávajících zárubní a začištění stavebních otvorů pro montáž nových prvků 1. np </t>
  </si>
  <si>
    <t xml:space="preserve">Vybourání stávajících zárubní a začištění stavebních otvorů pro montáž nových prvků 2. np </t>
  </si>
  <si>
    <t>Likvidace starých dveří a žátubní</t>
  </si>
  <si>
    <t>Doprava stavební práce</t>
  </si>
  <si>
    <t xml:space="preserve">Demontáž kazetového stropu, dodávka montáž protipožární příčky, nad nadpražím prosklených stěn, utěsnění prostupů kabelů a vedení, uvedení stropu do původního stavu. </t>
  </si>
  <si>
    <t xml:space="preserve">Favorit R, kulará rozeta </t>
  </si>
  <si>
    <t>Montáž ocelová zárubeň pro dodatečnou montáž - protipožární dvoukřídlá</t>
  </si>
  <si>
    <t>Montáž prosklených portálů s dveřni</t>
  </si>
  <si>
    <t>Zaměřené zakázky</t>
  </si>
  <si>
    <t xml:space="preserve">Doprava+montáž dveří s nadsvětlíkem, položka </t>
  </si>
  <si>
    <t>Doprava dveří od výrobce</t>
  </si>
  <si>
    <t>Doprava ocelových zárubní od výrobce</t>
  </si>
  <si>
    <t>Doprava montážníků</t>
  </si>
  <si>
    <t>Samozavírač dveřní DC500 NEW s vačkovou technologií</t>
  </si>
  <si>
    <t>Montáž  jednokřídlé dveře do ocelové zárubně, protipožární</t>
  </si>
  <si>
    <t>Montáž dvoukřídlé dveře do ocelové zárubně, protipožární</t>
  </si>
  <si>
    <t>Požární konzole G460 New s přípravou na EPS</t>
  </si>
  <si>
    <t>Požární konzole pro dvoukřídlé dveře G462 New s přípravou na EPS</t>
  </si>
  <si>
    <t>Materiál protipožární příčka nad prosklené portály 3 ks, rozměr 2 x 2,5 m, cena uvedena za m2 příčky</t>
  </si>
  <si>
    <t>Domov Mladá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</si>
</sst>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</numFmts>
  <fonts count="3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i/>
      <u/>
      <sz val="16"/>
      <color indexed="57"/>
      <name val="Arial"/>
      <family val="2"/>
      <charset val="238"/>
    </font>
    <font>
      <b/>
      <sz val="14"/>
      <color indexed="48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9"/>
      <name val="Verdana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6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</font>
    <font>
      <u/>
      <sz val="14"/>
      <color indexed="12"/>
      <name val="Arial"/>
      <family val="2"/>
      <charset val="238"/>
    </font>
    <font>
      <b/>
      <sz val="18"/>
      <color rgb="FFFF0000"/>
      <name val="Arial"/>
      <family val="2"/>
      <charset val="238"/>
    </font>
    <font>
      <sz val="14"/>
      <color indexed="12"/>
      <name val="Arial"/>
      <family val="2"/>
      <charset val="238"/>
    </font>
    <font>
      <b/>
      <sz val="16"/>
      <name val="Arial"/>
      <family val="2"/>
    </font>
    <font>
      <b/>
      <sz val="16"/>
      <color rgb="FF002060"/>
      <name val="Arial"/>
      <family val="2"/>
      <charset val="238"/>
    </font>
    <font>
      <b/>
      <sz val="10"/>
      <name val="Arial"/>
      <family val="2"/>
    </font>
    <font>
      <sz val="16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rgb="FF00206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sz val="1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1" fillId="0" borderId="0"/>
  </cellStyleXfs>
  <cellXfs count="248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2" fillId="0" borderId="0" xfId="0" applyFont="1"/>
    <xf numFmtId="49" fontId="12" fillId="0" borderId="0" xfId="0" applyNumberFormat="1" applyFont="1"/>
    <xf numFmtId="42" fontId="9" fillId="0" borderId="0" xfId="0" applyNumberFormat="1" applyFont="1" applyAlignment="1">
      <alignment horizontal="center" vertical="center"/>
    </xf>
    <xf numFmtId="0" fontId="8" fillId="0" borderId="0" xfId="0" applyFont="1"/>
    <xf numFmtId="0" fontId="20" fillId="0" borderId="0" xfId="0" applyFont="1" applyAlignment="1">
      <alignment horizontal="left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left" vertical="center"/>
    </xf>
    <xf numFmtId="0" fontId="19" fillId="0" borderId="39" xfId="1" applyFont="1" applyFill="1" applyBorder="1" applyAlignment="1" applyProtection="1">
      <alignment horizontal="center" vertical="center"/>
    </xf>
    <xf numFmtId="0" fontId="21" fillId="0" borderId="39" xfId="1" applyFont="1" applyFill="1" applyBorder="1" applyAlignment="1" applyProtection="1">
      <alignment horizontal="center" vertical="center"/>
    </xf>
    <xf numFmtId="0" fontId="10" fillId="0" borderId="39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44" fontId="18" fillId="4" borderId="18" xfId="2" applyFont="1" applyFill="1" applyBorder="1" applyAlignment="1">
      <alignment horizontal="left" vertical="center"/>
    </xf>
    <xf numFmtId="44" fontId="18" fillId="4" borderId="19" xfId="2" applyFont="1" applyFill="1" applyBorder="1" applyAlignment="1">
      <alignment horizontal="left" vertical="center"/>
    </xf>
    <xf numFmtId="42" fontId="10" fillId="3" borderId="7" xfId="0" applyNumberFormat="1" applyFont="1" applyFill="1" applyBorder="1" applyAlignment="1">
      <alignment horizontal="center" vertical="center"/>
    </xf>
    <xf numFmtId="44" fontId="18" fillId="6" borderId="43" xfId="2" applyFont="1" applyFill="1" applyBorder="1" applyAlignment="1">
      <alignment horizontal="left" vertical="center"/>
    </xf>
    <xf numFmtId="42" fontId="16" fillId="6" borderId="55" xfId="0" applyNumberFormat="1" applyFont="1" applyFill="1" applyBorder="1" applyAlignment="1">
      <alignment horizontal="center" vertical="center"/>
    </xf>
    <xf numFmtId="44" fontId="22" fillId="6" borderId="19" xfId="2" applyFont="1" applyFill="1" applyBorder="1" applyAlignment="1">
      <alignment horizontal="left" vertical="center"/>
    </xf>
    <xf numFmtId="44" fontId="22" fillId="6" borderId="19" xfId="2" applyFont="1" applyFill="1" applyBorder="1" applyAlignment="1">
      <alignment horizontal="center" vertical="center"/>
    </xf>
    <xf numFmtId="9" fontId="22" fillId="6" borderId="11" xfId="0" applyNumberFormat="1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left" vertical="center"/>
    </xf>
    <xf numFmtId="0" fontId="10" fillId="4" borderId="44" xfId="0" applyFont="1" applyFill="1" applyBorder="1" applyAlignment="1">
      <alignment horizontal="left" vertical="center"/>
    </xf>
    <xf numFmtId="3" fontId="16" fillId="0" borderId="50" xfId="0" applyNumberFormat="1" applyFont="1" applyBorder="1" applyAlignment="1">
      <alignment horizontal="right" vertical="center" wrapText="1" indent="1"/>
    </xf>
    <xf numFmtId="42" fontId="16" fillId="0" borderId="51" xfId="0" applyNumberFormat="1" applyFont="1" applyBorder="1" applyAlignment="1">
      <alignment horizontal="left" vertical="center" wrapText="1"/>
    </xf>
    <xf numFmtId="0" fontId="16" fillId="0" borderId="47" xfId="0" applyFont="1" applyBorder="1" applyAlignment="1">
      <alignment horizontal="center" vertical="center" wrapText="1"/>
    </xf>
    <xf numFmtId="3" fontId="16" fillId="0" borderId="48" xfId="0" applyNumberFormat="1" applyFont="1" applyBorder="1" applyAlignment="1">
      <alignment horizontal="right" vertical="center" wrapText="1" indent="1"/>
    </xf>
    <xf numFmtId="3" fontId="16" fillId="0" borderId="14" xfId="0" applyNumberFormat="1" applyFont="1" applyBorder="1" applyAlignment="1">
      <alignment horizontal="center" vertical="center"/>
    </xf>
    <xf numFmtId="3" fontId="16" fillId="0" borderId="14" xfId="0" applyNumberFormat="1" applyFont="1" applyBorder="1" applyAlignment="1">
      <alignment horizontal="right" vertical="center" indent="1"/>
    </xf>
    <xf numFmtId="0" fontId="16" fillId="0" borderId="49" xfId="0" applyFont="1" applyBorder="1" applyAlignment="1">
      <alignment horizontal="center" vertical="center" wrapText="1"/>
    </xf>
    <xf numFmtId="42" fontId="16" fillId="3" borderId="56" xfId="0" applyNumberFormat="1" applyFont="1" applyFill="1" applyBorder="1" applyAlignment="1">
      <alignment horizontal="left" vertical="center" wrapText="1"/>
    </xf>
    <xf numFmtId="3" fontId="16" fillId="0" borderId="31" xfId="0" applyNumberFormat="1" applyFont="1" applyBorder="1" applyAlignment="1">
      <alignment horizontal="right" vertical="center" indent="1"/>
    </xf>
    <xf numFmtId="0" fontId="16" fillId="0" borderId="29" xfId="0" applyFont="1" applyBorder="1" applyAlignment="1">
      <alignment horizontal="center" vertical="center" wrapText="1"/>
    </xf>
    <xf numFmtId="3" fontId="16" fillId="0" borderId="32" xfId="0" applyNumberFormat="1" applyFont="1" applyBorder="1" applyAlignment="1">
      <alignment horizontal="right" vertical="center" wrapText="1" indent="1"/>
    </xf>
    <xf numFmtId="42" fontId="16" fillId="0" borderId="45" xfId="0" applyNumberFormat="1" applyFont="1" applyBorder="1" applyAlignment="1">
      <alignment horizontal="left" vertical="center" wrapText="1"/>
    </xf>
    <xf numFmtId="3" fontId="16" fillId="0" borderId="5" xfId="0" applyNumberFormat="1" applyFont="1" applyBorder="1" applyAlignment="1">
      <alignment horizontal="right" vertical="center" indent="1"/>
    </xf>
    <xf numFmtId="3" fontId="16" fillId="0" borderId="13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center" vertical="center"/>
    </xf>
    <xf numFmtId="3" fontId="16" fillId="0" borderId="31" xfId="0" applyNumberFormat="1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4" fillId="0" borderId="0" xfId="1" applyAlignment="1" applyProtection="1"/>
    <xf numFmtId="0" fontId="14" fillId="0" borderId="0" xfId="0" applyFont="1"/>
    <xf numFmtId="0" fontId="25" fillId="0" borderId="0" xfId="0" applyFont="1" applyAlignment="1">
      <alignment vertical="center"/>
    </xf>
    <xf numFmtId="0" fontId="13" fillId="2" borderId="68" xfId="0" applyFont="1" applyFill="1" applyBorder="1" applyAlignment="1">
      <alignment horizontal="center" vertical="center" wrapText="1"/>
    </xf>
    <xf numFmtId="0" fontId="13" fillId="2" borderId="69" xfId="0" applyFont="1" applyFill="1" applyBorder="1" applyAlignment="1">
      <alignment horizontal="center" vertical="center" wrapText="1"/>
    </xf>
    <xf numFmtId="0" fontId="24" fillId="2" borderId="69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63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0" fillId="3" borderId="19" xfId="0" applyFont="1" applyFill="1" applyBorder="1" applyAlignment="1">
      <alignment horizontal="center" vertical="center" wrapText="1"/>
    </xf>
    <xf numFmtId="49" fontId="10" fillId="3" borderId="19" xfId="0" applyNumberFormat="1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vertical="center"/>
    </xf>
    <xf numFmtId="0" fontId="10" fillId="3" borderId="19" xfId="0" applyFont="1" applyFill="1" applyBorder="1" applyAlignment="1">
      <alignment horizontal="center" vertical="center"/>
    </xf>
    <xf numFmtId="3" fontId="10" fillId="3" borderId="11" xfId="0" applyNumberFormat="1" applyFont="1" applyFill="1" applyBorder="1" applyAlignment="1">
      <alignment horizontal="right" vertical="center" wrapText="1" indent="1"/>
    </xf>
    <xf numFmtId="3" fontId="16" fillId="3" borderId="10" xfId="0" applyNumberFormat="1" applyFont="1" applyFill="1" applyBorder="1" applyAlignment="1">
      <alignment horizontal="right" vertical="center" wrapText="1" indent="1"/>
    </xf>
    <xf numFmtId="0" fontId="16" fillId="3" borderId="11" xfId="0" applyFont="1" applyFill="1" applyBorder="1" applyAlignment="1">
      <alignment horizontal="center" vertical="center" wrapText="1"/>
    </xf>
    <xf numFmtId="3" fontId="16" fillId="3" borderId="11" xfId="0" applyNumberFormat="1" applyFont="1" applyFill="1" applyBorder="1" applyAlignment="1">
      <alignment horizontal="right" vertical="center" wrapText="1" indent="1"/>
    </xf>
    <xf numFmtId="42" fontId="16" fillId="3" borderId="12" xfId="0" applyNumberFormat="1" applyFont="1" applyFill="1" applyBorder="1" applyAlignment="1">
      <alignment horizontal="left" vertical="center" wrapText="1"/>
    </xf>
    <xf numFmtId="0" fontId="1" fillId="0" borderId="0" xfId="3"/>
    <xf numFmtId="0" fontId="1" fillId="0" borderId="0" xfId="3" applyAlignment="1">
      <alignment horizontal="center"/>
    </xf>
    <xf numFmtId="49" fontId="16" fillId="5" borderId="2" xfId="0" applyNumberFormat="1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/>
    <xf numFmtId="0" fontId="16" fillId="5" borderId="2" xfId="0" applyFont="1" applyFill="1" applyBorder="1" applyAlignment="1">
      <alignment horizontal="center" vertical="center"/>
    </xf>
    <xf numFmtId="3" fontId="16" fillId="5" borderId="2" xfId="0" applyNumberFormat="1" applyFont="1" applyFill="1" applyBorder="1" applyAlignment="1">
      <alignment horizontal="right" vertical="center" wrapText="1" indent="1"/>
    </xf>
    <xf numFmtId="42" fontId="16" fillId="5" borderId="2" xfId="0" applyNumberFormat="1" applyFont="1" applyFill="1" applyBorder="1" applyAlignment="1">
      <alignment horizontal="left" vertical="center" wrapText="1"/>
    </xf>
    <xf numFmtId="0" fontId="29" fillId="2" borderId="69" xfId="0" applyFont="1" applyFill="1" applyBorder="1" applyAlignment="1">
      <alignment horizontal="center" vertical="center" wrapText="1"/>
    </xf>
    <xf numFmtId="42" fontId="30" fillId="7" borderId="7" xfId="0" applyNumberFormat="1" applyFont="1" applyFill="1" applyBorder="1" applyAlignment="1">
      <alignment horizontal="center" vertical="center"/>
    </xf>
    <xf numFmtId="0" fontId="14" fillId="5" borderId="0" xfId="0" applyFont="1" applyFill="1"/>
    <xf numFmtId="0" fontId="25" fillId="5" borderId="0" xfId="0" applyFont="1" applyFill="1" applyAlignment="1">
      <alignment vertical="center"/>
    </xf>
    <xf numFmtId="0" fontId="0" fillId="5" borderId="0" xfId="0" applyFill="1"/>
    <xf numFmtId="0" fontId="1" fillId="5" borderId="0" xfId="3" applyFill="1"/>
    <xf numFmtId="0" fontId="13" fillId="2" borderId="74" xfId="0" applyFont="1" applyFill="1" applyBorder="1" applyAlignment="1">
      <alignment horizontal="center" vertical="center" wrapText="1"/>
    </xf>
    <xf numFmtId="0" fontId="17" fillId="0" borderId="74" xfId="0" applyFont="1" applyBorder="1" applyAlignment="1">
      <alignment vertical="center"/>
    </xf>
    <xf numFmtId="0" fontId="17" fillId="0" borderId="75" xfId="0" applyFont="1" applyBorder="1" applyAlignment="1">
      <alignment vertical="center"/>
    </xf>
    <xf numFmtId="9" fontId="0" fillId="0" borderId="0" xfId="0" applyNumberFormat="1"/>
    <xf numFmtId="0" fontId="2" fillId="0" borderId="0" xfId="0" applyFont="1"/>
    <xf numFmtId="44" fontId="18" fillId="6" borderId="43" xfId="2" applyFont="1" applyFill="1" applyBorder="1" applyAlignment="1">
      <alignment horizontal="center" vertical="center"/>
    </xf>
    <xf numFmtId="44" fontId="18" fillId="6" borderId="18" xfId="2" applyFont="1" applyFill="1" applyBorder="1" applyAlignment="1">
      <alignment horizontal="center" vertical="center"/>
    </xf>
    <xf numFmtId="44" fontId="18" fillId="6" borderId="19" xfId="2" applyFont="1" applyFill="1" applyBorder="1" applyAlignment="1">
      <alignment horizontal="center" vertical="center"/>
    </xf>
    <xf numFmtId="0" fontId="16" fillId="0" borderId="0" xfId="0" applyFont="1"/>
    <xf numFmtId="49" fontId="16" fillId="5" borderId="5" xfId="0" applyNumberFormat="1" applyFont="1" applyFill="1" applyBorder="1" applyAlignment="1">
      <alignment horizontal="center" vertical="center" wrapText="1"/>
    </xf>
    <xf numFmtId="49" fontId="10" fillId="3" borderId="44" xfId="0" applyNumberFormat="1" applyFont="1" applyFill="1" applyBorder="1" applyAlignment="1">
      <alignment horizontal="center" vertical="center" wrapText="1"/>
    </xf>
    <xf numFmtId="49" fontId="16" fillId="5" borderId="2" xfId="0" applyNumberFormat="1" applyFont="1" applyFill="1" applyBorder="1" applyAlignment="1">
      <alignment vertical="center" wrapText="1"/>
    </xf>
    <xf numFmtId="42" fontId="16" fillId="5" borderId="14" xfId="0" applyNumberFormat="1" applyFont="1" applyFill="1" applyBorder="1" applyAlignment="1">
      <alignment horizontal="left" vertical="center" wrapText="1"/>
    </xf>
    <xf numFmtId="0" fontId="10" fillId="5" borderId="0" xfId="0" applyFont="1" applyFill="1" applyAlignment="1">
      <alignment wrapText="1"/>
    </xf>
    <xf numFmtId="0" fontId="16" fillId="5" borderId="2" xfId="0" applyFont="1" applyFill="1" applyBorder="1" applyAlignment="1">
      <alignment horizontal="center" wrapText="1"/>
    </xf>
    <xf numFmtId="0" fontId="28" fillId="5" borderId="2" xfId="0" applyFont="1" applyFill="1" applyBorder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wrapText="1"/>
    </xf>
    <xf numFmtId="0" fontId="16" fillId="5" borderId="5" xfId="0" applyFont="1" applyFill="1" applyBorder="1" applyAlignment="1">
      <alignment horizontal="center" vertical="center"/>
    </xf>
    <xf numFmtId="3" fontId="16" fillId="5" borderId="5" xfId="0" applyNumberFormat="1" applyFont="1" applyFill="1" applyBorder="1" applyAlignment="1">
      <alignment horizontal="right" vertical="center" wrapText="1" indent="1"/>
    </xf>
    <xf numFmtId="0" fontId="14" fillId="5" borderId="5" xfId="0" applyFont="1" applyFill="1" applyBorder="1"/>
    <xf numFmtId="42" fontId="16" fillId="5" borderId="13" xfId="0" applyNumberFormat="1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right" vertical="center" wrapText="1"/>
    </xf>
    <xf numFmtId="3" fontId="16" fillId="5" borderId="2" xfId="0" applyNumberFormat="1" applyFont="1" applyFill="1" applyBorder="1" applyAlignment="1">
      <alignment horizontal="right" vertical="center" wrapText="1"/>
    </xf>
    <xf numFmtId="42" fontId="16" fillId="5" borderId="2" xfId="0" applyNumberFormat="1" applyFont="1" applyFill="1" applyBorder="1" applyAlignment="1">
      <alignment horizontal="right" vertical="center" wrapText="1"/>
    </xf>
    <xf numFmtId="0" fontId="14" fillId="5" borderId="2" xfId="0" applyFont="1" applyFill="1" applyBorder="1" applyAlignment="1">
      <alignment horizontal="right" vertical="center"/>
    </xf>
    <xf numFmtId="0" fontId="16" fillId="5" borderId="14" xfId="0" applyFont="1" applyFill="1" applyBorder="1" applyAlignment="1">
      <alignment horizontal="left" vertical="center" wrapText="1"/>
    </xf>
    <xf numFmtId="0" fontId="16" fillId="5" borderId="23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44" fontId="15" fillId="0" borderId="20" xfId="2" applyFont="1" applyFill="1" applyBorder="1" applyAlignment="1">
      <alignment horizontal="left" vertical="center"/>
    </xf>
    <xf numFmtId="44" fontId="15" fillId="0" borderId="21" xfId="2" applyFont="1" applyFill="1" applyBorder="1" applyAlignment="1">
      <alignment horizontal="left" vertical="center"/>
    </xf>
    <xf numFmtId="44" fontId="15" fillId="0" borderId="32" xfId="2" applyFont="1" applyFill="1" applyBorder="1" applyAlignment="1">
      <alignment horizontal="left" vertical="center"/>
    </xf>
    <xf numFmtId="42" fontId="16" fillId="0" borderId="14" xfId="0" applyNumberFormat="1" applyFont="1" applyBorder="1" applyAlignment="1">
      <alignment horizontal="center" vertical="center" wrapText="1"/>
    </xf>
    <xf numFmtId="42" fontId="16" fillId="0" borderId="23" xfId="0" applyNumberFormat="1" applyFont="1" applyBorder="1" applyAlignment="1">
      <alignment horizontal="center" vertical="center" wrapText="1"/>
    </xf>
    <xf numFmtId="42" fontId="16" fillId="0" borderId="4" xfId="0" applyNumberFormat="1" applyFont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49" fontId="16" fillId="5" borderId="8" xfId="0" applyNumberFormat="1" applyFont="1" applyFill="1" applyBorder="1" applyAlignment="1">
      <alignment horizontal="center" vertical="center" wrapText="1"/>
    </xf>
    <xf numFmtId="49" fontId="16" fillId="5" borderId="5" xfId="0" applyNumberFormat="1" applyFont="1" applyFill="1" applyBorder="1" applyAlignment="1">
      <alignment horizontal="center" vertical="center" wrapText="1"/>
    </xf>
    <xf numFmtId="3" fontId="16" fillId="8" borderId="14" xfId="0" applyNumberFormat="1" applyFont="1" applyFill="1" applyBorder="1" applyAlignment="1">
      <alignment horizontal="center" vertical="center" wrapText="1"/>
    </xf>
    <xf numFmtId="3" fontId="16" fillId="8" borderId="23" xfId="0" applyNumberFormat="1" applyFont="1" applyFill="1" applyBorder="1" applyAlignment="1">
      <alignment horizontal="center" vertical="center" wrapText="1"/>
    </xf>
    <xf numFmtId="3" fontId="16" fillId="8" borderId="4" xfId="0" applyNumberFormat="1" applyFont="1" applyFill="1" applyBorder="1" applyAlignment="1">
      <alignment horizontal="center" vertical="center" wrapText="1"/>
    </xf>
    <xf numFmtId="49" fontId="16" fillId="5" borderId="76" xfId="0" applyNumberFormat="1" applyFont="1" applyFill="1" applyBorder="1" applyAlignment="1">
      <alignment horizontal="center" vertical="center" wrapText="1"/>
    </xf>
    <xf numFmtId="0" fontId="16" fillId="0" borderId="64" xfId="0" applyFont="1" applyBorder="1" applyAlignment="1">
      <alignment horizontal="left" vertical="center"/>
    </xf>
    <xf numFmtId="0" fontId="16" fillId="0" borderId="65" xfId="0" applyFont="1" applyBorder="1" applyAlignment="1">
      <alignment horizontal="left" vertical="center"/>
    </xf>
    <xf numFmtId="44" fontId="18" fillId="6" borderId="18" xfId="2" applyFont="1" applyFill="1" applyBorder="1" applyAlignment="1">
      <alignment horizontal="center" vertical="center"/>
    </xf>
    <xf numFmtId="44" fontId="18" fillId="6" borderId="19" xfId="2" applyFont="1" applyFill="1" applyBorder="1" applyAlignment="1">
      <alignment horizontal="center" vertical="center"/>
    </xf>
    <xf numFmtId="44" fontId="22" fillId="6" borderId="18" xfId="2" applyFont="1" applyFill="1" applyBorder="1" applyAlignment="1">
      <alignment horizontal="center" vertical="center"/>
    </xf>
    <xf numFmtId="44" fontId="22" fillId="6" borderId="19" xfId="2" applyFont="1" applyFill="1" applyBorder="1" applyAlignment="1">
      <alignment horizontal="center" vertical="center"/>
    </xf>
    <xf numFmtId="44" fontId="22" fillId="6" borderId="12" xfId="2" applyFont="1" applyFill="1" applyBorder="1" applyAlignment="1">
      <alignment horizontal="center" vertical="center"/>
    </xf>
    <xf numFmtId="44" fontId="18" fillId="3" borderId="18" xfId="2" applyFont="1" applyFill="1" applyBorder="1" applyAlignment="1">
      <alignment horizontal="right" vertical="center"/>
    </xf>
    <xf numFmtId="44" fontId="18" fillId="3" borderId="19" xfId="2" applyFont="1" applyFill="1" applyBorder="1" applyAlignment="1">
      <alignment horizontal="right" vertical="center"/>
    </xf>
    <xf numFmtId="44" fontId="18" fillId="3" borderId="11" xfId="2" applyFont="1" applyFill="1" applyBorder="1" applyAlignment="1">
      <alignment horizontal="right" vertical="center"/>
    </xf>
    <xf numFmtId="49" fontId="16" fillId="8" borderId="14" xfId="0" applyNumberFormat="1" applyFont="1" applyFill="1" applyBorder="1" applyAlignment="1">
      <alignment horizontal="center" vertical="center" wrapText="1"/>
    </xf>
    <xf numFmtId="49" fontId="16" fillId="8" borderId="23" xfId="0" applyNumberFormat="1" applyFont="1" applyFill="1" applyBorder="1" applyAlignment="1">
      <alignment horizontal="center" vertical="center" wrapText="1"/>
    </xf>
    <xf numFmtId="49" fontId="16" fillId="8" borderId="4" xfId="0" applyNumberFormat="1" applyFont="1" applyFill="1" applyBorder="1" applyAlignment="1">
      <alignment horizontal="center" vertical="center" wrapText="1"/>
    </xf>
    <xf numFmtId="3" fontId="16" fillId="8" borderId="15" xfId="0" applyNumberFormat="1" applyFont="1" applyFill="1" applyBorder="1" applyAlignment="1">
      <alignment horizontal="center" vertical="center" wrapText="1"/>
    </xf>
    <xf numFmtId="3" fontId="16" fillId="8" borderId="42" xfId="0" applyNumberFormat="1" applyFont="1" applyFill="1" applyBorder="1" applyAlignment="1">
      <alignment horizontal="center" vertical="center" wrapText="1"/>
    </xf>
    <xf numFmtId="3" fontId="16" fillId="8" borderId="61" xfId="0" applyNumberFormat="1" applyFont="1" applyFill="1" applyBorder="1" applyAlignment="1">
      <alignment horizontal="center" vertical="center" wrapText="1"/>
    </xf>
    <xf numFmtId="3" fontId="16" fillId="8" borderId="13" xfId="0" applyNumberFormat="1" applyFont="1" applyFill="1" applyBorder="1" applyAlignment="1">
      <alignment horizontal="center" vertical="center" wrapText="1"/>
    </xf>
    <xf numFmtId="3" fontId="16" fillId="8" borderId="59" xfId="0" applyNumberFormat="1" applyFont="1" applyFill="1" applyBorder="1" applyAlignment="1">
      <alignment horizontal="center" vertical="center" wrapText="1"/>
    </xf>
    <xf numFmtId="3" fontId="16" fillId="8" borderId="6" xfId="0" applyNumberFormat="1" applyFont="1" applyFill="1" applyBorder="1" applyAlignment="1">
      <alignment horizontal="center" vertical="center" wrapText="1"/>
    </xf>
    <xf numFmtId="44" fontId="18" fillId="6" borderId="43" xfId="2" applyFont="1" applyFill="1" applyBorder="1" applyAlignment="1">
      <alignment horizontal="right" vertical="center"/>
    </xf>
    <xf numFmtId="44" fontId="18" fillId="6" borderId="37" xfId="2" applyFont="1" applyFill="1" applyBorder="1" applyAlignment="1">
      <alignment horizontal="right" vertical="center"/>
    </xf>
    <xf numFmtId="0" fontId="16" fillId="3" borderId="28" xfId="0" applyFont="1" applyFill="1" applyBorder="1" applyAlignment="1">
      <alignment horizontal="left" vertical="center"/>
    </xf>
    <xf numFmtId="0" fontId="16" fillId="3" borderId="8" xfId="0" applyFont="1" applyFill="1" applyBorder="1" applyAlignment="1">
      <alignment horizontal="left" vertical="center"/>
    </xf>
    <xf numFmtId="0" fontId="16" fillId="3" borderId="40" xfId="0" applyFont="1" applyFill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44" fontId="15" fillId="0" borderId="22" xfId="2" applyFont="1" applyFill="1" applyBorder="1" applyAlignment="1">
      <alignment horizontal="left" vertical="center"/>
    </xf>
    <xf numFmtId="44" fontId="15" fillId="0" borderId="23" xfId="2" applyFont="1" applyFill="1" applyBorder="1" applyAlignment="1">
      <alignment horizontal="left" vertical="center"/>
    </xf>
    <xf numFmtId="44" fontId="15" fillId="0" borderId="3" xfId="2" applyFont="1" applyFill="1" applyBorder="1" applyAlignment="1">
      <alignment horizontal="left" vertical="center"/>
    </xf>
    <xf numFmtId="44" fontId="10" fillId="0" borderId="36" xfId="2" applyFont="1" applyFill="1" applyBorder="1" applyAlignment="1">
      <alignment horizontal="center" vertical="center"/>
    </xf>
    <xf numFmtId="44" fontId="10" fillId="0" borderId="37" xfId="2" applyFont="1" applyFill="1" applyBorder="1" applyAlignment="1">
      <alignment horizontal="center" vertical="center"/>
    </xf>
    <xf numFmtId="44" fontId="10" fillId="0" borderId="34" xfId="2" applyFont="1" applyFill="1" applyBorder="1" applyAlignment="1">
      <alignment horizontal="center" vertical="center"/>
    </xf>
    <xf numFmtId="44" fontId="10" fillId="0" borderId="38" xfId="2" applyFont="1" applyFill="1" applyBorder="1" applyAlignment="1">
      <alignment horizontal="center" vertical="center"/>
    </xf>
    <xf numFmtId="44" fontId="10" fillId="0" borderId="44" xfId="2" applyFont="1" applyFill="1" applyBorder="1" applyAlignment="1">
      <alignment horizontal="center" vertical="center"/>
    </xf>
    <xf numFmtId="44" fontId="10" fillId="0" borderId="35" xfId="2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54" xfId="0" applyFont="1" applyBorder="1" applyAlignment="1">
      <alignment horizontal="left" vertical="center"/>
    </xf>
    <xf numFmtId="0" fontId="16" fillId="0" borderId="53" xfId="0" applyFont="1" applyBorder="1" applyAlignment="1">
      <alignment horizontal="left" vertical="center"/>
    </xf>
    <xf numFmtId="0" fontId="16" fillId="0" borderId="6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49" fontId="16" fillId="0" borderId="54" xfId="0" applyNumberFormat="1" applyFont="1" applyBorder="1" applyAlignment="1">
      <alignment horizontal="left" vertical="center"/>
    </xf>
    <xf numFmtId="49" fontId="16" fillId="0" borderId="53" xfId="0" applyNumberFormat="1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6" fillId="3" borderId="22" xfId="0" applyFont="1" applyFill="1" applyBorder="1" applyAlignment="1">
      <alignment horizontal="left" vertical="center"/>
    </xf>
    <xf numFmtId="0" fontId="16" fillId="3" borderId="23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3" fontId="14" fillId="0" borderId="23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3" fontId="14" fillId="0" borderId="30" xfId="0" applyNumberFormat="1" applyFont="1" applyBorder="1" applyAlignment="1">
      <alignment horizontal="center" vertical="center"/>
    </xf>
    <xf numFmtId="3" fontId="19" fillId="0" borderId="23" xfId="1" applyNumberFormat="1" applyFont="1" applyBorder="1" applyAlignment="1" applyProtection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49" fontId="4" fillId="0" borderId="41" xfId="1" applyNumberFormat="1" applyBorder="1" applyAlignment="1" applyProtection="1">
      <alignment horizontal="left" vertical="center"/>
      <protection locked="0"/>
    </xf>
    <xf numFmtId="49" fontId="21" fillId="0" borderId="42" xfId="1" applyNumberFormat="1" applyFont="1" applyBorder="1" applyAlignment="1" applyProtection="1">
      <alignment horizontal="left" vertical="center"/>
      <protection locked="0"/>
    </xf>
    <xf numFmtId="44" fontId="15" fillId="0" borderId="24" xfId="2" applyFont="1" applyFill="1" applyBorder="1" applyAlignment="1">
      <alignment horizontal="left" vertical="center"/>
    </xf>
    <xf numFmtId="44" fontId="15" fillId="0" borderId="25" xfId="2" applyFont="1" applyFill="1" applyBorder="1" applyAlignment="1">
      <alignment horizontal="left" vertical="center"/>
    </xf>
    <xf numFmtId="44" fontId="15" fillId="0" borderId="17" xfId="2" applyFont="1" applyFill="1" applyBorder="1" applyAlignment="1">
      <alignment horizontal="left"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49" fontId="16" fillId="0" borderId="70" xfId="0" applyNumberFormat="1" applyFont="1" applyBorder="1" applyAlignment="1">
      <alignment horizontal="left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49" fontId="16" fillId="0" borderId="57" xfId="2" applyNumberFormat="1" applyFont="1" applyFill="1" applyBorder="1" applyAlignment="1">
      <alignment horizontal="left" vertical="center"/>
    </xf>
    <xf numFmtId="49" fontId="16" fillId="0" borderId="58" xfId="2" applyNumberFormat="1" applyFont="1" applyFill="1" applyBorder="1" applyAlignment="1">
      <alignment horizontal="left" vertical="center"/>
    </xf>
    <xf numFmtId="0" fontId="10" fillId="3" borderId="44" xfId="0" applyFont="1" applyFill="1" applyBorder="1" applyAlignment="1">
      <alignment horizontal="right" vertical="center"/>
    </xf>
    <xf numFmtId="0" fontId="10" fillId="3" borderId="16" xfId="0" applyFont="1" applyFill="1" applyBorder="1" applyAlignment="1">
      <alignment horizontal="right" vertical="center"/>
    </xf>
    <xf numFmtId="0" fontId="10" fillId="3" borderId="35" xfId="0" applyFont="1" applyFill="1" applyBorder="1" applyAlignment="1">
      <alignment horizontal="right" vertical="center"/>
    </xf>
    <xf numFmtId="42" fontId="16" fillId="0" borderId="13" xfId="0" applyNumberFormat="1" applyFont="1" applyBorder="1" applyAlignment="1">
      <alignment horizontal="center" vertical="center" wrapText="1"/>
    </xf>
    <xf numFmtId="42" fontId="16" fillId="0" borderId="59" xfId="0" applyNumberFormat="1" applyFont="1" applyBorder="1" applyAlignment="1">
      <alignment horizontal="center" vertical="center" wrapText="1"/>
    </xf>
    <xf numFmtId="42" fontId="16" fillId="0" borderId="6" xfId="0" applyNumberFormat="1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3" borderId="24" xfId="0" applyFont="1" applyFill="1" applyBorder="1" applyAlignment="1">
      <alignment horizontal="left" vertical="center"/>
    </xf>
    <xf numFmtId="0" fontId="16" fillId="3" borderId="25" xfId="0" applyFont="1" applyFill="1" applyBorder="1" applyAlignment="1">
      <alignment horizontal="left" vertical="center"/>
    </xf>
    <xf numFmtId="49" fontId="4" fillId="0" borderId="23" xfId="1" applyNumberFormat="1" applyBorder="1" applyAlignment="1" applyProtection="1">
      <alignment horizontal="center" vertical="center" wrapText="1"/>
    </xf>
    <xf numFmtId="49" fontId="19" fillId="0" borderId="23" xfId="1" applyNumberFormat="1" applyFont="1" applyBorder="1" applyAlignment="1" applyProtection="1">
      <alignment horizontal="center" vertical="center" wrapText="1"/>
    </xf>
    <xf numFmtId="49" fontId="19" fillId="0" borderId="4" xfId="1" applyNumberFormat="1" applyFont="1" applyBorder="1" applyAlignment="1" applyProtection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6" fillId="3" borderId="26" xfId="0" applyFont="1" applyFill="1" applyBorder="1" applyAlignment="1">
      <alignment horizontal="left" vertical="center"/>
    </xf>
    <xf numFmtId="0" fontId="16" fillId="3" borderId="27" xfId="0" applyFont="1" applyFill="1" applyBorder="1" applyAlignment="1">
      <alignment horizontal="left" vertical="center"/>
    </xf>
    <xf numFmtId="0" fontId="16" fillId="3" borderId="33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16" fillId="3" borderId="30" xfId="0" applyFont="1" applyFill="1" applyBorder="1" applyAlignment="1">
      <alignment horizontal="left" vertical="center"/>
    </xf>
    <xf numFmtId="3" fontId="14" fillId="0" borderId="22" xfId="0" applyNumberFormat="1" applyFont="1" applyBorder="1" applyAlignment="1">
      <alignment horizontal="left" vertical="center"/>
    </xf>
    <xf numFmtId="3" fontId="14" fillId="0" borderId="23" xfId="0" applyNumberFormat="1" applyFont="1" applyBorder="1" applyAlignment="1">
      <alignment horizontal="left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3" fontId="4" fillId="0" borderId="23" xfId="1" applyNumberFormat="1" applyBorder="1" applyAlignment="1" applyProtection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6" fillId="3" borderId="52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center" vertical="center" wrapText="1"/>
    </xf>
    <xf numFmtId="0" fontId="16" fillId="3" borderId="52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61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>
      <alignment horizontal="center" vertical="center" wrapText="1"/>
    </xf>
    <xf numFmtId="0" fontId="11" fillId="3" borderId="44" xfId="0" applyFont="1" applyFill="1" applyBorder="1" applyAlignment="1">
      <alignment horizontal="center" vertical="center" wrapText="1"/>
    </xf>
    <xf numFmtId="0" fontId="11" fillId="3" borderId="62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4" fontId="22" fillId="6" borderId="19" xfId="2" applyFont="1" applyFill="1" applyBorder="1" applyAlignment="1">
      <alignment horizontal="right" vertical="center"/>
    </xf>
    <xf numFmtId="44" fontId="22" fillId="6" borderId="11" xfId="2" applyFont="1" applyFill="1" applyBorder="1" applyAlignment="1">
      <alignment horizontal="right" vertical="center"/>
    </xf>
    <xf numFmtId="44" fontId="18" fillId="4" borderId="18" xfId="2" applyFont="1" applyFill="1" applyBorder="1" applyAlignment="1">
      <alignment horizontal="center" vertical="center"/>
    </xf>
    <xf numFmtId="44" fontId="18" fillId="4" borderId="19" xfId="2" applyFont="1" applyFill="1" applyBorder="1" applyAlignment="1">
      <alignment horizontal="center" vertical="center"/>
    </xf>
    <xf numFmtId="44" fontId="18" fillId="4" borderId="12" xfId="2" applyFont="1" applyFill="1" applyBorder="1" applyAlignment="1">
      <alignment horizontal="center" vertical="center"/>
    </xf>
    <xf numFmtId="44" fontId="22" fillId="6" borderId="18" xfId="2" applyFont="1" applyFill="1" applyBorder="1" applyAlignment="1">
      <alignment horizontal="left" vertical="center"/>
    </xf>
    <xf numFmtId="44" fontId="22" fillId="6" borderId="19" xfId="2" applyFont="1" applyFill="1" applyBorder="1" applyAlignment="1">
      <alignment horizontal="left" vertical="center"/>
    </xf>
    <xf numFmtId="44" fontId="22" fillId="6" borderId="60" xfId="2" applyFont="1" applyFill="1" applyBorder="1" applyAlignment="1">
      <alignment horizontal="right" vertical="center"/>
    </xf>
  </cellXfs>
  <cellStyles count="4">
    <cellStyle name="Hypertextový odkaz" xfId="1" builtinId="8"/>
    <cellStyle name="Měna" xfId="2" builtinId="4"/>
    <cellStyle name="Normální" xfId="0" builtinId="0"/>
    <cellStyle name="Normální 2" xfId="3" xr:uid="{AFE9873C-9F72-488B-A61A-D474B3F32571}"/>
  </cellStyles>
  <dxfs count="0"/>
  <tableStyles count="0" defaultTableStyle="TableStyleMedium9" defaultPivotStyle="PivotStyleLight16"/>
  <colors>
    <mruColors>
      <color rgb="FFFFFF99"/>
      <color rgb="FFF0F8FA"/>
      <color rgb="FFF2F2F2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reza.palanova@domovmlada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74"/>
  <sheetViews>
    <sheetView tabSelected="1" view="pageBreakPreview" topLeftCell="A2" zoomScale="86" zoomScaleNormal="65" zoomScaleSheetLayoutView="108" workbookViewId="0">
      <selection activeCell="R68" sqref="R68"/>
    </sheetView>
  </sheetViews>
  <sheetFormatPr baseColWidth="10" defaultColWidth="8.83203125" defaultRowHeight="13" x14ac:dyDescent="0.15"/>
  <cols>
    <col min="1" max="1" width="16.5" customWidth="1"/>
    <col min="2" max="2" width="13.6640625" customWidth="1"/>
    <col min="3" max="3" width="9" customWidth="1"/>
    <col min="4" max="4" width="14.5" customWidth="1"/>
    <col min="5" max="5" width="75.83203125" customWidth="1"/>
    <col min="6" max="6" width="23.83203125" customWidth="1"/>
    <col min="7" max="7" width="7.5" customWidth="1"/>
    <col min="8" max="8" width="8.1640625" customWidth="1"/>
    <col min="9" max="9" width="16.5" customWidth="1"/>
    <col min="10" max="10" width="27.33203125" customWidth="1"/>
    <col min="11" max="11" width="12" customWidth="1"/>
    <col min="12" max="12" width="15.1640625" customWidth="1"/>
    <col min="13" max="13" width="15.5" customWidth="1"/>
    <col min="14" max="14" width="12.1640625" customWidth="1"/>
    <col min="15" max="15" width="15.83203125" customWidth="1"/>
    <col min="16" max="16" width="12.1640625" customWidth="1"/>
    <col min="17" max="17" width="12.33203125" customWidth="1"/>
    <col min="18" max="18" width="21.1640625" customWidth="1"/>
    <col min="19" max="19" width="9" customWidth="1"/>
    <col min="20" max="20" width="16.6640625" customWidth="1"/>
    <col min="21" max="21" width="26.1640625" customWidth="1"/>
    <col min="22" max="22" width="71" customWidth="1"/>
  </cols>
  <sheetData>
    <row r="1" spans="1:37" ht="24.5" customHeight="1" x14ac:dyDescent="0.15">
      <c r="A1" s="210" t="s">
        <v>15</v>
      </c>
      <c r="B1" s="211"/>
      <c r="C1" s="211"/>
      <c r="D1" s="212"/>
      <c r="E1" s="203" t="s">
        <v>55</v>
      </c>
      <c r="F1" s="204"/>
      <c r="G1" s="204"/>
      <c r="H1" s="204"/>
      <c r="I1" s="204"/>
      <c r="J1" s="225" t="s">
        <v>24</v>
      </c>
      <c r="K1" s="226"/>
      <c r="L1" s="203" t="s">
        <v>102</v>
      </c>
      <c r="M1" s="204"/>
      <c r="N1" s="204"/>
      <c r="O1" s="224"/>
      <c r="P1" s="203" t="s">
        <v>25</v>
      </c>
      <c r="Q1" s="204"/>
      <c r="R1" s="224"/>
      <c r="S1" s="218"/>
      <c r="T1" s="219"/>
      <c r="U1" s="220"/>
    </row>
    <row r="2" spans="1:37" ht="24.5" customHeight="1" x14ac:dyDescent="0.15">
      <c r="A2" s="213" t="s">
        <v>16</v>
      </c>
      <c r="B2" s="214"/>
      <c r="C2" s="214"/>
      <c r="D2" s="215"/>
      <c r="E2" s="233" t="s">
        <v>56</v>
      </c>
      <c r="F2" s="234"/>
      <c r="G2" s="234"/>
      <c r="H2" s="234"/>
      <c r="I2" s="234"/>
      <c r="J2" s="227"/>
      <c r="K2" s="228"/>
      <c r="L2" s="167"/>
      <c r="M2" s="168"/>
      <c r="N2" s="168"/>
      <c r="O2" s="169"/>
      <c r="P2" s="173"/>
      <c r="Q2" s="173"/>
      <c r="R2" s="174"/>
      <c r="S2" s="175"/>
      <c r="T2" s="176"/>
      <c r="U2" s="177"/>
    </row>
    <row r="3" spans="1:37" ht="24.5" customHeight="1" x14ac:dyDescent="0.2">
      <c r="A3" s="170" t="s">
        <v>17</v>
      </c>
      <c r="B3" s="171"/>
      <c r="C3" s="171"/>
      <c r="D3" s="172"/>
      <c r="E3" s="233" t="s">
        <v>54</v>
      </c>
      <c r="F3" s="234"/>
      <c r="G3" s="234"/>
      <c r="H3" s="234"/>
      <c r="I3" s="234"/>
      <c r="J3" s="229"/>
      <c r="K3" s="230"/>
      <c r="L3" s="167"/>
      <c r="M3" s="168"/>
      <c r="N3" s="168"/>
      <c r="O3" s="169"/>
      <c r="P3" s="205"/>
      <c r="Q3" s="206"/>
      <c r="R3" s="207"/>
      <c r="S3" s="221"/>
      <c r="T3" s="222"/>
      <c r="U3" s="223"/>
      <c r="X3" s="49"/>
      <c r="Y3" s="49"/>
      <c r="Z3" s="49"/>
      <c r="AA3" s="49"/>
      <c r="AB3" s="49"/>
      <c r="AC3" s="49"/>
      <c r="AD3" s="49"/>
    </row>
    <row r="4" spans="1:37" ht="24.5" customHeight="1" x14ac:dyDescent="0.2">
      <c r="A4" s="213" t="s">
        <v>18</v>
      </c>
      <c r="B4" s="214"/>
      <c r="C4" s="214"/>
      <c r="D4" s="215"/>
      <c r="E4" s="216">
        <v>773995886</v>
      </c>
      <c r="F4" s="217"/>
      <c r="G4" s="217"/>
      <c r="H4" s="217"/>
      <c r="I4" s="217"/>
      <c r="J4" s="229"/>
      <c r="K4" s="230"/>
      <c r="L4" s="167"/>
      <c r="M4" s="168"/>
      <c r="N4" s="168"/>
      <c r="O4" s="169"/>
      <c r="P4" s="208"/>
      <c r="Q4" s="208"/>
      <c r="R4" s="209"/>
      <c r="S4" s="175"/>
      <c r="T4" s="176"/>
      <c r="U4" s="177"/>
      <c r="X4" s="49"/>
      <c r="Y4" s="49"/>
      <c r="Z4" s="49"/>
      <c r="AA4" s="49"/>
      <c r="AB4" s="49"/>
      <c r="AC4" s="49"/>
      <c r="AD4" s="49"/>
    </row>
    <row r="5" spans="1:37" ht="24.5" customHeight="1" thickBot="1" x14ac:dyDescent="0.25">
      <c r="A5" s="144" t="s">
        <v>19</v>
      </c>
      <c r="B5" s="145"/>
      <c r="C5" s="145"/>
      <c r="D5" s="146"/>
      <c r="E5" s="181" t="s">
        <v>57</v>
      </c>
      <c r="F5" s="182"/>
      <c r="G5" s="182"/>
      <c r="H5" s="182"/>
      <c r="I5" s="182"/>
      <c r="J5" s="231"/>
      <c r="K5" s="232"/>
      <c r="L5" s="147"/>
      <c r="M5" s="148"/>
      <c r="N5" s="148"/>
      <c r="O5" s="149"/>
      <c r="P5" s="235"/>
      <c r="Q5" s="235"/>
      <c r="R5" s="236"/>
      <c r="S5" s="178"/>
      <c r="T5" s="179"/>
      <c r="U5" s="180"/>
      <c r="V5" s="48"/>
      <c r="X5" s="49"/>
      <c r="Y5" s="49"/>
      <c r="Z5" s="49"/>
      <c r="AA5" s="49"/>
      <c r="AB5" s="49"/>
      <c r="AC5" s="49"/>
      <c r="AD5" s="49"/>
    </row>
    <row r="6" spans="1:37" ht="11.25" customHeight="1" thickBot="1" x14ac:dyDescent="0.25">
      <c r="A6" s="13"/>
      <c r="B6" s="13"/>
      <c r="C6" s="13"/>
      <c r="D6" s="13"/>
      <c r="E6" s="14"/>
      <c r="F6" s="15"/>
      <c r="G6" s="15"/>
      <c r="H6" s="15"/>
      <c r="I6" s="15"/>
      <c r="J6" s="16"/>
      <c r="K6" s="16"/>
      <c r="L6" s="17"/>
      <c r="M6" s="17"/>
      <c r="N6" s="17"/>
      <c r="O6" s="17"/>
      <c r="P6" s="17"/>
      <c r="Q6" s="18"/>
      <c r="R6" s="18"/>
      <c r="S6" s="17"/>
      <c r="T6" s="17"/>
      <c r="U6" s="13"/>
      <c r="X6" s="49"/>
      <c r="Y6" s="49"/>
      <c r="Z6" s="49"/>
      <c r="AA6" s="49"/>
      <c r="AB6" s="49"/>
      <c r="AC6" s="49"/>
      <c r="AD6" s="49"/>
    </row>
    <row r="7" spans="1:37" ht="34" x14ac:dyDescent="0.2">
      <c r="A7" s="51" t="s">
        <v>10</v>
      </c>
      <c r="B7" s="74" t="s">
        <v>0</v>
      </c>
      <c r="C7" s="52" t="s">
        <v>1</v>
      </c>
      <c r="D7" s="52" t="s">
        <v>2</v>
      </c>
      <c r="E7" s="52" t="s">
        <v>11</v>
      </c>
      <c r="F7" s="52" t="s">
        <v>12</v>
      </c>
      <c r="G7" s="52" t="s">
        <v>26</v>
      </c>
      <c r="H7" s="52" t="s">
        <v>27</v>
      </c>
      <c r="I7" s="52" t="s">
        <v>3</v>
      </c>
      <c r="J7" s="52" t="s">
        <v>28</v>
      </c>
      <c r="K7" s="52" t="s">
        <v>29</v>
      </c>
      <c r="L7" s="52" t="s">
        <v>30</v>
      </c>
      <c r="M7" s="53" t="s">
        <v>36</v>
      </c>
      <c r="N7" s="52" t="s">
        <v>53</v>
      </c>
      <c r="O7" s="52"/>
      <c r="P7" s="52"/>
      <c r="Q7" s="52" t="s">
        <v>23</v>
      </c>
      <c r="R7" s="52" t="s">
        <v>20</v>
      </c>
      <c r="S7" s="54" t="s">
        <v>4</v>
      </c>
      <c r="T7" s="54" t="s">
        <v>21</v>
      </c>
      <c r="U7" s="55" t="s">
        <v>22</v>
      </c>
      <c r="V7" s="80" t="s">
        <v>13</v>
      </c>
      <c r="X7" s="49"/>
      <c r="Y7" s="50"/>
      <c r="Z7" s="49"/>
      <c r="AA7" s="49"/>
      <c r="AB7" s="49"/>
      <c r="AC7" s="49"/>
      <c r="AD7" s="49"/>
    </row>
    <row r="8" spans="1:37" ht="41.5" customHeight="1" x14ac:dyDescent="0.2">
      <c r="A8" s="116" t="s">
        <v>65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96"/>
      <c r="X8" s="49"/>
      <c r="Y8" s="50"/>
      <c r="Z8" s="49"/>
      <c r="AA8" s="49"/>
      <c r="AB8" s="49"/>
      <c r="AC8" s="49"/>
      <c r="AD8" s="49"/>
    </row>
    <row r="9" spans="1:37" ht="41.5" customHeight="1" x14ac:dyDescent="0.2">
      <c r="A9" s="122" t="s">
        <v>46</v>
      </c>
      <c r="B9" s="97">
        <v>90</v>
      </c>
      <c r="C9" s="97">
        <v>197</v>
      </c>
      <c r="D9" s="89"/>
      <c r="E9" s="93" t="s">
        <v>73</v>
      </c>
      <c r="F9" s="98"/>
      <c r="G9" s="97">
        <v>0</v>
      </c>
      <c r="H9" s="97">
        <v>1</v>
      </c>
      <c r="I9" s="99" t="s">
        <v>64</v>
      </c>
      <c r="J9" s="99" t="s">
        <v>59</v>
      </c>
      <c r="K9" s="97" t="s">
        <v>33</v>
      </c>
      <c r="L9" s="97" t="s">
        <v>60</v>
      </c>
      <c r="M9" s="97" t="s">
        <v>61</v>
      </c>
      <c r="N9" s="97"/>
      <c r="O9" s="97"/>
      <c r="P9" s="97"/>
      <c r="Q9" s="100">
        <f>G9+H9</f>
        <v>1</v>
      </c>
      <c r="R9" s="101">
        <v>0</v>
      </c>
      <c r="S9" s="97"/>
      <c r="T9" s="100">
        <f t="shared" ref="T9:T10" si="0">(R9*((100-S9)/100))</f>
        <v>0</v>
      </c>
      <c r="U9" s="102">
        <f t="shared" ref="U9:U10" si="1">T9*Q9</f>
        <v>0</v>
      </c>
      <c r="X9" s="76"/>
      <c r="Y9" s="77"/>
      <c r="Z9" s="76"/>
      <c r="AA9" s="76"/>
      <c r="AB9" s="76"/>
      <c r="AC9" s="76"/>
      <c r="AD9" s="76"/>
      <c r="AE9" s="78"/>
      <c r="AF9" s="78"/>
    </row>
    <row r="10" spans="1:37" ht="40.25" customHeight="1" thickBot="1" x14ac:dyDescent="0.25">
      <c r="A10" s="118"/>
      <c r="B10" s="69">
        <v>90</v>
      </c>
      <c r="C10" s="69">
        <v>197</v>
      </c>
      <c r="D10" s="68" t="s">
        <v>58</v>
      </c>
      <c r="E10" s="95" t="s">
        <v>63</v>
      </c>
      <c r="F10" s="71"/>
      <c r="G10" s="69">
        <v>0</v>
      </c>
      <c r="H10" s="69">
        <v>1</v>
      </c>
      <c r="I10" s="71" t="s">
        <v>64</v>
      </c>
      <c r="J10" s="71" t="s">
        <v>62</v>
      </c>
      <c r="K10" s="69"/>
      <c r="L10" s="69"/>
      <c r="M10" s="69"/>
      <c r="N10" s="69"/>
      <c r="O10" s="69"/>
      <c r="P10" s="69"/>
      <c r="Q10" s="72">
        <f t="shared" ref="Q10:Q58" si="2">G10+H10</f>
        <v>1</v>
      </c>
      <c r="R10" s="70">
        <v>0</v>
      </c>
      <c r="S10" s="69"/>
      <c r="T10" s="72">
        <f t="shared" si="0"/>
        <v>0</v>
      </c>
      <c r="U10" s="92">
        <f t="shared" si="1"/>
        <v>0</v>
      </c>
      <c r="X10" s="76"/>
      <c r="Y10" s="77"/>
      <c r="Z10" s="76"/>
      <c r="AA10" s="76"/>
      <c r="AB10" s="76"/>
      <c r="AC10" s="76"/>
      <c r="AD10" s="76"/>
      <c r="AE10" s="78"/>
      <c r="AF10" s="78"/>
    </row>
    <row r="11" spans="1:37" ht="41.5" customHeight="1" thickBot="1" x14ac:dyDescent="0.25">
      <c r="A11" s="117" t="s">
        <v>47</v>
      </c>
      <c r="B11" s="69">
        <v>90</v>
      </c>
      <c r="C11" s="69">
        <v>197</v>
      </c>
      <c r="D11" s="68"/>
      <c r="E11" s="93" t="s">
        <v>73</v>
      </c>
      <c r="F11" s="94"/>
      <c r="G11" s="69">
        <v>0</v>
      </c>
      <c r="H11" s="69">
        <v>1</v>
      </c>
      <c r="I11" s="71" t="s">
        <v>64</v>
      </c>
      <c r="J11" s="71" t="s">
        <v>59</v>
      </c>
      <c r="K11" s="69" t="s">
        <v>33</v>
      </c>
      <c r="L11" s="69" t="s">
        <v>60</v>
      </c>
      <c r="M11" s="69" t="s">
        <v>61</v>
      </c>
      <c r="N11" s="69"/>
      <c r="O11" s="69"/>
      <c r="P11" s="69"/>
      <c r="Q11" s="72">
        <f t="shared" si="2"/>
        <v>1</v>
      </c>
      <c r="R11" s="70">
        <v>0</v>
      </c>
      <c r="S11" s="69"/>
      <c r="T11" s="72">
        <f t="shared" ref="T11:T58" si="3">(R11*((100-S11)/100))</f>
        <v>0</v>
      </c>
      <c r="U11" s="92">
        <f t="shared" ref="U11" si="4">T11*Q11</f>
        <v>0</v>
      </c>
      <c r="V11" s="81"/>
      <c r="X11" s="76"/>
      <c r="Y11" s="77"/>
      <c r="Z11" s="76"/>
      <c r="AA11" s="76"/>
      <c r="AB11" s="76"/>
      <c r="AC11" s="76"/>
      <c r="AD11" s="76"/>
      <c r="AE11" s="78"/>
      <c r="AF11" s="78"/>
    </row>
    <row r="12" spans="1:37" ht="41.5" customHeight="1" x14ac:dyDescent="0.2">
      <c r="A12" s="118"/>
      <c r="B12" s="69">
        <v>90</v>
      </c>
      <c r="C12" s="69">
        <v>197</v>
      </c>
      <c r="D12" s="68" t="s">
        <v>58</v>
      </c>
      <c r="E12" s="95" t="s">
        <v>63</v>
      </c>
      <c r="F12" s="71"/>
      <c r="G12" s="69">
        <v>0</v>
      </c>
      <c r="H12" s="69">
        <v>1</v>
      </c>
      <c r="I12" s="71" t="s">
        <v>64</v>
      </c>
      <c r="J12" s="71" t="s">
        <v>62</v>
      </c>
      <c r="K12" s="69"/>
      <c r="L12" s="69"/>
      <c r="M12" s="69"/>
      <c r="N12" s="69"/>
      <c r="O12" s="69"/>
      <c r="P12" s="69"/>
      <c r="Q12" s="72">
        <f t="shared" si="2"/>
        <v>1</v>
      </c>
      <c r="R12" s="70">
        <v>0</v>
      </c>
      <c r="S12" s="69"/>
      <c r="T12" s="72">
        <f t="shared" si="3"/>
        <v>0</v>
      </c>
      <c r="U12" s="73">
        <f t="shared" ref="U12:U58" si="5">T12*Q12</f>
        <v>0</v>
      </c>
      <c r="V12" s="81"/>
      <c r="X12" s="79"/>
      <c r="Y12" s="79"/>
      <c r="Z12" s="79"/>
      <c r="AA12" s="79"/>
      <c r="AB12" s="79"/>
      <c r="AC12" s="79"/>
      <c r="AD12" s="79"/>
      <c r="AE12" s="79"/>
      <c r="AF12" s="79"/>
      <c r="AG12" s="66"/>
      <c r="AH12" s="66"/>
      <c r="AI12" s="66"/>
      <c r="AJ12" s="66"/>
      <c r="AK12" s="66"/>
    </row>
    <row r="13" spans="1:37" ht="37.75" customHeight="1" x14ac:dyDescent="0.2">
      <c r="A13" s="117" t="s">
        <v>48</v>
      </c>
      <c r="B13" s="69">
        <v>70</v>
      </c>
      <c r="C13" s="69">
        <v>197</v>
      </c>
      <c r="D13" s="68"/>
      <c r="E13" s="93" t="s">
        <v>73</v>
      </c>
      <c r="F13" s="94"/>
      <c r="G13" s="69">
        <v>1</v>
      </c>
      <c r="H13" s="69">
        <v>0</v>
      </c>
      <c r="I13" s="71" t="s">
        <v>64</v>
      </c>
      <c r="J13" s="71" t="s">
        <v>59</v>
      </c>
      <c r="K13" s="69" t="s">
        <v>33</v>
      </c>
      <c r="L13" s="69" t="s">
        <v>60</v>
      </c>
      <c r="M13" s="69" t="s">
        <v>61</v>
      </c>
      <c r="N13" s="69"/>
      <c r="O13" s="69"/>
      <c r="P13" s="69"/>
      <c r="Q13" s="72">
        <f t="shared" si="2"/>
        <v>1</v>
      </c>
      <c r="R13" s="70">
        <v>0</v>
      </c>
      <c r="S13" s="69"/>
      <c r="T13" s="72">
        <f t="shared" si="3"/>
        <v>0</v>
      </c>
      <c r="U13" s="73">
        <f t="shared" si="5"/>
        <v>0</v>
      </c>
      <c r="V13" s="82"/>
      <c r="X13" s="79"/>
      <c r="Y13" s="79"/>
      <c r="Z13" s="79"/>
      <c r="AA13" s="79"/>
      <c r="AB13" s="79"/>
      <c r="AC13" s="79"/>
      <c r="AD13" s="79"/>
      <c r="AE13" s="79"/>
      <c r="AF13" s="79"/>
      <c r="AG13" s="66"/>
      <c r="AH13" s="66"/>
      <c r="AI13" s="66"/>
      <c r="AJ13" s="66"/>
      <c r="AK13" s="66"/>
    </row>
    <row r="14" spans="1:37" ht="43.75" customHeight="1" thickBot="1" x14ac:dyDescent="0.25">
      <c r="A14" s="118"/>
      <c r="B14" s="69">
        <v>70</v>
      </c>
      <c r="C14" s="69">
        <v>197</v>
      </c>
      <c r="D14" s="68" t="s">
        <v>58</v>
      </c>
      <c r="E14" s="95" t="s">
        <v>63</v>
      </c>
      <c r="F14" s="71"/>
      <c r="G14" s="69">
        <v>1</v>
      </c>
      <c r="H14" s="69">
        <v>0</v>
      </c>
      <c r="I14" s="71" t="s">
        <v>64</v>
      </c>
      <c r="J14" s="71" t="s">
        <v>62</v>
      </c>
      <c r="K14" s="69"/>
      <c r="L14" s="69"/>
      <c r="M14" s="69"/>
      <c r="N14" s="69"/>
      <c r="O14" s="69"/>
      <c r="P14" s="69"/>
      <c r="Q14" s="72">
        <f t="shared" si="2"/>
        <v>1</v>
      </c>
      <c r="R14" s="70">
        <v>0</v>
      </c>
      <c r="S14" s="69"/>
      <c r="T14" s="72">
        <f t="shared" si="3"/>
        <v>0</v>
      </c>
      <c r="U14" s="73">
        <f t="shared" si="5"/>
        <v>0</v>
      </c>
      <c r="V14" s="82"/>
      <c r="X14" s="79"/>
      <c r="Y14" s="79"/>
      <c r="Z14" s="79"/>
      <c r="AA14" s="79"/>
      <c r="AB14" s="79"/>
      <c r="AC14" s="79"/>
      <c r="AD14" s="79"/>
      <c r="AE14" s="79"/>
      <c r="AF14" s="79"/>
      <c r="AG14" s="66"/>
      <c r="AH14" s="66"/>
      <c r="AI14" s="66"/>
      <c r="AJ14" s="66"/>
      <c r="AK14" s="66"/>
    </row>
    <row r="15" spans="1:37" ht="41.5" customHeight="1" x14ac:dyDescent="0.2">
      <c r="A15" s="117" t="s">
        <v>49</v>
      </c>
      <c r="B15" s="69">
        <v>70</v>
      </c>
      <c r="C15" s="69">
        <v>197</v>
      </c>
      <c r="D15" s="68"/>
      <c r="E15" s="93" t="s">
        <v>73</v>
      </c>
      <c r="F15" s="94"/>
      <c r="G15" s="69">
        <v>1</v>
      </c>
      <c r="H15" s="69">
        <v>0</v>
      </c>
      <c r="I15" s="71" t="s">
        <v>64</v>
      </c>
      <c r="J15" s="71" t="s">
        <v>59</v>
      </c>
      <c r="K15" s="69" t="s">
        <v>33</v>
      </c>
      <c r="L15" s="69" t="s">
        <v>60</v>
      </c>
      <c r="M15" s="69" t="s">
        <v>61</v>
      </c>
      <c r="N15" s="69"/>
      <c r="O15" s="69"/>
      <c r="P15" s="69"/>
      <c r="Q15" s="72">
        <f t="shared" si="2"/>
        <v>1</v>
      </c>
      <c r="R15" s="70">
        <v>0</v>
      </c>
      <c r="S15" s="69"/>
      <c r="T15" s="72">
        <f t="shared" si="3"/>
        <v>0</v>
      </c>
      <c r="U15" s="73">
        <f t="shared" si="5"/>
        <v>0</v>
      </c>
      <c r="V15" s="81"/>
      <c r="X15" s="79"/>
      <c r="Y15" s="79"/>
      <c r="Z15" s="79"/>
      <c r="AA15" s="79"/>
      <c r="AB15" s="79"/>
      <c r="AC15" s="79"/>
      <c r="AD15" s="79"/>
      <c r="AE15" s="79"/>
      <c r="AF15" s="79"/>
      <c r="AG15" s="66"/>
      <c r="AH15" s="66"/>
      <c r="AI15" s="66"/>
      <c r="AJ15" s="66"/>
      <c r="AK15" s="66"/>
    </row>
    <row r="16" spans="1:37" ht="45" customHeight="1" x14ac:dyDescent="0.2">
      <c r="A16" s="118"/>
      <c r="B16" s="69">
        <v>70</v>
      </c>
      <c r="C16" s="69">
        <v>197</v>
      </c>
      <c r="D16" s="68" t="s">
        <v>58</v>
      </c>
      <c r="E16" s="95" t="s">
        <v>63</v>
      </c>
      <c r="F16" s="71"/>
      <c r="G16" s="69">
        <v>1</v>
      </c>
      <c r="H16" s="69">
        <v>0</v>
      </c>
      <c r="I16" s="71" t="s">
        <v>64</v>
      </c>
      <c r="J16" s="71" t="s">
        <v>62</v>
      </c>
      <c r="K16" s="69"/>
      <c r="L16" s="69"/>
      <c r="M16" s="69"/>
      <c r="N16" s="69"/>
      <c r="O16" s="69"/>
      <c r="P16" s="69"/>
      <c r="Q16" s="72">
        <f t="shared" si="2"/>
        <v>1</v>
      </c>
      <c r="R16" s="70">
        <v>0</v>
      </c>
      <c r="S16" s="69"/>
      <c r="T16" s="72">
        <f t="shared" si="3"/>
        <v>0</v>
      </c>
      <c r="U16" s="73">
        <f t="shared" si="5"/>
        <v>0</v>
      </c>
      <c r="V16" s="82"/>
      <c r="X16" s="79"/>
      <c r="Y16" s="79"/>
      <c r="Z16" s="79"/>
      <c r="AA16" s="79"/>
      <c r="AB16" s="79"/>
      <c r="AC16" s="79"/>
      <c r="AD16" s="79"/>
      <c r="AE16" s="79"/>
      <c r="AF16" s="79"/>
      <c r="AG16" s="66"/>
      <c r="AH16" s="66"/>
      <c r="AI16" s="66"/>
      <c r="AJ16" s="66"/>
      <c r="AK16" s="66"/>
    </row>
    <row r="17" spans="1:37" ht="40.25" customHeight="1" x14ac:dyDescent="0.2">
      <c r="A17" s="117" t="s">
        <v>50</v>
      </c>
      <c r="B17" s="69">
        <v>90</v>
      </c>
      <c r="C17" s="69">
        <v>197</v>
      </c>
      <c r="D17" s="68"/>
      <c r="E17" s="93" t="s">
        <v>73</v>
      </c>
      <c r="F17" s="94"/>
      <c r="G17" s="69">
        <v>0</v>
      </c>
      <c r="H17" s="69">
        <v>1</v>
      </c>
      <c r="I17" s="71" t="s">
        <v>64</v>
      </c>
      <c r="J17" s="71" t="s">
        <v>59</v>
      </c>
      <c r="K17" s="69" t="s">
        <v>33</v>
      </c>
      <c r="L17" s="69" t="s">
        <v>60</v>
      </c>
      <c r="M17" s="69" t="s">
        <v>61</v>
      </c>
      <c r="N17" s="69"/>
      <c r="O17" s="69"/>
      <c r="P17" s="69"/>
      <c r="Q17" s="72">
        <f t="shared" si="2"/>
        <v>1</v>
      </c>
      <c r="R17" s="70">
        <v>0</v>
      </c>
      <c r="S17" s="69"/>
      <c r="T17" s="72">
        <f t="shared" ref="T17" si="6">(R17*((100-S17)/100))</f>
        <v>0</v>
      </c>
      <c r="U17" s="73">
        <f t="shared" ref="U17" si="7">T17*Q17</f>
        <v>0</v>
      </c>
      <c r="V17" s="82"/>
      <c r="X17" s="79"/>
      <c r="Y17" s="79"/>
      <c r="Z17" s="79"/>
      <c r="AA17" s="79"/>
      <c r="AB17" s="79"/>
      <c r="AC17" s="79"/>
      <c r="AD17" s="79"/>
      <c r="AE17" s="79"/>
      <c r="AF17" s="79"/>
      <c r="AG17" s="66"/>
      <c r="AH17" s="66"/>
      <c r="AI17" s="66"/>
      <c r="AJ17" s="66"/>
      <c r="AK17" s="66"/>
    </row>
    <row r="18" spans="1:37" ht="48.5" customHeight="1" x14ac:dyDescent="0.2">
      <c r="A18" s="118"/>
      <c r="B18" s="69">
        <v>90</v>
      </c>
      <c r="C18" s="69">
        <v>197</v>
      </c>
      <c r="D18" s="68" t="s">
        <v>58</v>
      </c>
      <c r="E18" s="95" t="s">
        <v>63</v>
      </c>
      <c r="F18" s="71"/>
      <c r="G18" s="69">
        <v>0</v>
      </c>
      <c r="H18" s="69">
        <v>1</v>
      </c>
      <c r="I18" s="71" t="s">
        <v>64</v>
      </c>
      <c r="J18" s="71" t="s">
        <v>62</v>
      </c>
      <c r="K18" s="69"/>
      <c r="L18" s="69"/>
      <c r="M18" s="69"/>
      <c r="N18" s="69"/>
      <c r="O18" s="69"/>
      <c r="P18" s="69"/>
      <c r="Q18" s="72">
        <f t="shared" si="2"/>
        <v>1</v>
      </c>
      <c r="R18" s="70">
        <v>0</v>
      </c>
      <c r="S18" s="69"/>
      <c r="T18" s="72">
        <f t="shared" si="3"/>
        <v>0</v>
      </c>
      <c r="U18" s="73">
        <f t="shared" si="5"/>
        <v>0</v>
      </c>
      <c r="V18" s="82"/>
      <c r="X18" s="79"/>
      <c r="Y18" s="79"/>
      <c r="Z18" s="79"/>
      <c r="AA18" s="79"/>
      <c r="AB18" s="79"/>
      <c r="AC18" s="79"/>
      <c r="AD18" s="79"/>
      <c r="AE18" s="79"/>
      <c r="AF18" s="79"/>
      <c r="AG18" s="66"/>
      <c r="AH18" s="66"/>
      <c r="AI18" s="66"/>
      <c r="AJ18" s="66"/>
      <c r="AK18" s="66"/>
    </row>
    <row r="19" spans="1:37" ht="39" customHeight="1" x14ac:dyDescent="0.2">
      <c r="A19" s="117" t="s">
        <v>52</v>
      </c>
      <c r="B19" s="69">
        <v>90</v>
      </c>
      <c r="C19" s="69">
        <v>197</v>
      </c>
      <c r="D19" s="68"/>
      <c r="E19" s="93" t="s">
        <v>73</v>
      </c>
      <c r="F19" s="94"/>
      <c r="G19" s="69">
        <v>0</v>
      </c>
      <c r="H19" s="69">
        <v>1</v>
      </c>
      <c r="I19" s="71" t="s">
        <v>64</v>
      </c>
      <c r="J19" s="71" t="s">
        <v>59</v>
      </c>
      <c r="K19" s="69" t="s">
        <v>33</v>
      </c>
      <c r="L19" s="69" t="s">
        <v>60</v>
      </c>
      <c r="M19" s="69" t="s">
        <v>61</v>
      </c>
      <c r="N19" s="69"/>
      <c r="O19" s="69"/>
      <c r="P19" s="69"/>
      <c r="Q19" s="72">
        <f t="shared" si="2"/>
        <v>1</v>
      </c>
      <c r="R19" s="70">
        <v>0</v>
      </c>
      <c r="S19" s="69"/>
      <c r="T19" s="72">
        <f t="shared" si="3"/>
        <v>0</v>
      </c>
      <c r="U19" s="73">
        <f t="shared" si="5"/>
        <v>0</v>
      </c>
      <c r="V19" s="82"/>
      <c r="X19" s="79"/>
      <c r="Y19" s="79"/>
      <c r="Z19" s="79"/>
      <c r="AA19" s="79"/>
      <c r="AB19" s="79"/>
      <c r="AC19" s="79"/>
      <c r="AD19" s="79"/>
      <c r="AE19" s="79"/>
      <c r="AF19" s="79"/>
      <c r="AG19" s="66"/>
      <c r="AH19" s="66"/>
      <c r="AI19" s="66"/>
      <c r="AJ19" s="66"/>
      <c r="AK19" s="66"/>
    </row>
    <row r="20" spans="1:37" ht="45" customHeight="1" x14ac:dyDescent="0.2">
      <c r="A20" s="118"/>
      <c r="B20" s="69">
        <v>90</v>
      </c>
      <c r="C20" s="69">
        <v>197</v>
      </c>
      <c r="D20" s="68" t="s">
        <v>58</v>
      </c>
      <c r="E20" s="95" t="s">
        <v>63</v>
      </c>
      <c r="F20" s="71"/>
      <c r="G20" s="69">
        <v>0</v>
      </c>
      <c r="H20" s="69">
        <v>1</v>
      </c>
      <c r="I20" s="71" t="s">
        <v>64</v>
      </c>
      <c r="J20" s="71" t="s">
        <v>62</v>
      </c>
      <c r="K20" s="69"/>
      <c r="L20" s="69"/>
      <c r="M20" s="69"/>
      <c r="N20" s="69"/>
      <c r="O20" s="69"/>
      <c r="P20" s="69"/>
      <c r="Q20" s="72">
        <f t="shared" si="2"/>
        <v>1</v>
      </c>
      <c r="R20" s="70">
        <v>0</v>
      </c>
      <c r="S20" s="69"/>
      <c r="T20" s="72">
        <f t="shared" si="3"/>
        <v>0</v>
      </c>
      <c r="U20" s="73">
        <f t="shared" si="5"/>
        <v>0</v>
      </c>
      <c r="V20" s="82"/>
      <c r="X20" s="79"/>
      <c r="Y20" s="79"/>
      <c r="Z20" s="79"/>
      <c r="AA20" s="79"/>
      <c r="AB20" s="79"/>
      <c r="AC20" s="79"/>
      <c r="AD20" s="79"/>
      <c r="AE20" s="79"/>
      <c r="AF20" s="79"/>
      <c r="AG20" s="66"/>
      <c r="AH20" s="66"/>
      <c r="AI20" s="66"/>
      <c r="AJ20" s="66"/>
      <c r="AK20" s="66"/>
    </row>
    <row r="21" spans="1:37" ht="40.25" customHeight="1" x14ac:dyDescent="0.2">
      <c r="A21" s="117" t="s">
        <v>66</v>
      </c>
      <c r="B21" s="69">
        <v>90</v>
      </c>
      <c r="C21" s="69">
        <v>197</v>
      </c>
      <c r="D21" s="68"/>
      <c r="E21" s="93" t="s">
        <v>73</v>
      </c>
      <c r="F21" s="94"/>
      <c r="G21" s="69">
        <v>1</v>
      </c>
      <c r="H21" s="69">
        <v>0</v>
      </c>
      <c r="I21" s="71" t="s">
        <v>64</v>
      </c>
      <c r="J21" s="71" t="s">
        <v>59</v>
      </c>
      <c r="K21" s="69" t="s">
        <v>33</v>
      </c>
      <c r="L21" s="69" t="s">
        <v>60</v>
      </c>
      <c r="M21" s="69" t="s">
        <v>61</v>
      </c>
      <c r="N21" s="69"/>
      <c r="O21" s="69"/>
      <c r="P21" s="69"/>
      <c r="Q21" s="72">
        <f t="shared" si="2"/>
        <v>1</v>
      </c>
      <c r="R21" s="70">
        <v>0</v>
      </c>
      <c r="S21" s="69"/>
      <c r="T21" s="72">
        <f t="shared" si="3"/>
        <v>0</v>
      </c>
      <c r="U21" s="73">
        <f t="shared" si="5"/>
        <v>0</v>
      </c>
      <c r="V21" s="82"/>
      <c r="X21" s="79"/>
      <c r="Y21" s="79"/>
      <c r="Z21" s="79"/>
      <c r="AA21" s="79"/>
      <c r="AB21" s="79"/>
      <c r="AC21" s="79"/>
      <c r="AD21" s="79"/>
      <c r="AE21" s="79"/>
      <c r="AF21" s="79"/>
      <c r="AG21" s="66"/>
      <c r="AH21" s="66"/>
      <c r="AI21" s="66"/>
      <c r="AJ21" s="66"/>
      <c r="AK21" s="66"/>
    </row>
    <row r="22" spans="1:37" ht="40.25" customHeight="1" x14ac:dyDescent="0.2">
      <c r="A22" s="118"/>
      <c r="B22" s="69">
        <v>90</v>
      </c>
      <c r="C22" s="69">
        <v>197</v>
      </c>
      <c r="D22" s="68" t="s">
        <v>58</v>
      </c>
      <c r="E22" s="95" t="s">
        <v>63</v>
      </c>
      <c r="F22" s="71"/>
      <c r="G22" s="69">
        <v>1</v>
      </c>
      <c r="H22" s="69">
        <v>0</v>
      </c>
      <c r="I22" s="71" t="s">
        <v>64</v>
      </c>
      <c r="J22" s="71" t="s">
        <v>62</v>
      </c>
      <c r="K22" s="69"/>
      <c r="L22" s="69"/>
      <c r="M22" s="69"/>
      <c r="N22" s="69"/>
      <c r="O22" s="69"/>
      <c r="P22" s="69"/>
      <c r="Q22" s="72">
        <f t="shared" si="2"/>
        <v>1</v>
      </c>
      <c r="R22" s="70">
        <v>0</v>
      </c>
      <c r="S22" s="69"/>
      <c r="T22" s="72">
        <f t="shared" si="3"/>
        <v>0</v>
      </c>
      <c r="U22" s="73">
        <f t="shared" si="5"/>
        <v>0</v>
      </c>
      <c r="V22" s="82"/>
      <c r="X22" s="79"/>
      <c r="Y22" s="79"/>
      <c r="Z22" s="79"/>
      <c r="AA22" s="79"/>
      <c r="AB22" s="79"/>
      <c r="AC22" s="79"/>
      <c r="AD22" s="79"/>
      <c r="AE22" s="79"/>
      <c r="AF22" s="79"/>
      <c r="AG22" s="66"/>
      <c r="AH22" s="66"/>
      <c r="AI22" s="66"/>
      <c r="AJ22" s="66"/>
      <c r="AK22" s="66"/>
    </row>
    <row r="23" spans="1:37" ht="41.5" customHeight="1" x14ac:dyDescent="0.2">
      <c r="A23" s="117" t="s">
        <v>68</v>
      </c>
      <c r="B23" s="69">
        <v>90</v>
      </c>
      <c r="C23" s="69">
        <v>197</v>
      </c>
      <c r="D23" s="68"/>
      <c r="E23" s="93" t="s">
        <v>73</v>
      </c>
      <c r="F23" s="94"/>
      <c r="G23" s="69">
        <v>0</v>
      </c>
      <c r="H23" s="69">
        <v>1</v>
      </c>
      <c r="I23" s="71" t="s">
        <v>64</v>
      </c>
      <c r="J23" s="71" t="s">
        <v>59</v>
      </c>
      <c r="K23" s="69" t="s">
        <v>33</v>
      </c>
      <c r="L23" s="69" t="s">
        <v>60</v>
      </c>
      <c r="M23" s="69" t="s">
        <v>61</v>
      </c>
      <c r="N23" s="69"/>
      <c r="O23" s="69"/>
      <c r="P23" s="69"/>
      <c r="Q23" s="72">
        <f t="shared" si="2"/>
        <v>1</v>
      </c>
      <c r="R23" s="70">
        <v>0</v>
      </c>
      <c r="S23" s="69"/>
      <c r="T23" s="72">
        <f t="shared" si="3"/>
        <v>0</v>
      </c>
      <c r="U23" s="73">
        <f t="shared" si="5"/>
        <v>0</v>
      </c>
      <c r="V23" s="82"/>
      <c r="X23" s="79"/>
      <c r="Y23" s="79"/>
      <c r="Z23" s="79"/>
      <c r="AA23" s="79"/>
      <c r="AB23" s="79"/>
      <c r="AC23" s="79"/>
      <c r="AD23" s="79"/>
      <c r="AE23" s="79"/>
      <c r="AF23" s="79"/>
      <c r="AG23" s="66"/>
      <c r="AH23" s="66"/>
      <c r="AI23" s="66"/>
      <c r="AJ23" s="66"/>
      <c r="AK23" s="66"/>
    </row>
    <row r="24" spans="1:37" ht="40.25" customHeight="1" x14ac:dyDescent="0.2">
      <c r="A24" s="118"/>
      <c r="B24" s="69">
        <v>90</v>
      </c>
      <c r="C24" s="69">
        <v>197</v>
      </c>
      <c r="D24" s="68" t="s">
        <v>58</v>
      </c>
      <c r="E24" s="95" t="s">
        <v>63</v>
      </c>
      <c r="F24" s="71"/>
      <c r="G24" s="69">
        <v>0</v>
      </c>
      <c r="H24" s="69">
        <v>1</v>
      </c>
      <c r="I24" s="71" t="s">
        <v>64</v>
      </c>
      <c r="J24" s="71" t="s">
        <v>62</v>
      </c>
      <c r="K24" s="69"/>
      <c r="L24" s="69"/>
      <c r="M24" s="69"/>
      <c r="N24" s="69"/>
      <c r="O24" s="69"/>
      <c r="P24" s="69"/>
      <c r="Q24" s="72">
        <f t="shared" si="2"/>
        <v>1</v>
      </c>
      <c r="R24" s="70">
        <v>0</v>
      </c>
      <c r="S24" s="69"/>
      <c r="T24" s="72">
        <f t="shared" ref="T24" si="8">(R24*((100-S24)/100))</f>
        <v>0</v>
      </c>
      <c r="U24" s="73">
        <f t="shared" ref="U24" si="9">T24*Q24</f>
        <v>0</v>
      </c>
      <c r="V24" s="82"/>
      <c r="X24" s="79"/>
      <c r="Y24" s="79"/>
      <c r="Z24" s="79"/>
      <c r="AA24" s="79"/>
      <c r="AB24" s="79"/>
      <c r="AC24" s="79"/>
      <c r="AD24" s="79"/>
      <c r="AE24" s="79"/>
      <c r="AF24" s="79"/>
      <c r="AG24" s="66"/>
      <c r="AH24" s="66"/>
      <c r="AI24" s="66"/>
      <c r="AJ24" s="66"/>
      <c r="AK24" s="66"/>
    </row>
    <row r="25" spans="1:37" ht="40.25" customHeight="1" x14ac:dyDescent="0.2">
      <c r="A25" s="117" t="s">
        <v>69</v>
      </c>
      <c r="B25" s="69">
        <v>90</v>
      </c>
      <c r="C25" s="69">
        <v>197</v>
      </c>
      <c r="D25" s="68"/>
      <c r="E25" s="93" t="s">
        <v>73</v>
      </c>
      <c r="F25" s="94"/>
      <c r="G25" s="69">
        <v>0</v>
      </c>
      <c r="H25" s="69">
        <v>1</v>
      </c>
      <c r="I25" s="71" t="s">
        <v>64</v>
      </c>
      <c r="J25" s="71" t="s">
        <v>59</v>
      </c>
      <c r="K25" s="69" t="s">
        <v>33</v>
      </c>
      <c r="L25" s="69" t="s">
        <v>60</v>
      </c>
      <c r="M25" s="69" t="s">
        <v>61</v>
      </c>
      <c r="N25" s="69"/>
      <c r="O25" s="69"/>
      <c r="P25" s="69"/>
      <c r="Q25" s="72">
        <f t="shared" si="2"/>
        <v>1</v>
      </c>
      <c r="R25" s="70">
        <v>0</v>
      </c>
      <c r="S25" s="69"/>
      <c r="T25" s="72">
        <f t="shared" si="3"/>
        <v>0</v>
      </c>
      <c r="U25" s="73">
        <f t="shared" si="5"/>
        <v>0</v>
      </c>
      <c r="V25" s="82"/>
      <c r="X25" s="79"/>
      <c r="Y25" s="79"/>
      <c r="Z25" s="79"/>
      <c r="AA25" s="79"/>
      <c r="AB25" s="79"/>
      <c r="AC25" s="79"/>
      <c r="AD25" s="79"/>
      <c r="AE25" s="79"/>
      <c r="AF25" s="79"/>
      <c r="AG25" s="66"/>
      <c r="AH25" s="66"/>
      <c r="AI25" s="66"/>
      <c r="AJ25" s="66"/>
      <c r="AK25" s="66"/>
    </row>
    <row r="26" spans="1:37" ht="41.5" customHeight="1" x14ac:dyDescent="0.2">
      <c r="A26" s="118"/>
      <c r="B26" s="69">
        <v>90</v>
      </c>
      <c r="C26" s="69">
        <v>197</v>
      </c>
      <c r="D26" s="68" t="s">
        <v>58</v>
      </c>
      <c r="E26" s="95" t="s">
        <v>63</v>
      </c>
      <c r="F26" s="71"/>
      <c r="G26" s="69">
        <v>0</v>
      </c>
      <c r="H26" s="69">
        <v>1</v>
      </c>
      <c r="I26" s="71" t="s">
        <v>64</v>
      </c>
      <c r="J26" s="71" t="s">
        <v>62</v>
      </c>
      <c r="K26" s="69"/>
      <c r="L26" s="69"/>
      <c r="M26" s="69"/>
      <c r="N26" s="69"/>
      <c r="O26" s="69"/>
      <c r="P26" s="69"/>
      <c r="Q26" s="72">
        <f t="shared" si="2"/>
        <v>1</v>
      </c>
      <c r="R26" s="70">
        <v>0</v>
      </c>
      <c r="S26" s="69"/>
      <c r="T26" s="72">
        <f t="shared" si="3"/>
        <v>0</v>
      </c>
      <c r="U26" s="73">
        <f t="shared" si="5"/>
        <v>0</v>
      </c>
      <c r="V26" s="82"/>
      <c r="X26" s="79"/>
      <c r="Y26" s="79"/>
      <c r="Z26" s="79"/>
      <c r="AA26" s="79"/>
      <c r="AB26" s="79"/>
      <c r="AC26" s="79"/>
      <c r="AD26" s="79"/>
      <c r="AE26" s="79"/>
      <c r="AF26" s="79"/>
      <c r="AG26" s="66"/>
      <c r="AH26" s="66"/>
      <c r="AI26" s="66"/>
      <c r="AJ26" s="66"/>
      <c r="AK26" s="66"/>
    </row>
    <row r="27" spans="1:37" ht="27" customHeight="1" x14ac:dyDescent="0.2">
      <c r="A27" s="119" t="s">
        <v>70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1"/>
      <c r="V27" s="82"/>
      <c r="X27" s="79"/>
      <c r="Y27" s="79"/>
      <c r="Z27" s="79"/>
      <c r="AA27" s="79"/>
      <c r="AB27" s="79"/>
      <c r="AC27" s="79"/>
      <c r="AD27" s="79"/>
      <c r="AE27" s="79"/>
      <c r="AF27" s="79"/>
      <c r="AG27" s="66"/>
      <c r="AH27" s="66"/>
      <c r="AI27" s="66"/>
      <c r="AJ27" s="66"/>
      <c r="AK27" s="66"/>
    </row>
    <row r="28" spans="1:37" ht="39" customHeight="1" x14ac:dyDescent="0.2">
      <c r="A28" s="122" t="s">
        <v>46</v>
      </c>
      <c r="B28" s="97">
        <v>90</v>
      </c>
      <c r="C28" s="97">
        <v>197</v>
      </c>
      <c r="D28" s="89"/>
      <c r="E28" s="93" t="s">
        <v>72</v>
      </c>
      <c r="F28" s="98"/>
      <c r="G28" s="97">
        <v>0</v>
      </c>
      <c r="H28" s="97">
        <v>1</v>
      </c>
      <c r="I28" s="99" t="s">
        <v>64</v>
      </c>
      <c r="J28" s="99" t="s">
        <v>59</v>
      </c>
      <c r="K28" s="97" t="s">
        <v>33</v>
      </c>
      <c r="L28" s="97" t="s">
        <v>60</v>
      </c>
      <c r="M28" s="97" t="s">
        <v>77</v>
      </c>
      <c r="N28" s="97"/>
      <c r="O28" s="97"/>
      <c r="P28" s="97"/>
      <c r="Q28" s="72">
        <f t="shared" si="2"/>
        <v>1</v>
      </c>
      <c r="R28" s="70">
        <v>0</v>
      </c>
      <c r="S28" s="69"/>
      <c r="T28" s="72">
        <f t="shared" ref="T28" si="10">(R28*((100-S28)/100))</f>
        <v>0</v>
      </c>
      <c r="U28" s="73">
        <f t="shared" ref="U28" si="11">T28*Q28</f>
        <v>0</v>
      </c>
      <c r="V28" s="82"/>
      <c r="X28" s="79"/>
      <c r="Y28" s="79"/>
      <c r="Z28" s="79"/>
      <c r="AA28" s="79"/>
      <c r="AB28" s="79"/>
      <c r="AC28" s="79"/>
      <c r="AD28" s="79"/>
      <c r="AE28" s="79"/>
      <c r="AF28" s="79"/>
      <c r="AG28" s="66"/>
      <c r="AH28" s="66"/>
      <c r="AI28" s="66"/>
      <c r="AJ28" s="66"/>
      <c r="AK28" s="66"/>
    </row>
    <row r="29" spans="1:37" ht="41.5" customHeight="1" x14ac:dyDescent="0.2">
      <c r="A29" s="118"/>
      <c r="B29" s="69">
        <v>90</v>
      </c>
      <c r="C29" s="69">
        <v>197</v>
      </c>
      <c r="D29" s="68" t="s">
        <v>58</v>
      </c>
      <c r="E29" s="95" t="s">
        <v>71</v>
      </c>
      <c r="F29" s="71"/>
      <c r="G29" s="69">
        <v>0</v>
      </c>
      <c r="H29" s="69">
        <v>1</v>
      </c>
      <c r="I29" s="71" t="s">
        <v>64</v>
      </c>
      <c r="J29" s="71" t="s">
        <v>62</v>
      </c>
      <c r="K29" s="69"/>
      <c r="L29" s="69"/>
      <c r="M29" s="69"/>
      <c r="N29" s="69"/>
      <c r="O29" s="69"/>
      <c r="P29" s="69"/>
      <c r="Q29" s="72">
        <f t="shared" si="2"/>
        <v>1</v>
      </c>
      <c r="R29" s="70">
        <v>0</v>
      </c>
      <c r="S29" s="69"/>
      <c r="T29" s="72">
        <f t="shared" si="3"/>
        <v>0</v>
      </c>
      <c r="U29" s="73">
        <f t="shared" si="5"/>
        <v>0</v>
      </c>
      <c r="V29" s="82"/>
      <c r="X29" s="79"/>
      <c r="Y29" s="79"/>
      <c r="Z29" s="79"/>
      <c r="AA29" s="79"/>
      <c r="AB29" s="79"/>
      <c r="AC29" s="79"/>
      <c r="AD29" s="79"/>
      <c r="AE29" s="79"/>
      <c r="AF29" s="79"/>
      <c r="AG29" s="66"/>
      <c r="AH29" s="66"/>
      <c r="AI29" s="66"/>
      <c r="AJ29" s="66"/>
      <c r="AK29" s="66"/>
    </row>
    <row r="30" spans="1:37" ht="39" customHeight="1" x14ac:dyDescent="0.2">
      <c r="A30" s="117" t="s">
        <v>47</v>
      </c>
      <c r="B30" s="69">
        <v>120</v>
      </c>
      <c r="C30" s="69">
        <v>240</v>
      </c>
      <c r="D30" s="68"/>
      <c r="E30" s="93" t="s">
        <v>74</v>
      </c>
      <c r="F30" s="94"/>
      <c r="G30" s="69">
        <v>0</v>
      </c>
      <c r="H30" s="69">
        <v>1</v>
      </c>
      <c r="I30" s="71" t="s">
        <v>64</v>
      </c>
      <c r="J30" s="71" t="s">
        <v>59</v>
      </c>
      <c r="K30" s="69" t="s">
        <v>33</v>
      </c>
      <c r="L30" s="69" t="s">
        <v>60</v>
      </c>
      <c r="M30" s="69" t="s">
        <v>61</v>
      </c>
      <c r="N30" s="69"/>
      <c r="O30" s="69"/>
      <c r="P30" s="69"/>
      <c r="Q30" s="72">
        <f t="shared" si="2"/>
        <v>1</v>
      </c>
      <c r="R30" s="70">
        <v>0</v>
      </c>
      <c r="S30" s="69"/>
      <c r="T30" s="72">
        <f t="shared" si="3"/>
        <v>0</v>
      </c>
      <c r="U30" s="73">
        <f t="shared" si="5"/>
        <v>0</v>
      </c>
      <c r="V30" s="82"/>
      <c r="X30" s="79"/>
      <c r="Y30" s="79"/>
      <c r="Z30" s="79"/>
      <c r="AA30" s="79"/>
      <c r="AB30" s="79"/>
      <c r="AC30" s="79"/>
      <c r="AD30" s="79"/>
      <c r="AE30" s="79"/>
      <c r="AF30" s="79"/>
      <c r="AG30" s="66"/>
      <c r="AH30" s="66"/>
      <c r="AI30" s="66"/>
      <c r="AJ30" s="66"/>
      <c r="AK30" s="66"/>
    </row>
    <row r="31" spans="1:37" ht="47.5" customHeight="1" x14ac:dyDescent="0.2">
      <c r="A31" s="118"/>
      <c r="B31" s="69">
        <v>120</v>
      </c>
      <c r="C31" s="69">
        <v>240</v>
      </c>
      <c r="D31" s="68" t="s">
        <v>58</v>
      </c>
      <c r="E31" s="95" t="s">
        <v>63</v>
      </c>
      <c r="F31" s="71"/>
      <c r="G31" s="69">
        <v>0</v>
      </c>
      <c r="H31" s="69">
        <v>1</v>
      </c>
      <c r="I31" s="71" t="s">
        <v>64</v>
      </c>
      <c r="J31" s="71" t="s">
        <v>62</v>
      </c>
      <c r="K31" s="69"/>
      <c r="L31" s="69"/>
      <c r="M31" s="69"/>
      <c r="N31" s="69"/>
      <c r="O31" s="69"/>
      <c r="P31" s="69"/>
      <c r="Q31" s="72">
        <f t="shared" si="2"/>
        <v>1</v>
      </c>
      <c r="R31" s="70">
        <v>0</v>
      </c>
      <c r="S31" s="69"/>
      <c r="T31" s="72">
        <f t="shared" ref="T31" si="12">(R31*((100-S31)/100))</f>
        <v>0</v>
      </c>
      <c r="U31" s="73">
        <f t="shared" ref="U31" si="13">T31*Q31</f>
        <v>0</v>
      </c>
      <c r="V31" s="82"/>
      <c r="X31" s="79"/>
      <c r="Y31" s="79"/>
      <c r="Z31" s="79"/>
      <c r="AA31" s="79"/>
      <c r="AB31" s="79"/>
      <c r="AC31" s="79"/>
      <c r="AD31" s="79"/>
      <c r="AE31" s="79"/>
      <c r="AF31" s="79"/>
      <c r="AG31" s="66"/>
      <c r="AH31" s="66"/>
      <c r="AI31" s="66"/>
      <c r="AJ31" s="66"/>
      <c r="AK31" s="66"/>
    </row>
    <row r="32" spans="1:37" ht="41.5" customHeight="1" x14ac:dyDescent="0.2">
      <c r="A32" s="117" t="s">
        <v>48</v>
      </c>
      <c r="B32" s="69">
        <v>120</v>
      </c>
      <c r="C32" s="69">
        <v>240</v>
      </c>
      <c r="D32" s="68"/>
      <c r="E32" s="93" t="s">
        <v>74</v>
      </c>
      <c r="F32" s="94"/>
      <c r="G32" s="69">
        <v>0</v>
      </c>
      <c r="H32" s="69">
        <v>1</v>
      </c>
      <c r="I32" s="71" t="s">
        <v>64</v>
      </c>
      <c r="J32" s="71" t="s">
        <v>59</v>
      </c>
      <c r="K32" s="69" t="s">
        <v>33</v>
      </c>
      <c r="L32" s="69" t="s">
        <v>60</v>
      </c>
      <c r="M32" s="69" t="s">
        <v>61</v>
      </c>
      <c r="N32" s="69"/>
      <c r="O32" s="69"/>
      <c r="P32" s="69"/>
      <c r="Q32" s="72">
        <f t="shared" si="2"/>
        <v>1</v>
      </c>
      <c r="R32" s="70">
        <v>0</v>
      </c>
      <c r="S32" s="69"/>
      <c r="T32" s="72">
        <f t="shared" si="3"/>
        <v>0</v>
      </c>
      <c r="U32" s="73">
        <f t="shared" si="5"/>
        <v>0</v>
      </c>
      <c r="V32" s="82"/>
      <c r="X32" s="79"/>
      <c r="Y32" s="79"/>
      <c r="Z32" s="79"/>
      <c r="AA32" s="79"/>
      <c r="AB32" s="79"/>
      <c r="AC32" s="79"/>
      <c r="AD32" s="79"/>
      <c r="AE32" s="79"/>
      <c r="AF32" s="79"/>
      <c r="AG32" s="66"/>
      <c r="AH32" s="66"/>
      <c r="AI32" s="66"/>
      <c r="AJ32" s="66"/>
      <c r="AK32" s="66"/>
    </row>
    <row r="33" spans="1:37" ht="41.5" customHeight="1" x14ac:dyDescent="0.2">
      <c r="A33" s="118"/>
      <c r="B33" s="69">
        <v>120</v>
      </c>
      <c r="C33" s="69">
        <v>240</v>
      </c>
      <c r="D33" s="68" t="s">
        <v>58</v>
      </c>
      <c r="E33" s="95" t="s">
        <v>63</v>
      </c>
      <c r="F33" s="71"/>
      <c r="G33" s="69">
        <v>0</v>
      </c>
      <c r="H33" s="69">
        <v>1</v>
      </c>
      <c r="I33" s="71" t="s">
        <v>64</v>
      </c>
      <c r="J33" s="71" t="s">
        <v>62</v>
      </c>
      <c r="K33" s="69"/>
      <c r="L33" s="69"/>
      <c r="M33" s="69"/>
      <c r="N33" s="69"/>
      <c r="O33" s="69"/>
      <c r="P33" s="69"/>
      <c r="Q33" s="72">
        <f t="shared" si="2"/>
        <v>1</v>
      </c>
      <c r="R33" s="70">
        <v>0</v>
      </c>
      <c r="S33" s="69"/>
      <c r="T33" s="72">
        <f t="shared" si="3"/>
        <v>0</v>
      </c>
      <c r="U33" s="73">
        <f t="shared" si="5"/>
        <v>0</v>
      </c>
      <c r="V33" s="82"/>
      <c r="X33" s="79"/>
      <c r="Y33" s="79"/>
      <c r="Z33" s="79"/>
      <c r="AA33" s="79"/>
      <c r="AB33" s="79"/>
      <c r="AC33" s="79"/>
      <c r="AD33" s="79"/>
      <c r="AE33" s="79"/>
      <c r="AF33" s="79"/>
      <c r="AG33" s="66"/>
      <c r="AH33" s="66"/>
      <c r="AI33" s="66"/>
      <c r="AJ33" s="66"/>
      <c r="AK33" s="66"/>
    </row>
    <row r="34" spans="1:37" ht="41.5" customHeight="1" x14ac:dyDescent="0.2">
      <c r="A34" s="117" t="s">
        <v>49</v>
      </c>
      <c r="B34" s="69">
        <v>90</v>
      </c>
      <c r="C34" s="69">
        <v>197</v>
      </c>
      <c r="D34" s="68"/>
      <c r="E34" s="93" t="s">
        <v>73</v>
      </c>
      <c r="F34" s="94"/>
      <c r="G34" s="69">
        <v>0</v>
      </c>
      <c r="H34" s="69">
        <v>1</v>
      </c>
      <c r="I34" s="71" t="s">
        <v>64</v>
      </c>
      <c r="J34" s="71" t="s">
        <v>59</v>
      </c>
      <c r="K34" s="69" t="s">
        <v>33</v>
      </c>
      <c r="L34" s="69" t="s">
        <v>60</v>
      </c>
      <c r="M34" s="69" t="s">
        <v>61</v>
      </c>
      <c r="N34" s="69"/>
      <c r="O34" s="69"/>
      <c r="P34" s="69"/>
      <c r="Q34" s="72">
        <f t="shared" si="2"/>
        <v>1</v>
      </c>
      <c r="R34" s="70">
        <v>0</v>
      </c>
      <c r="S34" s="69"/>
      <c r="T34" s="72">
        <f t="shared" si="3"/>
        <v>0</v>
      </c>
      <c r="U34" s="73">
        <f t="shared" si="5"/>
        <v>0</v>
      </c>
      <c r="V34" s="82"/>
      <c r="X34" s="79"/>
      <c r="Y34" s="79"/>
      <c r="Z34" s="79"/>
      <c r="AA34" s="79"/>
      <c r="AB34" s="79"/>
      <c r="AC34" s="79"/>
      <c r="AD34" s="79"/>
      <c r="AE34" s="79"/>
      <c r="AF34" s="79"/>
      <c r="AG34" s="66"/>
      <c r="AH34" s="66"/>
      <c r="AI34" s="66"/>
      <c r="AJ34" s="66"/>
      <c r="AK34" s="66"/>
    </row>
    <row r="35" spans="1:37" ht="40.25" customHeight="1" x14ac:dyDescent="0.2">
      <c r="A35" s="118"/>
      <c r="B35" s="69">
        <v>90</v>
      </c>
      <c r="C35" s="69">
        <v>197</v>
      </c>
      <c r="D35" s="68" t="s">
        <v>58</v>
      </c>
      <c r="E35" s="95" t="s">
        <v>63</v>
      </c>
      <c r="F35" s="71"/>
      <c r="G35" s="69">
        <v>0</v>
      </c>
      <c r="H35" s="69">
        <v>1</v>
      </c>
      <c r="I35" s="71" t="s">
        <v>64</v>
      </c>
      <c r="J35" s="71" t="s">
        <v>62</v>
      </c>
      <c r="K35" s="69"/>
      <c r="L35" s="69"/>
      <c r="M35" s="69"/>
      <c r="N35" s="69"/>
      <c r="O35" s="69"/>
      <c r="P35" s="69"/>
      <c r="Q35" s="72">
        <f t="shared" si="2"/>
        <v>1</v>
      </c>
      <c r="R35" s="70">
        <v>0</v>
      </c>
      <c r="S35" s="69"/>
      <c r="T35" s="72">
        <f t="shared" ref="T35" si="14">(R35*((100-S35)/100))</f>
        <v>0</v>
      </c>
      <c r="U35" s="73">
        <f t="shared" ref="U35" si="15">T35*Q35</f>
        <v>0</v>
      </c>
      <c r="V35" s="82"/>
      <c r="X35" s="79"/>
      <c r="Y35" s="79"/>
      <c r="Z35" s="79"/>
      <c r="AA35" s="79"/>
      <c r="AB35" s="79"/>
      <c r="AC35" s="79"/>
      <c r="AD35" s="79"/>
      <c r="AE35" s="79"/>
      <c r="AF35" s="79"/>
      <c r="AG35" s="66"/>
      <c r="AH35" s="66"/>
      <c r="AI35" s="66"/>
      <c r="AJ35" s="66"/>
      <c r="AK35" s="66"/>
    </row>
    <row r="36" spans="1:37" ht="40.25" customHeight="1" x14ac:dyDescent="0.2">
      <c r="A36" s="117" t="s">
        <v>50</v>
      </c>
      <c r="B36" s="69">
        <v>90</v>
      </c>
      <c r="C36" s="69">
        <v>197</v>
      </c>
      <c r="D36" s="68"/>
      <c r="E36" s="93" t="s">
        <v>73</v>
      </c>
      <c r="F36" s="94"/>
      <c r="G36" s="69">
        <v>1</v>
      </c>
      <c r="H36" s="69">
        <v>0</v>
      </c>
      <c r="I36" s="71" t="s">
        <v>64</v>
      </c>
      <c r="J36" s="71" t="s">
        <v>59</v>
      </c>
      <c r="K36" s="69" t="s">
        <v>33</v>
      </c>
      <c r="L36" s="69" t="s">
        <v>60</v>
      </c>
      <c r="M36" s="69" t="s">
        <v>61</v>
      </c>
      <c r="N36" s="69"/>
      <c r="O36" s="69"/>
      <c r="P36" s="69"/>
      <c r="Q36" s="72">
        <f t="shared" si="2"/>
        <v>1</v>
      </c>
      <c r="R36" s="70">
        <v>0</v>
      </c>
      <c r="S36" s="69"/>
      <c r="T36" s="72">
        <f t="shared" si="3"/>
        <v>0</v>
      </c>
      <c r="U36" s="73">
        <f t="shared" si="5"/>
        <v>0</v>
      </c>
      <c r="V36" s="82"/>
      <c r="X36" s="79"/>
      <c r="Y36" s="79"/>
      <c r="Z36" s="79"/>
      <c r="AA36" s="79"/>
      <c r="AB36" s="79"/>
      <c r="AC36" s="79"/>
      <c r="AD36" s="79"/>
      <c r="AE36" s="79"/>
      <c r="AF36" s="79"/>
      <c r="AG36" s="66"/>
      <c r="AH36" s="66"/>
      <c r="AI36" s="66"/>
      <c r="AJ36" s="66"/>
      <c r="AK36" s="66"/>
    </row>
    <row r="37" spans="1:37" ht="41.5" customHeight="1" x14ac:dyDescent="0.2">
      <c r="A37" s="118"/>
      <c r="B37" s="69">
        <v>90</v>
      </c>
      <c r="C37" s="69">
        <v>197</v>
      </c>
      <c r="D37" s="68" t="s">
        <v>58</v>
      </c>
      <c r="E37" s="95" t="s">
        <v>63</v>
      </c>
      <c r="F37" s="71"/>
      <c r="G37" s="69">
        <v>1</v>
      </c>
      <c r="H37" s="69">
        <v>0</v>
      </c>
      <c r="I37" s="71" t="s">
        <v>64</v>
      </c>
      <c r="J37" s="71" t="s">
        <v>62</v>
      </c>
      <c r="K37" s="69"/>
      <c r="L37" s="69"/>
      <c r="M37" s="69"/>
      <c r="N37" s="69"/>
      <c r="O37" s="69"/>
      <c r="P37" s="69"/>
      <c r="Q37" s="72">
        <f t="shared" si="2"/>
        <v>1</v>
      </c>
      <c r="R37" s="70">
        <v>0</v>
      </c>
      <c r="S37" s="69"/>
      <c r="T37" s="72">
        <f t="shared" si="3"/>
        <v>0</v>
      </c>
      <c r="U37" s="73">
        <f t="shared" si="5"/>
        <v>0</v>
      </c>
      <c r="V37" s="82"/>
      <c r="X37" s="79"/>
      <c r="Y37" s="79"/>
      <c r="Z37" s="79"/>
      <c r="AA37" s="79"/>
      <c r="AB37" s="79"/>
      <c r="AC37" s="79"/>
      <c r="AD37" s="79"/>
      <c r="AE37" s="79"/>
      <c r="AF37" s="79"/>
      <c r="AG37" s="66"/>
      <c r="AH37" s="66"/>
      <c r="AI37" s="66"/>
      <c r="AJ37" s="66"/>
      <c r="AK37" s="66"/>
    </row>
    <row r="38" spans="1:37" ht="41.5" customHeight="1" x14ac:dyDescent="0.2">
      <c r="A38" s="117" t="s">
        <v>52</v>
      </c>
      <c r="B38" s="69">
        <v>100</v>
      </c>
      <c r="C38" s="69">
        <v>197</v>
      </c>
      <c r="D38" s="68"/>
      <c r="E38" s="95" t="s">
        <v>75</v>
      </c>
      <c r="F38" s="94"/>
      <c r="G38" s="69">
        <v>1</v>
      </c>
      <c r="H38" s="69">
        <v>0</v>
      </c>
      <c r="I38" s="71" t="s">
        <v>64</v>
      </c>
      <c r="J38" s="71" t="s">
        <v>59</v>
      </c>
      <c r="K38" s="69" t="s">
        <v>33</v>
      </c>
      <c r="L38" s="69" t="s">
        <v>76</v>
      </c>
      <c r="M38" s="69" t="s">
        <v>77</v>
      </c>
      <c r="N38" s="69"/>
      <c r="O38" s="69"/>
      <c r="P38" s="69"/>
      <c r="Q38" s="72">
        <f t="shared" si="2"/>
        <v>1</v>
      </c>
      <c r="R38" s="70">
        <v>0</v>
      </c>
      <c r="S38" s="69"/>
      <c r="T38" s="72">
        <f t="shared" ref="T38" si="16">(R38*((100-S38)/100))</f>
        <v>0</v>
      </c>
      <c r="U38" s="73">
        <f t="shared" ref="U38" si="17">T38*Q38</f>
        <v>0</v>
      </c>
      <c r="V38" s="82"/>
      <c r="X38" s="79"/>
      <c r="Y38" s="79"/>
      <c r="Z38" s="79"/>
      <c r="AA38" s="79"/>
      <c r="AB38" s="79"/>
      <c r="AC38" s="79"/>
      <c r="AD38" s="79"/>
      <c r="AE38" s="79"/>
      <c r="AF38" s="79"/>
      <c r="AG38" s="66"/>
      <c r="AH38" s="66"/>
      <c r="AI38" s="66"/>
      <c r="AJ38" s="66"/>
      <c r="AK38" s="66"/>
    </row>
    <row r="39" spans="1:37" ht="61.75" customHeight="1" x14ac:dyDescent="0.2">
      <c r="A39" s="118"/>
      <c r="B39" s="69">
        <v>200</v>
      </c>
      <c r="C39" s="69">
        <v>240</v>
      </c>
      <c r="D39" s="68" t="s">
        <v>58</v>
      </c>
      <c r="E39" s="95" t="s">
        <v>78</v>
      </c>
      <c r="F39" s="69"/>
      <c r="G39" s="69">
        <v>1</v>
      </c>
      <c r="H39" s="69">
        <v>0</v>
      </c>
      <c r="I39" s="71" t="s">
        <v>64</v>
      </c>
      <c r="J39" s="71" t="s">
        <v>59</v>
      </c>
      <c r="K39" s="69"/>
      <c r="L39" s="69"/>
      <c r="M39" s="69" t="s">
        <v>77</v>
      </c>
      <c r="N39" s="69"/>
      <c r="O39" s="69"/>
      <c r="P39" s="69"/>
      <c r="Q39" s="72">
        <f t="shared" si="2"/>
        <v>1</v>
      </c>
      <c r="R39" s="70">
        <v>0</v>
      </c>
      <c r="S39" s="69"/>
      <c r="T39" s="72">
        <f t="shared" si="3"/>
        <v>0</v>
      </c>
      <c r="U39" s="73">
        <f t="shared" si="5"/>
        <v>0</v>
      </c>
      <c r="V39" s="82"/>
      <c r="X39" s="79"/>
      <c r="Y39" s="79"/>
      <c r="Z39" s="79"/>
      <c r="AA39" s="79"/>
      <c r="AB39" s="79"/>
      <c r="AC39" s="79"/>
      <c r="AD39" s="79"/>
      <c r="AE39" s="79"/>
      <c r="AF39" s="79"/>
      <c r="AG39" s="66"/>
      <c r="AH39" s="66"/>
      <c r="AI39" s="66"/>
      <c r="AJ39" s="66"/>
      <c r="AK39" s="66"/>
    </row>
    <row r="40" spans="1:37" ht="20" customHeight="1" x14ac:dyDescent="0.2">
      <c r="A40" s="133" t="s">
        <v>79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5"/>
      <c r="V40" s="82"/>
      <c r="X40" s="79"/>
      <c r="Y40" s="79"/>
      <c r="Z40" s="79"/>
      <c r="AA40" s="79"/>
      <c r="AB40" s="79"/>
      <c r="AC40" s="79"/>
      <c r="AD40" s="79"/>
      <c r="AE40" s="79"/>
      <c r="AF40" s="79"/>
      <c r="AG40" s="66"/>
      <c r="AH40" s="66"/>
      <c r="AI40" s="66"/>
      <c r="AJ40" s="66"/>
      <c r="AK40" s="66"/>
    </row>
    <row r="41" spans="1:37" ht="40.25" customHeight="1" x14ac:dyDescent="0.2">
      <c r="A41" s="122" t="s">
        <v>46</v>
      </c>
      <c r="B41" s="97">
        <v>80</v>
      </c>
      <c r="C41" s="97">
        <v>197</v>
      </c>
      <c r="D41" s="89"/>
      <c r="E41" s="93" t="s">
        <v>73</v>
      </c>
      <c r="F41" s="98"/>
      <c r="G41" s="97">
        <v>1</v>
      </c>
      <c r="H41" s="97">
        <v>0</v>
      </c>
      <c r="I41" s="99" t="s">
        <v>64</v>
      </c>
      <c r="J41" s="99" t="s">
        <v>59</v>
      </c>
      <c r="K41" s="97" t="s">
        <v>33</v>
      </c>
      <c r="L41" s="97" t="s">
        <v>60</v>
      </c>
      <c r="M41" s="97" t="s">
        <v>61</v>
      </c>
      <c r="N41" s="97"/>
      <c r="O41" s="97"/>
      <c r="P41" s="97"/>
      <c r="Q41" s="72">
        <f t="shared" si="2"/>
        <v>1</v>
      </c>
      <c r="R41" s="70">
        <v>0</v>
      </c>
      <c r="S41" s="69"/>
      <c r="T41" s="72">
        <f t="shared" si="3"/>
        <v>0</v>
      </c>
      <c r="U41" s="73">
        <f t="shared" si="5"/>
        <v>0</v>
      </c>
      <c r="V41" s="82"/>
      <c r="X41" s="79"/>
      <c r="Y41" s="79"/>
      <c r="Z41" s="79"/>
      <c r="AA41" s="79"/>
      <c r="AB41" s="79"/>
      <c r="AC41" s="79"/>
      <c r="AD41" s="79"/>
      <c r="AE41" s="79"/>
      <c r="AF41" s="79"/>
      <c r="AG41" s="66"/>
      <c r="AH41" s="66"/>
      <c r="AI41" s="66"/>
      <c r="AJ41" s="66"/>
      <c r="AK41" s="66"/>
    </row>
    <row r="42" spans="1:37" ht="40.25" customHeight="1" x14ac:dyDescent="0.2">
      <c r="A42" s="118"/>
      <c r="B42" s="69">
        <v>80</v>
      </c>
      <c r="C42" s="69">
        <v>197</v>
      </c>
      <c r="D42" s="68" t="s">
        <v>58</v>
      </c>
      <c r="E42" s="95" t="s">
        <v>63</v>
      </c>
      <c r="F42" s="71"/>
      <c r="G42" s="69">
        <v>1</v>
      </c>
      <c r="H42" s="69">
        <v>0</v>
      </c>
      <c r="I42" s="71" t="s">
        <v>64</v>
      </c>
      <c r="J42" s="71" t="s">
        <v>62</v>
      </c>
      <c r="K42" s="69"/>
      <c r="L42" s="69"/>
      <c r="M42" s="69"/>
      <c r="N42" s="69"/>
      <c r="O42" s="69"/>
      <c r="P42" s="69"/>
      <c r="Q42" s="72">
        <f t="shared" si="2"/>
        <v>1</v>
      </c>
      <c r="R42" s="70">
        <v>0</v>
      </c>
      <c r="S42" s="69"/>
      <c r="T42" s="72">
        <f t="shared" si="3"/>
        <v>0</v>
      </c>
      <c r="U42" s="73">
        <f t="shared" si="5"/>
        <v>0</v>
      </c>
      <c r="V42" s="82"/>
      <c r="X42" s="79"/>
      <c r="Y42" s="79"/>
      <c r="Z42" s="79"/>
      <c r="AA42" s="79"/>
      <c r="AB42" s="79"/>
      <c r="AC42" s="79"/>
      <c r="AD42" s="79"/>
      <c r="AE42" s="79"/>
      <c r="AF42" s="79"/>
      <c r="AG42" s="66"/>
      <c r="AH42" s="66"/>
      <c r="AI42" s="66"/>
      <c r="AJ42" s="66"/>
      <c r="AK42" s="66"/>
    </row>
    <row r="43" spans="1:37" ht="40.25" customHeight="1" x14ac:dyDescent="0.2">
      <c r="A43" s="117" t="s">
        <v>47</v>
      </c>
      <c r="B43" s="69">
        <v>80</v>
      </c>
      <c r="C43" s="69">
        <v>197</v>
      </c>
      <c r="D43" s="68"/>
      <c r="E43" s="93" t="s">
        <v>73</v>
      </c>
      <c r="F43" s="94"/>
      <c r="G43" s="69">
        <v>0</v>
      </c>
      <c r="H43" s="69">
        <v>1</v>
      </c>
      <c r="I43" s="71" t="s">
        <v>64</v>
      </c>
      <c r="J43" s="71" t="s">
        <v>59</v>
      </c>
      <c r="K43" s="69" t="s">
        <v>33</v>
      </c>
      <c r="L43" s="69" t="s">
        <v>60</v>
      </c>
      <c r="M43" s="69" t="s">
        <v>61</v>
      </c>
      <c r="N43" s="69"/>
      <c r="O43" s="69"/>
      <c r="P43" s="69"/>
      <c r="Q43" s="72">
        <f t="shared" si="2"/>
        <v>1</v>
      </c>
      <c r="R43" s="70">
        <v>0</v>
      </c>
      <c r="S43" s="69"/>
      <c r="T43" s="72">
        <f t="shared" si="3"/>
        <v>0</v>
      </c>
      <c r="U43" s="73">
        <f t="shared" si="5"/>
        <v>0</v>
      </c>
      <c r="V43" s="82"/>
      <c r="X43" s="79"/>
      <c r="Y43" s="79"/>
      <c r="Z43" s="79"/>
      <c r="AA43" s="79"/>
      <c r="AB43" s="79"/>
      <c r="AC43" s="79"/>
      <c r="AD43" s="79"/>
      <c r="AE43" s="79"/>
      <c r="AF43" s="79"/>
      <c r="AG43" s="66"/>
      <c r="AH43" s="66"/>
      <c r="AI43" s="66"/>
      <c r="AJ43" s="66"/>
      <c r="AK43" s="66"/>
    </row>
    <row r="44" spans="1:37" ht="41.5" customHeight="1" x14ac:dyDescent="0.2">
      <c r="A44" s="118"/>
      <c r="B44" s="69">
        <v>80</v>
      </c>
      <c r="C44" s="69">
        <v>197</v>
      </c>
      <c r="D44" s="68" t="s">
        <v>58</v>
      </c>
      <c r="E44" s="95" t="s">
        <v>63</v>
      </c>
      <c r="F44" s="71"/>
      <c r="G44" s="69">
        <v>0</v>
      </c>
      <c r="H44" s="69">
        <v>1</v>
      </c>
      <c r="I44" s="71" t="s">
        <v>64</v>
      </c>
      <c r="J44" s="71" t="s">
        <v>62</v>
      </c>
      <c r="K44" s="69"/>
      <c r="L44" s="69"/>
      <c r="M44" s="69"/>
      <c r="N44" s="69"/>
      <c r="O44" s="69"/>
      <c r="P44" s="69"/>
      <c r="Q44" s="72">
        <f t="shared" si="2"/>
        <v>1</v>
      </c>
      <c r="R44" s="70">
        <v>0</v>
      </c>
      <c r="S44" s="69"/>
      <c r="T44" s="72">
        <f t="shared" si="3"/>
        <v>0</v>
      </c>
      <c r="U44" s="73">
        <f t="shared" si="5"/>
        <v>0</v>
      </c>
      <c r="V44" s="82"/>
      <c r="X44" s="79"/>
      <c r="Y44" s="79"/>
      <c r="Z44" s="79"/>
      <c r="AA44" s="79"/>
      <c r="AB44" s="79"/>
      <c r="AC44" s="79"/>
      <c r="AD44" s="79"/>
      <c r="AE44" s="79"/>
      <c r="AF44" s="79"/>
      <c r="AG44" s="66"/>
      <c r="AH44" s="66"/>
      <c r="AI44" s="66"/>
      <c r="AJ44" s="66"/>
      <c r="AK44" s="66"/>
    </row>
    <row r="45" spans="1:37" ht="71.5" customHeight="1" x14ac:dyDescent="0.2">
      <c r="A45" s="117" t="s">
        <v>48</v>
      </c>
      <c r="B45" s="69">
        <v>150</v>
      </c>
      <c r="C45" s="69">
        <v>197</v>
      </c>
      <c r="D45" s="68"/>
      <c r="E45" s="95" t="s">
        <v>80</v>
      </c>
      <c r="F45" s="94"/>
      <c r="G45" s="69">
        <v>1</v>
      </c>
      <c r="H45" s="69">
        <v>0</v>
      </c>
      <c r="I45" s="71" t="s">
        <v>64</v>
      </c>
      <c r="J45" s="71" t="s">
        <v>59</v>
      </c>
      <c r="K45" s="69" t="s">
        <v>33</v>
      </c>
      <c r="L45" s="69" t="s">
        <v>76</v>
      </c>
      <c r="M45" s="69" t="s">
        <v>77</v>
      </c>
      <c r="N45" s="69"/>
      <c r="O45" s="69"/>
      <c r="P45" s="69"/>
      <c r="Q45" s="72">
        <f t="shared" si="2"/>
        <v>1</v>
      </c>
      <c r="R45" s="70">
        <v>0</v>
      </c>
      <c r="S45" s="69"/>
      <c r="T45" s="72">
        <f t="shared" si="3"/>
        <v>0</v>
      </c>
      <c r="U45" s="73">
        <f t="shared" si="5"/>
        <v>0</v>
      </c>
      <c r="V45" s="82"/>
      <c r="X45" s="79"/>
      <c r="Y45" s="79"/>
      <c r="Z45" s="79"/>
      <c r="AA45" s="79"/>
      <c r="AB45" s="79"/>
      <c r="AC45" s="79"/>
      <c r="AD45" s="79"/>
      <c r="AE45" s="79"/>
      <c r="AF45" s="79"/>
      <c r="AG45" s="66"/>
      <c r="AH45" s="66"/>
      <c r="AI45" s="66"/>
      <c r="AJ45" s="66"/>
      <c r="AK45" s="66"/>
    </row>
    <row r="46" spans="1:37" ht="40.25" customHeight="1" x14ac:dyDescent="0.2">
      <c r="A46" s="118"/>
      <c r="B46" s="69">
        <v>200</v>
      </c>
      <c r="C46" s="69">
        <v>240</v>
      </c>
      <c r="D46" s="68" t="s">
        <v>58</v>
      </c>
      <c r="E46" s="95" t="s">
        <v>78</v>
      </c>
      <c r="F46" s="69"/>
      <c r="G46" s="69">
        <v>1</v>
      </c>
      <c r="H46" s="69">
        <v>0</v>
      </c>
      <c r="I46" s="71" t="s">
        <v>64</v>
      </c>
      <c r="J46" s="71" t="s">
        <v>59</v>
      </c>
      <c r="K46" s="69"/>
      <c r="L46" s="69"/>
      <c r="M46" s="69" t="s">
        <v>77</v>
      </c>
      <c r="N46" s="69"/>
      <c r="O46" s="69"/>
      <c r="P46" s="69"/>
      <c r="Q46" s="72">
        <f t="shared" si="2"/>
        <v>1</v>
      </c>
      <c r="R46" s="70">
        <v>0</v>
      </c>
      <c r="S46" s="69"/>
      <c r="T46" s="72">
        <f t="shared" si="3"/>
        <v>0</v>
      </c>
      <c r="U46" s="73">
        <f t="shared" si="5"/>
        <v>0</v>
      </c>
      <c r="V46" s="82"/>
      <c r="X46" s="79"/>
      <c r="Y46" s="79"/>
      <c r="Z46" s="79"/>
      <c r="AA46" s="79"/>
      <c r="AB46" s="79"/>
      <c r="AC46" s="79"/>
      <c r="AD46" s="79"/>
      <c r="AE46" s="79"/>
      <c r="AF46" s="79"/>
      <c r="AG46" s="66"/>
      <c r="AH46" s="66"/>
      <c r="AI46" s="66"/>
      <c r="AJ46" s="66"/>
      <c r="AK46" s="66"/>
    </row>
    <row r="47" spans="1:37" ht="69" customHeight="1" x14ac:dyDescent="0.2">
      <c r="A47" s="117" t="s">
        <v>49</v>
      </c>
      <c r="B47" s="69">
        <v>250</v>
      </c>
      <c r="C47" s="69">
        <v>283</v>
      </c>
      <c r="D47" s="68"/>
      <c r="E47" s="95" t="s">
        <v>80</v>
      </c>
      <c r="F47" s="94"/>
      <c r="G47" s="69">
        <v>1</v>
      </c>
      <c r="H47" s="69">
        <v>0</v>
      </c>
      <c r="I47" s="71" t="s">
        <v>64</v>
      </c>
      <c r="J47" s="71" t="s">
        <v>59</v>
      </c>
      <c r="K47" s="69" t="s">
        <v>33</v>
      </c>
      <c r="L47" s="69" t="s">
        <v>76</v>
      </c>
      <c r="M47" s="69" t="s">
        <v>77</v>
      </c>
      <c r="N47" s="69"/>
      <c r="O47" s="69"/>
      <c r="P47" s="69"/>
      <c r="Q47" s="72">
        <f t="shared" si="2"/>
        <v>1</v>
      </c>
      <c r="R47" s="70">
        <v>0</v>
      </c>
      <c r="S47" s="69"/>
      <c r="T47" s="72">
        <f t="shared" si="3"/>
        <v>0</v>
      </c>
      <c r="U47" s="73">
        <f t="shared" si="5"/>
        <v>0</v>
      </c>
      <c r="V47" s="82"/>
      <c r="X47" s="79"/>
      <c r="Y47" s="79"/>
      <c r="Z47" s="79"/>
      <c r="AA47" s="79"/>
      <c r="AB47" s="79"/>
      <c r="AC47" s="79"/>
      <c r="AD47" s="79"/>
      <c r="AE47" s="79"/>
      <c r="AF47" s="79"/>
      <c r="AG47" s="66"/>
      <c r="AH47" s="66"/>
      <c r="AI47" s="66"/>
      <c r="AJ47" s="66"/>
      <c r="AK47" s="66"/>
    </row>
    <row r="48" spans="1:37" ht="41.5" customHeight="1" x14ac:dyDescent="0.2">
      <c r="A48" s="118"/>
      <c r="B48" s="69">
        <v>300</v>
      </c>
      <c r="C48" s="69">
        <v>326</v>
      </c>
      <c r="D48" s="68" t="s">
        <v>67</v>
      </c>
      <c r="E48" s="95" t="s">
        <v>78</v>
      </c>
      <c r="F48" s="69"/>
      <c r="G48" s="69">
        <v>1</v>
      </c>
      <c r="H48" s="69">
        <v>0</v>
      </c>
      <c r="I48" s="71" t="s">
        <v>64</v>
      </c>
      <c r="J48" s="71" t="s">
        <v>59</v>
      </c>
      <c r="K48" s="69"/>
      <c r="L48" s="69"/>
      <c r="M48" s="69" t="s">
        <v>77</v>
      </c>
      <c r="N48" s="69"/>
      <c r="O48" s="69"/>
      <c r="P48" s="69"/>
      <c r="Q48" s="72">
        <f t="shared" si="2"/>
        <v>1</v>
      </c>
      <c r="R48" s="70">
        <v>0</v>
      </c>
      <c r="S48" s="69"/>
      <c r="T48" s="72">
        <f t="shared" si="3"/>
        <v>0</v>
      </c>
      <c r="U48" s="73">
        <f t="shared" si="5"/>
        <v>0</v>
      </c>
      <c r="V48" s="82"/>
      <c r="X48" s="79"/>
      <c r="Y48" s="79"/>
      <c r="Z48" s="79"/>
      <c r="AA48" s="79"/>
      <c r="AB48" s="79"/>
      <c r="AC48" s="79"/>
      <c r="AD48" s="79"/>
      <c r="AE48" s="79"/>
      <c r="AF48" s="79"/>
      <c r="AG48" s="66"/>
      <c r="AH48" s="66"/>
      <c r="AI48" s="66"/>
      <c r="AJ48" s="66"/>
      <c r="AK48" s="66"/>
    </row>
    <row r="49" spans="1:37" ht="20" customHeight="1" x14ac:dyDescent="0.2">
      <c r="A49" s="136" t="s">
        <v>81</v>
      </c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8"/>
      <c r="V49" s="82"/>
      <c r="X49" s="79"/>
      <c r="Y49" s="79"/>
      <c r="Z49" s="79"/>
      <c r="AA49" s="79"/>
      <c r="AB49" s="79"/>
      <c r="AC49" s="79"/>
      <c r="AD49" s="79"/>
      <c r="AE49" s="79"/>
      <c r="AF49" s="79"/>
      <c r="AG49" s="66"/>
      <c r="AH49" s="66"/>
      <c r="AI49" s="66"/>
      <c r="AJ49" s="66"/>
      <c r="AK49" s="66"/>
    </row>
    <row r="50" spans="1:37" ht="20" customHeight="1" x14ac:dyDescent="0.2">
      <c r="A50" s="139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1"/>
      <c r="V50" s="82"/>
      <c r="X50" s="79"/>
      <c r="Y50" s="79"/>
      <c r="Z50" s="79"/>
      <c r="AA50" s="79"/>
      <c r="AB50" s="79"/>
      <c r="AC50" s="79"/>
      <c r="AD50" s="79"/>
      <c r="AE50" s="79"/>
      <c r="AF50" s="79"/>
      <c r="AG50" s="66"/>
      <c r="AH50" s="66"/>
      <c r="AI50" s="66"/>
      <c r="AJ50" s="66"/>
      <c r="AK50" s="66"/>
    </row>
    <row r="51" spans="1:37" ht="20" customHeight="1" x14ac:dyDescent="0.2">
      <c r="A51" s="91" t="s">
        <v>46</v>
      </c>
      <c r="B51" s="107" t="s">
        <v>82</v>
      </c>
      <c r="C51" s="108"/>
      <c r="D51" s="108"/>
      <c r="E51" s="108"/>
      <c r="F51" s="109"/>
      <c r="G51" s="69">
        <v>9</v>
      </c>
      <c r="H51" s="69"/>
      <c r="I51" s="71"/>
      <c r="J51" s="71"/>
      <c r="K51" s="69"/>
      <c r="L51" s="69"/>
      <c r="M51" s="69"/>
      <c r="N51" s="69"/>
      <c r="O51" s="69"/>
      <c r="P51" s="69"/>
      <c r="Q51" s="72">
        <f t="shared" si="2"/>
        <v>9</v>
      </c>
      <c r="R51" s="70">
        <v>0</v>
      </c>
      <c r="S51" s="69"/>
      <c r="T51" s="72">
        <f t="shared" si="3"/>
        <v>0</v>
      </c>
      <c r="U51" s="73">
        <f t="shared" si="5"/>
        <v>0</v>
      </c>
      <c r="V51" s="82"/>
      <c r="X51" s="79"/>
      <c r="Y51" s="79"/>
      <c r="Z51" s="79"/>
      <c r="AA51" s="79"/>
      <c r="AB51" s="79"/>
      <c r="AC51" s="79"/>
      <c r="AD51" s="79"/>
      <c r="AE51" s="79"/>
      <c r="AF51" s="79"/>
      <c r="AG51" s="66"/>
      <c r="AH51" s="66"/>
      <c r="AI51" s="66"/>
      <c r="AJ51" s="66"/>
      <c r="AK51" s="66"/>
    </row>
    <row r="52" spans="1:37" ht="20" customHeight="1" x14ac:dyDescent="0.2">
      <c r="A52" s="91" t="s">
        <v>47</v>
      </c>
      <c r="B52" s="107" t="s">
        <v>83</v>
      </c>
      <c r="C52" s="108"/>
      <c r="D52" s="108"/>
      <c r="E52" s="108"/>
      <c r="F52" s="109"/>
      <c r="G52" s="69">
        <v>3</v>
      </c>
      <c r="H52" s="69"/>
      <c r="I52" s="71"/>
      <c r="J52" s="71"/>
      <c r="K52" s="69"/>
      <c r="L52" s="69"/>
      <c r="M52" s="69"/>
      <c r="N52" s="69"/>
      <c r="O52" s="69"/>
      <c r="P52" s="69"/>
      <c r="Q52" s="72">
        <f t="shared" si="2"/>
        <v>3</v>
      </c>
      <c r="R52" s="70">
        <v>0</v>
      </c>
      <c r="S52" s="69"/>
      <c r="T52" s="72">
        <f t="shared" si="3"/>
        <v>0</v>
      </c>
      <c r="U52" s="73">
        <f t="shared" si="5"/>
        <v>0</v>
      </c>
      <c r="V52" s="82"/>
      <c r="X52" s="79"/>
      <c r="Y52" s="79"/>
      <c r="Z52" s="79"/>
      <c r="AA52" s="79"/>
      <c r="AB52" s="79"/>
      <c r="AC52" s="79"/>
      <c r="AD52" s="79"/>
      <c r="AE52" s="79"/>
      <c r="AF52" s="79"/>
      <c r="AG52" s="66"/>
      <c r="AH52" s="66"/>
      <c r="AI52" s="66"/>
      <c r="AJ52" s="66"/>
      <c r="AK52" s="66"/>
    </row>
    <row r="53" spans="1:37" ht="20" customHeight="1" x14ac:dyDescent="0.2">
      <c r="A53" s="91" t="s">
        <v>48</v>
      </c>
      <c r="B53" s="107" t="s">
        <v>83</v>
      </c>
      <c r="C53" s="108"/>
      <c r="D53" s="108"/>
      <c r="E53" s="108"/>
      <c r="F53" s="109"/>
      <c r="G53" s="69">
        <v>2</v>
      </c>
      <c r="H53" s="69"/>
      <c r="I53" s="71"/>
      <c r="J53" s="71"/>
      <c r="K53" s="69"/>
      <c r="L53" s="69"/>
      <c r="M53" s="69"/>
      <c r="N53" s="69"/>
      <c r="O53" s="69"/>
      <c r="P53" s="69"/>
      <c r="Q53" s="72">
        <f t="shared" si="2"/>
        <v>2</v>
      </c>
      <c r="R53" s="70">
        <v>0</v>
      </c>
      <c r="S53" s="69"/>
      <c r="T53" s="72">
        <f t="shared" si="3"/>
        <v>0</v>
      </c>
      <c r="U53" s="73">
        <f t="shared" si="5"/>
        <v>0</v>
      </c>
      <c r="V53" s="82"/>
      <c r="X53" s="79"/>
      <c r="Y53" s="79"/>
      <c r="Z53" s="79"/>
      <c r="AA53" s="79"/>
      <c r="AB53" s="79"/>
      <c r="AC53" s="79"/>
      <c r="AD53" s="79"/>
      <c r="AE53" s="79"/>
      <c r="AF53" s="79"/>
      <c r="AG53" s="66"/>
      <c r="AH53" s="66"/>
      <c r="AI53" s="66"/>
      <c r="AJ53" s="66"/>
      <c r="AK53" s="66"/>
    </row>
    <row r="54" spans="1:37" ht="20" customHeight="1" x14ac:dyDescent="0.2">
      <c r="A54" s="91" t="s">
        <v>49</v>
      </c>
      <c r="B54" s="107" t="s">
        <v>84</v>
      </c>
      <c r="C54" s="108"/>
      <c r="D54" s="108"/>
      <c r="E54" s="108"/>
      <c r="F54" s="109"/>
      <c r="G54" s="69">
        <v>2</v>
      </c>
      <c r="H54" s="69"/>
      <c r="I54" s="71"/>
      <c r="J54" s="71"/>
      <c r="K54" s="69"/>
      <c r="L54" s="69"/>
      <c r="M54" s="69"/>
      <c r="N54" s="69"/>
      <c r="O54" s="69"/>
      <c r="P54" s="69"/>
      <c r="Q54" s="72">
        <f t="shared" ref="Q54" si="18">G54+H54</f>
        <v>2</v>
      </c>
      <c r="R54" s="70">
        <v>0</v>
      </c>
      <c r="S54" s="69"/>
      <c r="T54" s="72">
        <f t="shared" ref="T54" si="19">(R54*((100-S54)/100))</f>
        <v>0</v>
      </c>
      <c r="U54" s="73">
        <f t="shared" ref="U54" si="20">T54*Q54</f>
        <v>0</v>
      </c>
      <c r="V54" s="82"/>
      <c r="X54" s="79"/>
      <c r="Y54" s="79"/>
      <c r="Z54" s="79"/>
      <c r="AA54" s="79"/>
      <c r="AB54" s="79"/>
      <c r="AC54" s="79"/>
      <c r="AD54" s="79"/>
      <c r="AE54" s="79"/>
      <c r="AF54" s="79"/>
      <c r="AG54" s="66"/>
      <c r="AH54" s="66"/>
      <c r="AI54" s="66"/>
      <c r="AJ54" s="66"/>
      <c r="AK54" s="66"/>
    </row>
    <row r="55" spans="1:37" ht="59.5" customHeight="1" x14ac:dyDescent="0.2">
      <c r="A55" s="91" t="s">
        <v>50</v>
      </c>
      <c r="B55" s="107" t="s">
        <v>87</v>
      </c>
      <c r="C55" s="108"/>
      <c r="D55" s="108"/>
      <c r="E55" s="108"/>
      <c r="F55" s="109"/>
      <c r="G55" s="69">
        <v>15</v>
      </c>
      <c r="H55" s="69"/>
      <c r="I55" s="71"/>
      <c r="J55" s="71"/>
      <c r="K55" s="69"/>
      <c r="L55" s="69"/>
      <c r="M55" s="69"/>
      <c r="N55" s="69"/>
      <c r="O55" s="69"/>
      <c r="P55" s="69"/>
      <c r="Q55" s="72">
        <f t="shared" si="2"/>
        <v>15</v>
      </c>
      <c r="R55" s="106">
        <v>0</v>
      </c>
      <c r="S55" s="103"/>
      <c r="T55" s="104">
        <f t="shared" si="3"/>
        <v>0</v>
      </c>
      <c r="U55" s="105">
        <f t="shared" si="5"/>
        <v>0</v>
      </c>
      <c r="V55" s="82"/>
      <c r="X55" s="79"/>
      <c r="Y55" s="79"/>
      <c r="Z55" s="79"/>
      <c r="AA55" s="79"/>
      <c r="AB55" s="79"/>
      <c r="AC55" s="79"/>
      <c r="AD55" s="79"/>
      <c r="AE55" s="79"/>
      <c r="AF55" s="79"/>
      <c r="AG55" s="66"/>
      <c r="AH55" s="66"/>
      <c r="AI55" s="66"/>
      <c r="AJ55" s="66"/>
      <c r="AK55" s="66"/>
    </row>
    <row r="56" spans="1:37" ht="20" customHeight="1" x14ac:dyDescent="0.2">
      <c r="A56" s="91" t="s">
        <v>52</v>
      </c>
      <c r="B56" s="107" t="s">
        <v>85</v>
      </c>
      <c r="C56" s="108"/>
      <c r="D56" s="108"/>
      <c r="E56" s="108"/>
      <c r="F56" s="109"/>
      <c r="G56" s="69">
        <v>19</v>
      </c>
      <c r="H56" s="69"/>
      <c r="I56" s="71"/>
      <c r="J56" s="71"/>
      <c r="K56" s="69"/>
      <c r="L56" s="69"/>
      <c r="M56" s="69"/>
      <c r="N56" s="69"/>
      <c r="O56" s="69"/>
      <c r="P56" s="69"/>
      <c r="Q56" s="72">
        <f t="shared" si="2"/>
        <v>19</v>
      </c>
      <c r="R56" s="106">
        <v>0</v>
      </c>
      <c r="S56" s="103"/>
      <c r="T56" s="104">
        <f t="shared" si="3"/>
        <v>0</v>
      </c>
      <c r="U56" s="105">
        <f t="shared" si="5"/>
        <v>0</v>
      </c>
      <c r="V56" s="82"/>
      <c r="X56" s="79"/>
      <c r="Y56" s="79"/>
      <c r="Z56" s="79"/>
      <c r="AA56" s="79"/>
      <c r="AB56" s="79"/>
      <c r="AC56" s="79"/>
      <c r="AD56" s="79"/>
      <c r="AE56" s="79"/>
      <c r="AF56" s="79"/>
      <c r="AG56" s="66"/>
      <c r="AH56" s="66"/>
      <c r="AI56" s="66"/>
      <c r="AJ56" s="66"/>
      <c r="AK56" s="66"/>
    </row>
    <row r="57" spans="1:37" ht="20" customHeight="1" x14ac:dyDescent="0.2">
      <c r="A57" s="91" t="s">
        <v>66</v>
      </c>
      <c r="B57" s="107" t="s">
        <v>86</v>
      </c>
      <c r="C57" s="108"/>
      <c r="D57" s="108"/>
      <c r="E57" s="108"/>
      <c r="F57" s="109"/>
      <c r="G57" s="69">
        <v>4</v>
      </c>
      <c r="H57" s="69"/>
      <c r="I57" s="71"/>
      <c r="J57" s="71"/>
      <c r="K57" s="69"/>
      <c r="L57" s="69"/>
      <c r="M57" s="69"/>
      <c r="N57" s="69"/>
      <c r="O57" s="69"/>
      <c r="P57" s="69"/>
      <c r="Q57" s="72">
        <f t="shared" si="2"/>
        <v>4</v>
      </c>
      <c r="R57" s="106">
        <v>0</v>
      </c>
      <c r="S57" s="103"/>
      <c r="T57" s="104">
        <f t="shared" si="3"/>
        <v>0</v>
      </c>
      <c r="U57" s="105">
        <f t="shared" si="5"/>
        <v>0</v>
      </c>
      <c r="V57" s="82"/>
      <c r="X57" s="79"/>
      <c r="Y57" s="79"/>
      <c r="Z57" s="79"/>
      <c r="AA57" s="79"/>
      <c r="AB57" s="79"/>
      <c r="AC57" s="79"/>
      <c r="AD57" s="79"/>
      <c r="AE57" s="79"/>
      <c r="AF57" s="79"/>
      <c r="AG57" s="66"/>
      <c r="AH57" s="66"/>
      <c r="AI57" s="66"/>
      <c r="AJ57" s="66"/>
      <c r="AK57" s="66"/>
    </row>
    <row r="58" spans="1:37" ht="49.75" customHeight="1" thickBot="1" x14ac:dyDescent="0.25">
      <c r="A58" s="91"/>
      <c r="B58" s="107" t="s">
        <v>101</v>
      </c>
      <c r="C58" s="108"/>
      <c r="D58" s="108"/>
      <c r="E58" s="108"/>
      <c r="F58" s="109"/>
      <c r="G58" s="69">
        <v>15</v>
      </c>
      <c r="H58" s="69"/>
      <c r="I58" s="71"/>
      <c r="J58" s="71"/>
      <c r="K58" s="69"/>
      <c r="L58" s="69"/>
      <c r="M58" s="69"/>
      <c r="N58" s="69"/>
      <c r="O58" s="69"/>
      <c r="P58" s="69"/>
      <c r="Q58" s="72">
        <f t="shared" si="2"/>
        <v>15</v>
      </c>
      <c r="R58" s="106">
        <v>0</v>
      </c>
      <c r="S58" s="103"/>
      <c r="T58" s="104">
        <f t="shared" si="3"/>
        <v>0</v>
      </c>
      <c r="U58" s="105">
        <f t="shared" si="5"/>
        <v>0</v>
      </c>
      <c r="V58" s="82"/>
      <c r="X58" s="79"/>
      <c r="Y58" s="79"/>
      <c r="Z58" s="79"/>
      <c r="AA58" s="79"/>
      <c r="AB58" s="79"/>
      <c r="AC58" s="79"/>
      <c r="AD58" s="79"/>
      <c r="AE58" s="79"/>
      <c r="AF58" s="79"/>
      <c r="AG58" s="66"/>
      <c r="AH58" s="66"/>
      <c r="AI58" s="67"/>
      <c r="AJ58" s="67"/>
      <c r="AK58" s="67"/>
    </row>
    <row r="59" spans="1:37" ht="48.5" customHeight="1" thickBot="1" x14ac:dyDescent="0.2">
      <c r="A59" s="90"/>
      <c r="B59" s="57"/>
      <c r="C59" s="57"/>
      <c r="D59" s="58"/>
      <c r="E59" s="59"/>
      <c r="F59" s="60"/>
      <c r="G59" s="57"/>
      <c r="H59" s="57"/>
      <c r="I59" s="60"/>
      <c r="J59" s="60"/>
      <c r="K59" s="57"/>
      <c r="L59" s="57"/>
      <c r="M59" s="57"/>
      <c r="N59" s="57"/>
      <c r="O59" s="57"/>
      <c r="P59" s="60" t="s">
        <v>37</v>
      </c>
      <c r="Q59" s="61"/>
      <c r="R59" s="62"/>
      <c r="S59" s="63"/>
      <c r="T59" s="64"/>
      <c r="U59" s="65">
        <f>SUM(U9:U58)</f>
        <v>0</v>
      </c>
      <c r="V59" s="56"/>
      <c r="X59" s="78"/>
      <c r="Y59" s="78"/>
      <c r="Z59" s="78"/>
      <c r="AA59" s="78"/>
      <c r="AB59" s="78"/>
      <c r="AC59" s="78"/>
      <c r="AD59" s="78"/>
      <c r="AE59" s="78"/>
      <c r="AF59" s="78"/>
    </row>
    <row r="60" spans="1:37" ht="32.25" customHeight="1" thickBot="1" x14ac:dyDescent="0.2">
      <c r="A60" s="186"/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8"/>
      <c r="Q60" s="9" t="s">
        <v>23</v>
      </c>
      <c r="R60" s="10" t="s">
        <v>20</v>
      </c>
      <c r="S60" s="11" t="s">
        <v>4</v>
      </c>
      <c r="T60" s="11" t="s">
        <v>21</v>
      </c>
      <c r="U60" s="12" t="s">
        <v>22</v>
      </c>
      <c r="X60" s="78"/>
      <c r="Y60" s="78"/>
      <c r="Z60" s="78"/>
      <c r="AA60" s="78"/>
      <c r="AB60" s="78"/>
      <c r="AC60" s="78"/>
      <c r="AD60" s="78"/>
      <c r="AE60" s="78"/>
      <c r="AF60" s="78"/>
    </row>
    <row r="61" spans="1:37" ht="25" customHeight="1" thickBot="1" x14ac:dyDescent="0.25">
      <c r="A61" s="153" t="s">
        <v>14</v>
      </c>
      <c r="B61" s="154"/>
      <c r="C61" s="123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45" t="s">
        <v>31</v>
      </c>
      <c r="O61" s="163" t="s">
        <v>34</v>
      </c>
      <c r="P61" s="164"/>
      <c r="Q61" s="88"/>
      <c r="R61" s="34"/>
      <c r="S61" s="31"/>
      <c r="T61" s="32"/>
      <c r="U61" s="30">
        <f t="shared" ref="U61:U64" si="21">T61*Q61</f>
        <v>0</v>
      </c>
      <c r="X61" s="78"/>
      <c r="Y61" s="78"/>
      <c r="Z61" s="78"/>
      <c r="AA61" s="78"/>
      <c r="AB61" s="78"/>
      <c r="AC61" s="78"/>
      <c r="AD61" s="78"/>
      <c r="AE61" s="78"/>
      <c r="AF61" s="78"/>
    </row>
    <row r="62" spans="1:37" ht="25" customHeight="1" x14ac:dyDescent="0.2">
      <c r="A62" s="155"/>
      <c r="B62" s="156"/>
      <c r="C62" s="123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46" t="s">
        <v>32</v>
      </c>
      <c r="O62" s="159" t="s">
        <v>34</v>
      </c>
      <c r="P62" s="160"/>
      <c r="Q62" s="88"/>
      <c r="R62" s="34"/>
      <c r="S62" s="35"/>
      <c r="T62" s="29"/>
      <c r="U62" s="30">
        <f t="shared" si="21"/>
        <v>0</v>
      </c>
      <c r="X62" s="78"/>
      <c r="Y62" s="78"/>
      <c r="Z62" s="78"/>
      <c r="AA62" s="78"/>
      <c r="AB62" s="78"/>
      <c r="AC62" s="78"/>
      <c r="AD62" s="78"/>
      <c r="AE62" s="78"/>
      <c r="AF62" s="78"/>
    </row>
    <row r="63" spans="1:37" ht="26.25" customHeight="1" x14ac:dyDescent="0.2">
      <c r="A63" s="155"/>
      <c r="B63" s="156"/>
      <c r="C63" s="161" t="s">
        <v>88</v>
      </c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46" t="s">
        <v>33</v>
      </c>
      <c r="O63" s="159" t="s">
        <v>34</v>
      </c>
      <c r="P63" s="160"/>
      <c r="Q63" s="88">
        <f>SUMIF(K9:K58,"PZ",Q9:Q58)</f>
        <v>19</v>
      </c>
      <c r="R63" s="34">
        <v>0</v>
      </c>
      <c r="S63" s="35"/>
      <c r="T63" s="29">
        <f t="shared" ref="T63" si="22">(R63*((100-S63)/100))</f>
        <v>0</v>
      </c>
      <c r="U63" s="30">
        <f t="shared" si="21"/>
        <v>0</v>
      </c>
    </row>
    <row r="64" spans="1:37" ht="25" customHeight="1" x14ac:dyDescent="0.2">
      <c r="A64" s="155"/>
      <c r="B64" s="156"/>
      <c r="C64" s="161"/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47" t="s">
        <v>33</v>
      </c>
      <c r="O64" s="159" t="s">
        <v>35</v>
      </c>
      <c r="P64" s="160"/>
      <c r="Q64" s="88"/>
      <c r="R64" s="34"/>
      <c r="S64" s="35"/>
      <c r="T64" s="29"/>
      <c r="U64" s="30">
        <f t="shared" si="21"/>
        <v>0</v>
      </c>
    </row>
    <row r="65" spans="1:21" ht="25" customHeight="1" x14ac:dyDescent="0.15">
      <c r="A65" s="155"/>
      <c r="B65" s="156"/>
      <c r="C65" s="165" t="s">
        <v>96</v>
      </c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89"/>
      <c r="O65" s="159"/>
      <c r="P65" s="160"/>
      <c r="Q65" s="33">
        <v>22</v>
      </c>
      <c r="R65" s="34">
        <v>0</v>
      </c>
      <c r="S65" s="35"/>
      <c r="T65" s="29">
        <f t="shared" ref="T65" si="23">(R65*((100-S65)/100))</f>
        <v>0</v>
      </c>
      <c r="U65" s="30">
        <f t="shared" ref="U65:U69" si="24">T65*Q65</f>
        <v>0</v>
      </c>
    </row>
    <row r="66" spans="1:21" ht="25" customHeight="1" x14ac:dyDescent="0.15">
      <c r="A66" s="155"/>
      <c r="B66" s="156"/>
      <c r="C66" s="165" t="s">
        <v>99</v>
      </c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59"/>
      <c r="P66" s="160"/>
      <c r="Q66" s="33">
        <v>14</v>
      </c>
      <c r="R66" s="34">
        <v>0</v>
      </c>
      <c r="S66" s="35"/>
      <c r="T66" s="29">
        <f t="shared" ref="T66" si="25">(R66*((100-S66)/100))</f>
        <v>0</v>
      </c>
      <c r="U66" s="30">
        <f t="shared" ref="U66:U67" si="26">T66*Q66</f>
        <v>0</v>
      </c>
    </row>
    <row r="67" spans="1:21" ht="25" customHeight="1" x14ac:dyDescent="0.15">
      <c r="A67" s="155"/>
      <c r="B67" s="156"/>
      <c r="C67" s="165" t="s">
        <v>100</v>
      </c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59"/>
      <c r="P67" s="160"/>
      <c r="Q67" s="33">
        <v>4</v>
      </c>
      <c r="R67" s="34">
        <v>0</v>
      </c>
      <c r="S67" s="35"/>
      <c r="T67" s="29">
        <f t="shared" ref="T67" si="27">(R67*((100-S67)/100))</f>
        <v>0</v>
      </c>
      <c r="U67" s="30">
        <f t="shared" si="26"/>
        <v>0</v>
      </c>
    </row>
    <row r="68" spans="1:21" ht="25" customHeight="1" x14ac:dyDescent="0.15">
      <c r="A68" s="155"/>
      <c r="B68" s="156"/>
      <c r="C68" s="165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59"/>
      <c r="P68" s="160"/>
      <c r="R68" s="34"/>
      <c r="S68" s="35"/>
      <c r="T68" s="29"/>
      <c r="U68" s="30">
        <f>T68*Q67</f>
        <v>0</v>
      </c>
    </row>
    <row r="69" spans="1:21" ht="25" customHeight="1" thickBot="1" x14ac:dyDescent="0.2">
      <c r="A69" s="157"/>
      <c r="B69" s="158"/>
      <c r="C69" s="193"/>
      <c r="D69" s="194"/>
      <c r="E69" s="194"/>
      <c r="F69" s="194"/>
      <c r="G69" s="194"/>
      <c r="H69" s="194"/>
      <c r="I69" s="194"/>
      <c r="J69" s="194"/>
      <c r="K69" s="194"/>
      <c r="L69" s="194"/>
      <c r="M69" s="194"/>
      <c r="N69" s="194"/>
      <c r="O69" s="201"/>
      <c r="P69" s="202"/>
      <c r="Q69" s="44"/>
      <c r="R69" s="37"/>
      <c r="S69" s="38"/>
      <c r="T69" s="39"/>
      <c r="U69" s="40">
        <f t="shared" si="24"/>
        <v>0</v>
      </c>
    </row>
    <row r="70" spans="1:21" ht="32.25" customHeight="1" thickBot="1" x14ac:dyDescent="0.2">
      <c r="A70" s="28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195" t="s">
        <v>7</v>
      </c>
      <c r="Q70" s="196"/>
      <c r="R70" s="196"/>
      <c r="S70" s="196"/>
      <c r="T70" s="197"/>
      <c r="U70" s="36">
        <f>SUM(U61:U69)</f>
        <v>0</v>
      </c>
    </row>
    <row r="71" spans="1:21" ht="25" customHeight="1" thickBot="1" x14ac:dyDescent="0.2">
      <c r="A71" s="190"/>
      <c r="B71" s="191"/>
      <c r="C71" s="191"/>
      <c r="D71" s="191"/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2"/>
    </row>
    <row r="72" spans="1:21" ht="25" customHeight="1" thickBot="1" x14ac:dyDescent="0.2">
      <c r="A72" s="183" t="s">
        <v>51</v>
      </c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5"/>
      <c r="Q72" s="42">
        <v>12</v>
      </c>
      <c r="R72" s="41">
        <v>0</v>
      </c>
      <c r="S72" s="198">
        <f>SUM(Q72*R72)</f>
        <v>0</v>
      </c>
      <c r="T72" s="199"/>
      <c r="U72" s="200"/>
    </row>
    <row r="73" spans="1:21" ht="25" customHeight="1" x14ac:dyDescent="0.15">
      <c r="A73" s="183" t="s">
        <v>89</v>
      </c>
      <c r="B73" s="184"/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5"/>
      <c r="Q73" s="43">
        <v>2</v>
      </c>
      <c r="R73" s="41">
        <v>0</v>
      </c>
      <c r="S73" s="113">
        <f t="shared" ref="S73:S74" si="28">SUM(Q73*R73)</f>
        <v>0</v>
      </c>
      <c r="T73" s="114"/>
      <c r="U73" s="115"/>
    </row>
    <row r="74" spans="1:21" ht="25" customHeight="1" x14ac:dyDescent="0.15">
      <c r="A74" s="150" t="s">
        <v>97</v>
      </c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2"/>
      <c r="Q74" s="43">
        <v>12</v>
      </c>
      <c r="R74" s="41">
        <v>0</v>
      </c>
      <c r="S74" s="113">
        <f t="shared" si="28"/>
        <v>0</v>
      </c>
      <c r="T74" s="114"/>
      <c r="U74" s="115"/>
    </row>
    <row r="75" spans="1:21" ht="25" customHeight="1" x14ac:dyDescent="0.15">
      <c r="A75" s="150" t="s">
        <v>98</v>
      </c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2"/>
      <c r="Q75" s="43">
        <v>2</v>
      </c>
      <c r="R75" s="41">
        <v>0</v>
      </c>
      <c r="S75" s="113">
        <f t="shared" ref="S75" si="29">SUM(Q75*R75)</f>
        <v>0</v>
      </c>
      <c r="T75" s="114"/>
      <c r="U75" s="115"/>
    </row>
    <row r="76" spans="1:21" ht="24.75" customHeight="1" x14ac:dyDescent="0.15">
      <c r="A76" s="150" t="s">
        <v>90</v>
      </c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2"/>
      <c r="Q76" s="43">
        <v>3</v>
      </c>
      <c r="R76" s="41">
        <v>0</v>
      </c>
      <c r="S76" s="113">
        <f t="shared" ref="S76" si="30">SUM(Q76*R76)</f>
        <v>0</v>
      </c>
      <c r="T76" s="114"/>
      <c r="U76" s="115"/>
    </row>
    <row r="77" spans="1:21" ht="25" customHeight="1" x14ac:dyDescent="0.15">
      <c r="A77" s="150" t="s">
        <v>91</v>
      </c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2"/>
      <c r="Q77" s="43">
        <v>1</v>
      </c>
      <c r="R77" s="41">
        <v>0</v>
      </c>
      <c r="S77" s="113">
        <f t="shared" ref="S77" si="31">SUM(Q77*R77)</f>
        <v>0</v>
      </c>
      <c r="T77" s="114"/>
      <c r="U77" s="115"/>
    </row>
    <row r="78" spans="1:21" ht="25" customHeight="1" x14ac:dyDescent="0.15">
      <c r="A78" s="150" t="s">
        <v>92</v>
      </c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2"/>
      <c r="Q78" s="43">
        <v>1</v>
      </c>
      <c r="R78" s="41">
        <v>0</v>
      </c>
      <c r="S78" s="113">
        <f t="shared" ref="S78:S81" si="32">SUM(Q78*R78)</f>
        <v>0</v>
      </c>
      <c r="T78" s="114"/>
      <c r="U78" s="115"/>
    </row>
    <row r="79" spans="1:21" ht="25" customHeight="1" thickBot="1" x14ac:dyDescent="0.2">
      <c r="A79" s="110" t="s">
        <v>93</v>
      </c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2"/>
      <c r="Q79" s="43">
        <v>14</v>
      </c>
      <c r="R79" s="41">
        <v>0</v>
      </c>
      <c r="S79" s="113">
        <f t="shared" ref="S79:S80" si="33">SUM(Q79*R79)</f>
        <v>0</v>
      </c>
      <c r="T79" s="114"/>
      <c r="U79" s="115"/>
    </row>
    <row r="80" spans="1:21" ht="25" customHeight="1" thickBot="1" x14ac:dyDescent="0.2">
      <c r="A80" s="110" t="s">
        <v>94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2"/>
      <c r="Q80" s="43">
        <v>14</v>
      </c>
      <c r="R80" s="41">
        <v>0</v>
      </c>
      <c r="S80" s="113">
        <f t="shared" si="33"/>
        <v>0</v>
      </c>
      <c r="T80" s="114"/>
      <c r="U80" s="115"/>
    </row>
    <row r="81" spans="1:22" ht="25" customHeight="1" thickBot="1" x14ac:dyDescent="0.2">
      <c r="A81" s="110" t="s">
        <v>95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2"/>
      <c r="Q81" s="43">
        <v>3</v>
      </c>
      <c r="R81" s="41">
        <v>0</v>
      </c>
      <c r="S81" s="113">
        <f t="shared" si="32"/>
        <v>0</v>
      </c>
      <c r="T81" s="114"/>
      <c r="U81" s="115"/>
    </row>
    <row r="82" spans="1:22" ht="39.75" customHeight="1" thickBot="1" x14ac:dyDescent="0.2">
      <c r="A82" s="19" t="s">
        <v>5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130" t="s">
        <v>5</v>
      </c>
      <c r="Q82" s="131"/>
      <c r="R82" s="131"/>
      <c r="S82" s="131"/>
      <c r="T82" s="132"/>
      <c r="U82" s="21">
        <f>S72+S73+S74+S75+S76+S77+S78+S81+S80+S79</f>
        <v>0</v>
      </c>
    </row>
    <row r="83" spans="1:22" ht="31.5" customHeight="1" thickBot="1" x14ac:dyDescent="0.2">
      <c r="A83" s="242"/>
      <c r="B83" s="243"/>
      <c r="C83" s="243"/>
      <c r="D83" s="243"/>
      <c r="E83" s="243"/>
      <c r="F83" s="243"/>
      <c r="G83" s="243"/>
      <c r="H83" s="243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4"/>
    </row>
    <row r="84" spans="1:22" ht="31.5" customHeight="1" thickBot="1" x14ac:dyDescent="0.2">
      <c r="A84" s="86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5"/>
      <c r="N84" s="142" t="s">
        <v>6</v>
      </c>
      <c r="O84" s="142"/>
      <c r="P84" s="142"/>
      <c r="Q84" s="142"/>
      <c r="R84" s="142"/>
      <c r="S84" s="142"/>
      <c r="T84" s="143"/>
      <c r="U84" s="23">
        <f>U59+U70+U82</f>
        <v>0</v>
      </c>
    </row>
    <row r="85" spans="1:22" s="4" customFormat="1" ht="33" customHeight="1" thickBot="1" x14ac:dyDescent="0.25">
      <c r="A85" s="125"/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22"/>
      <c r="N85" s="142" t="s">
        <v>39</v>
      </c>
      <c r="O85" s="142"/>
      <c r="P85" s="142"/>
      <c r="Q85" s="142"/>
      <c r="R85" s="142"/>
      <c r="S85" s="142"/>
      <c r="T85" s="143"/>
      <c r="U85" s="23">
        <f>U84*K86</f>
        <v>0</v>
      </c>
      <c r="V85" s="6"/>
    </row>
    <row r="86" spans="1:22" ht="30" customHeight="1" thickBot="1" x14ac:dyDescent="0.2">
      <c r="A86" s="245"/>
      <c r="B86" s="246"/>
      <c r="C86" s="246"/>
      <c r="D86" s="246"/>
      <c r="E86" s="246"/>
      <c r="F86" s="246"/>
      <c r="G86" s="24"/>
      <c r="H86" s="24"/>
      <c r="I86" s="247" t="s">
        <v>8</v>
      </c>
      <c r="J86" s="240"/>
      <c r="K86" s="26">
        <v>0.21</v>
      </c>
      <c r="L86" s="25"/>
      <c r="M86" s="25"/>
      <c r="N86" s="25"/>
      <c r="O86" s="240" t="s">
        <v>9</v>
      </c>
      <c r="P86" s="240"/>
      <c r="Q86" s="240"/>
      <c r="R86" s="240"/>
      <c r="S86" s="240"/>
      <c r="T86" s="241"/>
      <c r="U86" s="75">
        <f>U85+U84</f>
        <v>0</v>
      </c>
    </row>
    <row r="87" spans="1:22" ht="30" customHeight="1" thickBot="1" x14ac:dyDescent="0.2">
      <c r="A87" s="127"/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9"/>
    </row>
    <row r="88" spans="1:22" ht="23.5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</row>
    <row r="89" spans="1:22" ht="23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1:22" ht="15.75" customHeight="1" x14ac:dyDescent="0.2">
      <c r="A90" s="7"/>
      <c r="B90" s="7"/>
      <c r="C90" s="7"/>
      <c r="D90" s="4"/>
      <c r="E90" s="4"/>
      <c r="F90" s="4"/>
      <c r="G90" s="4"/>
      <c r="H90" s="4"/>
    </row>
    <row r="91" spans="1:22" ht="15.75" customHeight="1" x14ac:dyDescent="0.2">
      <c r="A91" s="238"/>
      <c r="B91" s="238"/>
      <c r="C91" s="238"/>
      <c r="D91" s="238"/>
      <c r="E91" s="4"/>
      <c r="F91" s="4"/>
      <c r="G91" s="4"/>
      <c r="H91" s="4"/>
    </row>
    <row r="92" spans="1:22" ht="15.75" customHeight="1" x14ac:dyDescent="0.2">
      <c r="A92" s="238"/>
      <c r="B92" s="238"/>
      <c r="C92" s="238"/>
      <c r="D92" s="238"/>
      <c r="E92" s="5"/>
      <c r="F92" s="4"/>
      <c r="G92" s="4"/>
      <c r="H92" s="4"/>
    </row>
    <row r="93" spans="1:22" ht="15" customHeight="1" x14ac:dyDescent="0.2">
      <c r="A93" s="238"/>
      <c r="B93" s="238"/>
      <c r="C93" s="238"/>
      <c r="D93" s="238"/>
      <c r="E93" s="4"/>
      <c r="F93" s="4"/>
      <c r="G93" s="4"/>
      <c r="H93" s="4"/>
    </row>
    <row r="94" spans="1:22" ht="12.75" customHeight="1" x14ac:dyDescent="0.2">
      <c r="A94" s="238"/>
      <c r="B94" s="238"/>
      <c r="C94" s="238"/>
      <c r="D94" s="238"/>
      <c r="E94" s="4"/>
      <c r="F94" s="4"/>
      <c r="G94" s="4"/>
      <c r="H94" s="4"/>
    </row>
    <row r="95" spans="1:22" ht="12.75" customHeight="1" x14ac:dyDescent="0.2">
      <c r="A95" s="238"/>
      <c r="B95" s="238"/>
      <c r="C95" s="238"/>
      <c r="D95" s="238"/>
    </row>
    <row r="96" spans="1:22" ht="13.5" customHeight="1" x14ac:dyDescent="0.2">
      <c r="A96" s="239"/>
      <c r="B96" s="239"/>
      <c r="C96" s="239"/>
      <c r="D96" s="239"/>
    </row>
    <row r="97" spans="1:4" x14ac:dyDescent="0.15">
      <c r="A97" s="237"/>
      <c r="B97" s="237"/>
      <c r="C97" s="237"/>
      <c r="D97" s="237"/>
    </row>
    <row r="165" spans="2:21" ht="18" x14ac:dyDescent="0.2">
      <c r="P165" s="3"/>
      <c r="Q165" s="3"/>
      <c r="R165" s="3"/>
      <c r="S165" s="3"/>
      <c r="T165" s="3"/>
      <c r="U165" s="3"/>
    </row>
    <row r="169" spans="2:21" ht="20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21" ht="20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2" spans="2:21" ht="20" x14ac:dyDescent="0.2"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4" spans="2:21" s="3" customFormat="1" ht="18" x14ac:dyDescent="0.2">
      <c r="P174"/>
      <c r="Q174"/>
      <c r="R174"/>
      <c r="S174"/>
      <c r="T174"/>
      <c r="U174"/>
    </row>
  </sheetData>
  <mergeCells count="116">
    <mergeCell ref="A97:D97"/>
    <mergeCell ref="A91:D91"/>
    <mergeCell ref="A92:D92"/>
    <mergeCell ref="A93:D93"/>
    <mergeCell ref="A94:D94"/>
    <mergeCell ref="A95:D95"/>
    <mergeCell ref="A96:D96"/>
    <mergeCell ref="O86:T86"/>
    <mergeCell ref="A83:U83"/>
    <mergeCell ref="A86:F86"/>
    <mergeCell ref="I86:J86"/>
    <mergeCell ref="E1:I1"/>
    <mergeCell ref="P3:R3"/>
    <mergeCell ref="P4:R4"/>
    <mergeCell ref="A1:D1"/>
    <mergeCell ref="A2:D2"/>
    <mergeCell ref="A4:D4"/>
    <mergeCell ref="E4:I4"/>
    <mergeCell ref="S1:U1"/>
    <mergeCell ref="S2:U2"/>
    <mergeCell ref="S3:U3"/>
    <mergeCell ref="L1:O1"/>
    <mergeCell ref="L2:O2"/>
    <mergeCell ref="L3:O3"/>
    <mergeCell ref="P1:R1"/>
    <mergeCell ref="J1:K1"/>
    <mergeCell ref="J2:K5"/>
    <mergeCell ref="E2:I2"/>
    <mergeCell ref="P5:R5"/>
    <mergeCell ref="E3:I3"/>
    <mergeCell ref="N85:T85"/>
    <mergeCell ref="L4:O4"/>
    <mergeCell ref="A3:D3"/>
    <mergeCell ref="P2:R2"/>
    <mergeCell ref="S4:U4"/>
    <mergeCell ref="S5:U5"/>
    <mergeCell ref="E5:I5"/>
    <mergeCell ref="S75:U75"/>
    <mergeCell ref="A73:P73"/>
    <mergeCell ref="S73:U73"/>
    <mergeCell ref="A74:P74"/>
    <mergeCell ref="S74:U74"/>
    <mergeCell ref="C64:M64"/>
    <mergeCell ref="A60:P60"/>
    <mergeCell ref="C67:N67"/>
    <mergeCell ref="O67:P67"/>
    <mergeCell ref="C65:N65"/>
    <mergeCell ref="O65:P65"/>
    <mergeCell ref="C66:N66"/>
    <mergeCell ref="A71:U71"/>
    <mergeCell ref="C69:N69"/>
    <mergeCell ref="P70:T70"/>
    <mergeCell ref="S72:U72"/>
    <mergeCell ref="O69:P69"/>
    <mergeCell ref="N84:T84"/>
    <mergeCell ref="A5:D5"/>
    <mergeCell ref="L5:O5"/>
    <mergeCell ref="A81:P81"/>
    <mergeCell ref="S78:U78"/>
    <mergeCell ref="S81:U81"/>
    <mergeCell ref="A78:P78"/>
    <mergeCell ref="A76:P76"/>
    <mergeCell ref="S76:U76"/>
    <mergeCell ref="A77:P77"/>
    <mergeCell ref="S77:U77"/>
    <mergeCell ref="A61:B69"/>
    <mergeCell ref="O68:P68"/>
    <mergeCell ref="C63:M63"/>
    <mergeCell ref="O61:P61"/>
    <mergeCell ref="O62:P62"/>
    <mergeCell ref="O64:P64"/>
    <mergeCell ref="O63:P63"/>
    <mergeCell ref="C62:M62"/>
    <mergeCell ref="A75:P75"/>
    <mergeCell ref="O66:P66"/>
    <mergeCell ref="C68:N68"/>
    <mergeCell ref="A72:P72"/>
    <mergeCell ref="A85:L85"/>
    <mergeCell ref="A87:U87"/>
    <mergeCell ref="P82:T82"/>
    <mergeCell ref="A9:A10"/>
    <mergeCell ref="A11:A12"/>
    <mergeCell ref="A13:A14"/>
    <mergeCell ref="A15:A16"/>
    <mergeCell ref="A17:A18"/>
    <mergeCell ref="A19:A20"/>
    <mergeCell ref="A36:A37"/>
    <mergeCell ref="A38:A39"/>
    <mergeCell ref="A40:U40"/>
    <mergeCell ref="A41:A42"/>
    <mergeCell ref="A43:A44"/>
    <mergeCell ref="A45:A46"/>
    <mergeCell ref="A47:A48"/>
    <mergeCell ref="A49:U50"/>
    <mergeCell ref="B51:F51"/>
    <mergeCell ref="B52:F52"/>
    <mergeCell ref="B53:F53"/>
    <mergeCell ref="B55:F55"/>
    <mergeCell ref="B56:F56"/>
    <mergeCell ref="B57:F57"/>
    <mergeCell ref="B58:F58"/>
    <mergeCell ref="B54:F54"/>
    <mergeCell ref="A79:P79"/>
    <mergeCell ref="S79:U79"/>
    <mergeCell ref="A80:P80"/>
    <mergeCell ref="S80:U80"/>
    <mergeCell ref="A8:U8"/>
    <mergeCell ref="A21:A22"/>
    <mergeCell ref="A23:A24"/>
    <mergeCell ref="A25:A26"/>
    <mergeCell ref="A27:U27"/>
    <mergeCell ref="A28:A29"/>
    <mergeCell ref="A30:A31"/>
    <mergeCell ref="A32:A33"/>
    <mergeCell ref="A34:A35"/>
    <mergeCell ref="C61:M61"/>
  </mergeCells>
  <phoneticPr fontId="3" type="noConversion"/>
  <hyperlinks>
    <hyperlink ref="E5" r:id="rId1" xr:uid="{AE4440A2-7D37-46C3-B321-199963705D25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50" orientation="landscape" r:id="rId2"/>
  <headerFooter alignWithMargins="0"/>
  <rowBreaks count="2" manualBreakCount="2">
    <brk id="37" max="20" man="1"/>
    <brk id="71" max="20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D9DEFB1-111B-4BF5-8B2A-36FD8A061759}">
          <x14:formula1>
            <xm:f>pomůcky!$A$4:$A$6</xm:f>
          </x14:formula1>
          <xm:sqref>K86</xm:sqref>
        </x14:dataValidation>
        <x14:dataValidation type="list" allowBlank="1" showInputMessage="1" showErrorMessage="1" xr:uid="{40D827AC-F7BB-4C6F-950A-DDB6963373AD}">
          <x14:formula1>
            <xm:f>pomůcky!$A$9:$A$10</xm:f>
          </x14:formula1>
          <xm:sqref>A85:L85</xm:sqref>
        </x14:dataValidation>
        <x14:dataValidation type="list" allowBlank="1" showInputMessage="1" showErrorMessage="1" xr:uid="{60407D84-D466-4AAA-849E-6B1293687770}">
          <x14:formula1>
            <xm:f>pomůcky!$A$13:$A$17</xm:f>
          </x14:formula1>
          <xm:sqref>A87:U87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259B2-64CA-42A0-8BB8-1878EC01D7A0}">
  <dimension ref="A1:A17"/>
  <sheetViews>
    <sheetView workbookViewId="0">
      <selection activeCell="F25" sqref="F25"/>
    </sheetView>
  </sheetViews>
  <sheetFormatPr baseColWidth="10" defaultColWidth="8.83203125" defaultRowHeight="13" x14ac:dyDescent="0.15"/>
  <sheetData>
    <row r="1" spans="1:1" x14ac:dyDescent="0.15">
      <c r="A1" t="s">
        <v>38</v>
      </c>
    </row>
    <row r="3" spans="1:1" x14ac:dyDescent="0.15">
      <c r="A3" t="s">
        <v>39</v>
      </c>
    </row>
    <row r="4" spans="1:1" x14ac:dyDescent="0.15">
      <c r="A4" s="83">
        <v>0</v>
      </c>
    </row>
    <row r="5" spans="1:1" x14ac:dyDescent="0.15">
      <c r="A5" s="83">
        <v>0.12</v>
      </c>
    </row>
    <row r="6" spans="1:1" x14ac:dyDescent="0.15">
      <c r="A6" s="83">
        <v>0.21</v>
      </c>
    </row>
    <row r="9" spans="1:1" x14ac:dyDescent="0.15">
      <c r="A9" s="84" t="s">
        <v>40</v>
      </c>
    </row>
    <row r="13" spans="1:1" x14ac:dyDescent="0.15">
      <c r="A13" t="s">
        <v>41</v>
      </c>
    </row>
    <row r="14" spans="1:1" x14ac:dyDescent="0.15">
      <c r="A14" t="s">
        <v>42</v>
      </c>
    </row>
    <row r="15" spans="1:1" x14ac:dyDescent="0.15">
      <c r="A15" t="s">
        <v>43</v>
      </c>
    </row>
    <row r="16" spans="1:1" x14ac:dyDescent="0.15">
      <c r="A16" t="s">
        <v>44</v>
      </c>
    </row>
    <row r="17" spans="1:1" x14ac:dyDescent="0.15">
      <c r="A17" t="s">
        <v>45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7E7D3315567240B1E11E87954EDB88" ma:contentTypeVersion="3" ma:contentTypeDescription="Create a new document." ma:contentTypeScope="" ma:versionID="c6bffaada528b3f90045057778ad368b">
  <xsd:schema xmlns:xsd="http://www.w3.org/2001/XMLSchema" xmlns:xs="http://www.w3.org/2001/XMLSchema" xmlns:p="http://schemas.microsoft.com/office/2006/metadata/properties" xmlns:ns3="cbd73a14-c1b7-4782-85fb-da5b5ec5f49f" targetNamespace="http://schemas.microsoft.com/office/2006/metadata/properties" ma:root="true" ma:fieldsID="ca33d0fdb99c5135a6d9f61126fb6f8a" ns3:_="">
    <xsd:import namespace="cbd73a14-c1b7-4782-85fb-da5b5ec5f49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73a14-c1b7-4782-85fb-da5b5ec5f4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077489-7B35-4447-821F-3D4163062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d73a14-c1b7-4782-85fb-da5b5ec5f4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D4BBF9-5E0C-4E86-B61F-BE20658F5436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cbd73a14-c1b7-4782-85fb-da5b5ec5f49f"/>
  </ds:schemaRefs>
</ds:datastoreItem>
</file>

<file path=customXml/itemProps3.xml><?xml version="1.0" encoding="utf-8"?>
<ds:datastoreItem xmlns:ds="http://schemas.openxmlformats.org/officeDocument/2006/customXml" ds:itemID="{2230C732-4E39-483D-B1C5-C4C3A55392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Cenová nabídka</vt:lpstr>
      <vt:lpstr>pomůcky</vt:lpstr>
      <vt:lpstr>'Cenová nabídka'!Oblast_tisku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 Pour</dc:creator>
  <cp:lastModifiedBy>Vojtěch Příhoda</cp:lastModifiedBy>
  <cp:lastPrinted>2025-05-06T08:04:06Z</cp:lastPrinted>
  <dcterms:created xsi:type="dcterms:W3CDTF">2007-12-12T11:00:00Z</dcterms:created>
  <dcterms:modified xsi:type="dcterms:W3CDTF">2025-05-06T13:49:52Z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0x010100387E7D3315567240B1E11E87954EDB88</vt:lpwstr>
  </property>
</Properties>
</file>