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D:\OneDrive - Midakon s.r.o\Akce\2023\23_35_Mníšek pod Brdy\Rozpočet\čistopis aktualizace recyklační skládky\"/>
    </mc:Choice>
  </mc:AlternateContent>
  <bookViews>
    <workbookView xWindow="0" yWindow="0" windowWidth="0" windowHeight="0"/>
  </bookViews>
  <sheets>
    <sheet name="Rekapitulace" sheetId="6" r:id="rId1"/>
    <sheet name="SO 000" sheetId="2" r:id="rId2"/>
    <sheet name="SO 201.0" sheetId="3" r:id="rId3"/>
    <sheet name="SO 201.1a" sheetId="4" r:id="rId4"/>
    <sheet name="SO 201.1b" sheetId="5" r:id="rId5"/>
  </sheets>
  <calcPr/>
</workbook>
</file>

<file path=xl/calcChain.xml><?xml version="1.0" encoding="utf-8"?>
<calcChain xmlns="http://schemas.openxmlformats.org/spreadsheetml/2006/main">
  <c i="6" l="1" r="E13"/>
  <c r="D13"/>
  <c r="C13"/>
  <c r="E12"/>
  <c r="D12"/>
  <c r="C12"/>
  <c r="E11"/>
  <c r="D11"/>
  <c r="C11"/>
  <c r="E10"/>
  <c r="D10"/>
  <c r="C10"/>
  <c r="C7"/>
  <c r="C6"/>
  <c i="5" r="I3"/>
  <c r="I92"/>
  <c r="O93"/>
  <c r="I93"/>
  <c r="I75"/>
  <c r="O88"/>
  <c r="I88"/>
  <c r="O84"/>
  <c r="I84"/>
  <c r="O80"/>
  <c r="I80"/>
  <c r="O76"/>
  <c r="I76"/>
  <c r="I58"/>
  <c r="O71"/>
  <c r="I71"/>
  <c r="O67"/>
  <c r="I67"/>
  <c r="O63"/>
  <c r="I63"/>
  <c r="O59"/>
  <c r="I59"/>
  <c r="I33"/>
  <c r="O54"/>
  <c r="I54"/>
  <c r="O50"/>
  <c r="I50"/>
  <c r="O46"/>
  <c r="I46"/>
  <c r="O42"/>
  <c r="I42"/>
  <c r="O38"/>
  <c r="I38"/>
  <c r="O34"/>
  <c r="I34"/>
  <c r="I8"/>
  <c r="O29"/>
  <c r="I29"/>
  <c r="O25"/>
  <c r="I25"/>
  <c r="O21"/>
  <c r="I21"/>
  <c r="O17"/>
  <c r="I17"/>
  <c r="O13"/>
  <c r="I13"/>
  <c r="O9"/>
  <c r="I9"/>
  <c i="4" r="I3"/>
  <c r="I218"/>
  <c r="O252"/>
  <c r="I252"/>
  <c r="O248"/>
  <c r="I248"/>
  <c r="O244"/>
  <c r="I244"/>
  <c r="O240"/>
  <c r="I240"/>
  <c r="O236"/>
  <c r="I236"/>
  <c r="O232"/>
  <c r="I232"/>
  <c r="O229"/>
  <c r="I229"/>
  <c r="O226"/>
  <c r="I226"/>
  <c r="O223"/>
  <c r="I223"/>
  <c r="O219"/>
  <c r="I219"/>
  <c r="I205"/>
  <c r="O214"/>
  <c r="I214"/>
  <c r="O210"/>
  <c r="I210"/>
  <c r="O206"/>
  <c r="I206"/>
  <c r="I164"/>
  <c r="O201"/>
  <c r="I201"/>
  <c r="O197"/>
  <c r="I197"/>
  <c r="O193"/>
  <c r="I193"/>
  <c r="O189"/>
  <c r="I189"/>
  <c r="O185"/>
  <c r="I185"/>
  <c r="O181"/>
  <c r="I181"/>
  <c r="O177"/>
  <c r="I177"/>
  <c r="O173"/>
  <c r="I173"/>
  <c r="O169"/>
  <c r="I169"/>
  <c r="O165"/>
  <c r="I165"/>
  <c r="I120"/>
  <c r="O161"/>
  <c r="I161"/>
  <c r="O157"/>
  <c r="I157"/>
  <c r="O153"/>
  <c r="I153"/>
  <c r="O149"/>
  <c r="I149"/>
  <c r="O145"/>
  <c r="I145"/>
  <c r="O141"/>
  <c r="I141"/>
  <c r="O137"/>
  <c r="I137"/>
  <c r="O133"/>
  <c r="I133"/>
  <c r="O129"/>
  <c r="I129"/>
  <c r="O125"/>
  <c r="I125"/>
  <c r="O121"/>
  <c r="I121"/>
  <c r="I87"/>
  <c r="O116"/>
  <c r="I116"/>
  <c r="O112"/>
  <c r="I112"/>
  <c r="O108"/>
  <c r="I108"/>
  <c r="O104"/>
  <c r="I104"/>
  <c r="O100"/>
  <c r="I100"/>
  <c r="O96"/>
  <c r="I96"/>
  <c r="O92"/>
  <c r="I92"/>
  <c r="O88"/>
  <c r="I88"/>
  <c r="I58"/>
  <c r="O83"/>
  <c r="I83"/>
  <c r="O79"/>
  <c r="I79"/>
  <c r="O75"/>
  <c r="I75"/>
  <c r="O71"/>
  <c r="I71"/>
  <c r="O67"/>
  <c r="I67"/>
  <c r="O63"/>
  <c r="I63"/>
  <c r="O59"/>
  <c r="I59"/>
  <c r="I29"/>
  <c r="O54"/>
  <c r="I54"/>
  <c r="O50"/>
  <c r="I50"/>
  <c r="O46"/>
  <c r="I46"/>
  <c r="O42"/>
  <c r="I42"/>
  <c r="O38"/>
  <c r="I38"/>
  <c r="O34"/>
  <c r="I34"/>
  <c r="O30"/>
  <c r="I30"/>
  <c r="I8"/>
  <c r="O25"/>
  <c r="I25"/>
  <c r="O21"/>
  <c r="I21"/>
  <c r="O17"/>
  <c r="I17"/>
  <c r="O13"/>
  <c r="I13"/>
  <c r="O9"/>
  <c r="I9"/>
  <c i="3" r="I3"/>
  <c r="I92"/>
  <c r="O124"/>
  <c r="I124"/>
  <c r="O120"/>
  <c r="I120"/>
  <c r="O116"/>
  <c r="I116"/>
  <c r="O112"/>
  <c r="I112"/>
  <c r="O108"/>
  <c r="I108"/>
  <c r="O104"/>
  <c r="I104"/>
  <c r="O101"/>
  <c r="I101"/>
  <c r="O97"/>
  <c r="I97"/>
  <c r="O93"/>
  <c r="I93"/>
  <c r="I87"/>
  <c r="O88"/>
  <c r="I88"/>
  <c r="I33"/>
  <c r="O83"/>
  <c r="I83"/>
  <c r="O79"/>
  <c r="I79"/>
  <c r="O75"/>
  <c r="I75"/>
  <c r="O71"/>
  <c r="I71"/>
  <c r="O67"/>
  <c r="I67"/>
  <c r="O64"/>
  <c r="I64"/>
  <c r="O61"/>
  <c r="I61"/>
  <c r="O57"/>
  <c r="I57"/>
  <c r="O53"/>
  <c r="I53"/>
  <c r="O49"/>
  <c r="I49"/>
  <c r="O45"/>
  <c r="I45"/>
  <c r="O41"/>
  <c r="I41"/>
  <c r="O37"/>
  <c r="I37"/>
  <c r="O34"/>
  <c r="I34"/>
  <c r="I8"/>
  <c r="O29"/>
  <c r="I29"/>
  <c r="O25"/>
  <c r="I25"/>
  <c r="O21"/>
  <c r="I21"/>
  <c r="O17"/>
  <c r="I17"/>
  <c r="O13"/>
  <c r="I13"/>
  <c r="O9"/>
  <c r="I9"/>
  <c i="2" r="I3"/>
  <c r="I8"/>
  <c r="O51"/>
  <c r="I51"/>
  <c r="O48"/>
  <c r="I48"/>
  <c r="O45"/>
  <c r="I45"/>
  <c r="O42"/>
  <c r="I42"/>
  <c r="O39"/>
  <c r="I39"/>
  <c r="O36"/>
  <c r="I36"/>
  <c r="O33"/>
  <c r="I33"/>
  <c r="O30"/>
  <c r="I30"/>
  <c r="O27"/>
  <c r="I27"/>
  <c r="O24"/>
  <c r="I24"/>
  <c r="O21"/>
  <c r="I21"/>
  <c r="O18"/>
  <c r="I18"/>
  <c r="O15"/>
  <c r="I15"/>
  <c r="O12"/>
  <c r="I12"/>
  <c r="O9"/>
  <c r="I9"/>
</calcChain>
</file>

<file path=xl/sharedStrings.xml><?xml version="1.0" encoding="utf-8"?>
<sst xmlns="http://schemas.openxmlformats.org/spreadsheetml/2006/main">
  <si>
    <t>EstiCon</t>
  </si>
  <si>
    <t xml:space="preserve">Firma: </t>
  </si>
  <si>
    <t>Rekapitulace ceny</t>
  </si>
  <si>
    <t>Stavba: 2335 - VY11626 Mníšek pod Brdy, most ev.č. VY11626 – 1</t>
  </si>
  <si>
    <t>Celková cena bez DPH:</t>
  </si>
  <si>
    <t>Celková cena s DPH:</t>
  </si>
  <si>
    <t>Objekt</t>
  </si>
  <si>
    <t>Popis</t>
  </si>
  <si>
    <t>Cena bez DPH</t>
  </si>
  <si>
    <t>DPH</t>
  </si>
  <si>
    <t>Cena s DPH</t>
  </si>
  <si>
    <t>SO 000</t>
  </si>
  <si>
    <t>Vedlejší a ostatní náklady</t>
  </si>
  <si>
    <t>SO 201.0</t>
  </si>
  <si>
    <t>Most ev.č. VY11626-1, část demolice</t>
  </si>
  <si>
    <t>SO 201.1a</t>
  </si>
  <si>
    <t>Most ev.č. VY11616-1, část nový stav</t>
  </si>
  <si>
    <t>SO 201.1b</t>
  </si>
  <si>
    <t>Most ev.č. VY11626-1, část nový stav</t>
  </si>
  <si>
    <t>Soupis prací objektu</t>
  </si>
  <si>
    <t>S</t>
  </si>
  <si>
    <t>Stavba:</t>
  </si>
  <si>
    <t>2335</t>
  </si>
  <si>
    <t>VY11626 Mníšek pod Brdy, most ev.č. VY11626 – 1</t>
  </si>
  <si>
    <t>O</t>
  </si>
  <si>
    <t>Rozpočet:</t>
  </si>
  <si>
    <t>Typ</t>
  </si>
  <si>
    <t>Poř. číslo</t>
  </si>
  <si>
    <t>Kód položky</t>
  </si>
  <si>
    <t>Varianta</t>
  </si>
  <si>
    <t>Název Položky</t>
  </si>
  <si>
    <t>MJ</t>
  </si>
  <si>
    <t>Množství</t>
  </si>
  <si>
    <t>Cena</t>
  </si>
  <si>
    <t>Cenová soustava</t>
  </si>
  <si>
    <t>Jednotková</t>
  </si>
  <si>
    <t>Celkem</t>
  </si>
  <si>
    <t>SD</t>
  </si>
  <si>
    <t>0</t>
  </si>
  <si>
    <t>Všeobecné konstrukce a práce</t>
  </si>
  <si>
    <t>P</t>
  </si>
  <si>
    <t>02510</t>
  </si>
  <si>
    <t/>
  </si>
  <si>
    <t>ZKOUŠENÍ MATERIÁLŮ ZKUŠEBNOU ZHOTOVITELE</t>
  </si>
  <si>
    <t>KPL</t>
  </si>
  <si>
    <t>2024_OTSKP ~ 2024</t>
  </si>
  <si>
    <t>PP</t>
  </si>
  <si>
    <t>včetně zkoušek modulu přetvárnosti na pláni a štěrkových vrstvách 
vše dle platných ČSN, ČSN EN, TP, TKP – normy, předpisy, podmínky v souladu s odkazy v PD, SOD, OP; čerpání se souhlasem TD a zástupce objednatele</t>
  </si>
  <si>
    <t>TS</t>
  </si>
  <si>
    <t>zahrnuje veškeré náklady spojené s objednatelem požadovanými zkouškami</t>
  </si>
  <si>
    <t>02730</t>
  </si>
  <si>
    <t>POMOC PRÁCE ZRÍZ NEBO ZAJIŠT OCHRANU INŽENÝRSKÝCH SÍTÍ</t>
  </si>
  <si>
    <t xml:space="preserve">opatření pro ochranu IS dle požadavků správců,  včetně poplatku za vytyčení IS, včetně přemístění/vystranění všech IS</t>
  </si>
  <si>
    <t>zahrnuje veškeré náklady spojené s objednatelem požadovanými zarízeními</t>
  </si>
  <si>
    <t>02910</t>
  </si>
  <si>
    <t>1</t>
  </si>
  <si>
    <t>OSTATNÍ POŽADAVKY - ZEMĚMĚŘIČSKÁ MĚŘENÍ</t>
  </si>
  <si>
    <t>zaměření skutečného provedení stavby na podkladu katastrální mapy,
4x v tištěné podobě, 2x elektronicky</t>
  </si>
  <si>
    <t>zahrnuje veškeré náklady spojené s objednatelem požadovanými pracemi, 
- pro stanovení orientační investorské ceny určete jednotkovou cenu jako 1% odhadované ceny stavby</t>
  </si>
  <si>
    <t>2</t>
  </si>
  <si>
    <t>Předání dat v tzv. jednotném výměnném formátu (JVF - dle specifik Vyhlášky o DTM 393/2020 Sb. Vyhláška o digitální technické mapě kraje)_x000d_
Postup:_x000d_
 _x000d_
1. Geodet dodavatele provede zaměření dotčených úseků pro ZPS (polohopis) a DI+TI (Dopravní a Technická Infrastruktura)_x000d_
2. Geodet dodavatele do DTM sám vytvoří nahraje data ZPS (měl by vědět jak na to, metodika od ČUZK zde: https://www.cuzk.gov.cz/DMVS/Metodika/Metodika_pro_geodety_k_aktualizaci_DTM_v2-1_final.aspx) – předá pak informaci / protokol o úspěšném nahrání._x000d_
3. Geodet požádá projektového manažera o vydání neveřejných dat DTM pro zpracování DI+TI – dodá mapku s vyznačeným rozsahem nebo se může využít přehledná situace stavby (pro výdej dat DI+TI není nutné čekat na úplný závěr stavby)_x000d_
4. Projektový manažer požádá e-mailem o vydání neveřejných dat externího editora, firmu GRID a.s. (na mail zbynek@grid.cz a v kopii kopackova@grid.cz), přiložte mapku (rozsah) a kontakt na geodeta dodavatele. _x000d_
5. GRID skrze ISDMVS zažádá o výdej neveřejných dat, po vydání data předá zpět na geodeta dodavatele a v kopii informuje projektového manažera (PM)_x000d_
6. Geodet upraví data a aktualizuje DI+TI, upravená data v JVF předá zpět na GRID, v kopii informuje PM_x000d_
7. GRID provede kontrolu a nahraje data_x000d_
8. GRID případně reklamuje chybu a opravené znovu nahraje</t>
  </si>
  <si>
    <t>02911</t>
  </si>
  <si>
    <t>OSTATNÍ POŽADAVKY - GEODETICKÉ ZAMĚŘENÍ</t>
  </si>
  <si>
    <t xml:space="preserve">geodetické zaměření během výstavby  
rozsahu dle požadavků ČSN, ČSN EN, TP, TKP a KZP 
včetně vytyčení hranice staveniště  
včetně vyhotovení vytyčovacího protokolu stavby a zaměření včeně výkazu výměr demolovaných částí stavby</t>
  </si>
  <si>
    <t>zahrnuje veškeré náklady spojené s objednatelem požadovanými pracemi</t>
  </si>
  <si>
    <t>02940</t>
  </si>
  <si>
    <t>OSTATNÍ POŽADAVKY - VYPRACOVÁNÍ DOKUMENTACE</t>
  </si>
  <si>
    <t>aktualizace plánu BOZP</t>
  </si>
  <si>
    <t>029412</t>
  </si>
  <si>
    <t>OSTATNÍ POŽADAVKY - VYPRACOVÁNÍ MOSTNÍHO LISTU</t>
  </si>
  <si>
    <t>KUS</t>
  </si>
  <si>
    <t>3 paré, vč.zápisu do BMS</t>
  </si>
  <si>
    <t>02943</t>
  </si>
  <si>
    <t>OSTATNÍ POŽADAVKY - VYPRACOVÁNÍ RDS</t>
  </si>
  <si>
    <t>4 paré + 2x v el.podobě
včetně přepočtu zatížitelnosti mostu</t>
  </si>
  <si>
    <t>02944</t>
  </si>
  <si>
    <t>OSTAT POŽADAVKY - DOKUMENTACE SKUTEČ PROVEDENÍ</t>
  </si>
  <si>
    <t>4 paré + 2x v el.podobě, včetně závěrečné zprávy zhotovitele</t>
  </si>
  <si>
    <t>02945</t>
  </si>
  <si>
    <t>OSTAT POŽADAVKY - GEOMETRICKÝ PLÁN</t>
  </si>
  <si>
    <t xml:space="preserve">geometrický plán pro zápis do kN dle upřesnění TDS
ČERPÁNÍ JEN SE SOUHLASEM OBJEDNATELE
10 ks paré
geometrický plán pro zápis do KN, 10ks paré  
připomínkování konceptu GP majetkoprávnímu oddělením, poté ověření KÚ a nakonec předání ověřeného GP objednateli</t>
  </si>
  <si>
    <t xml:space="preserve">položka zahrnuje:       
- přípravu podkladů, vyhotovení žádosti pro vklad na katastrální úřad
- polní práce spojené s vyhotovením geometrického plánu
- výpočetní a grafické kancelářské práce
- úřední ověření výsledného elaborátu
- schválení návrhu vkladu do katastru nemovitostí příslušným katastrálním úřadem</t>
  </si>
  <si>
    <t>029611</t>
  </si>
  <si>
    <t>OSTATNÍ POŽADAVKY - ODBORNÝ DOZOR</t>
  </si>
  <si>
    <t>HOD</t>
  </si>
  <si>
    <t>Geotechnický dozor</t>
  </si>
  <si>
    <t>Položka zahrnuje:
- veškeré náklady spojené s objednatelem požadovanými pracemi
Položka nezahrnuje:
- x</t>
  </si>
  <si>
    <t>02991</t>
  </si>
  <si>
    <t>OSTATNÍ POŽADAVKY - INFORMAČNÍ TABULE</t>
  </si>
  <si>
    <t>billboard s účastníky výstavby
1,75 x 2,5 m dle grafického návrhu investora</t>
  </si>
  <si>
    <t>položka zahrnuje:
- dodání a osazení informačních tabulí v předepsaném provedení a množství s obsahem předepsaným zadavatelem
- veškeré nosné a upevňovací konstrukce
- základové konstrukce včetně nutných zemních prací
- demontáž a odvoz po skončení platnosti
- případně nutné opravy poškozených čátí během platnosti</t>
  </si>
  <si>
    <t>03100</t>
  </si>
  <si>
    <t>ZAŘÍZENÍ STAVENIŠTĚ - ZŘÍZENÍ, PROVOZ, DEMONTÁŽ</t>
  </si>
  <si>
    <t>Oplocené zařízení staveniště se stavební buňkou a WC, včetně oboustranného oplocení provizorního chodníku</t>
  </si>
  <si>
    <t>zahrnuje objednatelem povolené náklady na pořízení (event. pronájem), provozování, udržování a likvidaci zhotovitelova zařízení 
Oplocené zařízení staveniště se stavební buňkou a WC.</t>
  </si>
  <si>
    <t>03350</t>
  </si>
  <si>
    <t>SLUŽBY ZAJIŠŤUJÍCÍ REGUL, PŘEVED A OCHRANU VEŘEJ DOPRAVY</t>
  </si>
  <si>
    <t>2024_OTSKP ~ 2024_OTSKP</t>
  </si>
  <si>
    <t>náklady na autobusovou dopravu ROPID, pro vyčíslední aktuální ceny nutno kontaktovat Ropid, odbor příměstské dopravy</t>
  </si>
  <si>
    <t>Položka zahrnuje:
- objednatelem povolené náklady na služby pro zhotovitele
Položka nezahrnuje:
- x</t>
  </si>
  <si>
    <t>03720</t>
  </si>
  <si>
    <t>POMOC PRÁCE ZAJIŠŤ NEBO ZŘÍZ REGULACI A OCHRANU DOPRAVY</t>
  </si>
  <si>
    <t>kompletní realizace/demontáž a vyřízení dopravního značení DIO</t>
  </si>
  <si>
    <t>zahrnuje objednatelem povolené náklady na požadovaná zařízení zhotovitele</t>
  </si>
  <si>
    <t>014102R</t>
  </si>
  <si>
    <t>ULOŽENÍ ODPADU ZE STAVBY NA SKLÁDKU S OPRÁVNĚNÍM K OPĚTOVNÉMU VYUŽITÍ - RECYKLAČNÍ STŘEDISKO</t>
  </si>
  <si>
    <t>T</t>
  </si>
  <si>
    <t xml:space="preserve">beton 2,5t/m3_x000d_
Zhotovitel doloží  platné oprávnění opravňující ho k nakládání s odpady. Dále předloží doklady o uložení tzv. Průvodku odpadu (s uvedením SPZ, množství-váhy, názvu odpadu, místo dalšího využí odpadu). Tuto průvodu odsouhlasí zástupci smluvních stran.</t>
  </si>
  <si>
    <t>VV</t>
  </si>
  <si>
    <t>(6,489+6,12)*2,5 = 31,523 [A]</t>
  </si>
  <si>
    <t>zahrnuje veškeré poplatky provozovateli skládky související s uložením odpadu na skládce.</t>
  </si>
  <si>
    <t>014103R</t>
  </si>
  <si>
    <t xml:space="preserve">zemina - 1,8 t/m3_x000d_
kámen 2,3 t/m3_x000d_
Zhotovitel doloží  platné oprávnění opravňující ho k nakládání s odpady. Dále předloží doklady o uložení tzv. Průvodku odpadu (s uvedením SPZ, množství-váhy, názvu odpadu, místo dalšího využí odpadu). Tuto průvodu odsouhlasí zástupci smluvních stran.</t>
  </si>
  <si>
    <t>zemina (84,45+203,964)*1,8 = 519,145 [A]_x000d_
kámen 59,945*2,3 = 137,874 [B]_x000d_
Celkové množství = 657,019</t>
  </si>
  <si>
    <t xml:space="preserve">zemina - 1,8 t/m3_x000d_
Čerpáno jen se souhlasem investora v případě, že dojde k výměně podloží!!! V případě, že se položka čerpat nebude, bude řešen odpočet formou ZBV._x000d_
Zhotovitel doloží  platné oprávnění opravňující ho k nakládání s odpady. Dále předloží doklady o uložení tzv. Průvodku odpadu (s uvedením SPZ, množství-váhy, názvu odpadu, místo dalšího využí odpadu). Tuto průvodu odsouhlasí zástupci smluvních stran.</t>
  </si>
  <si>
    <t>výměna podloží 109,61*1,8 = 197,298 [A]</t>
  </si>
  <si>
    <t>027111</t>
  </si>
  <si>
    <t>PROVIZORNÍ OBJÍŽDKY - ZRÍZENÍ</t>
  </si>
  <si>
    <t>M2</t>
  </si>
  <si>
    <t>provizorní chodník komlet zřízení, vč zpevnění horního povrchu ŠD/recyklátem tl. 150 mm, vč geotextilie 600g/m2</t>
  </si>
  <si>
    <t>1,50*(18,0+34,0) = 78,000 [A]</t>
  </si>
  <si>
    <t>027113</t>
  </si>
  <si>
    <t>PROVIZORNÍ OBJÍŽDKY - ZRUŠENÍ</t>
  </si>
  <si>
    <t>78 = 78,000 [A]</t>
  </si>
  <si>
    <t>02742</t>
  </si>
  <si>
    <t>PROVIZORNÍ LÁVKY</t>
  </si>
  <si>
    <t>Montáž a demontáž provizorní lávky, vč odvozu a likvidace. Lávka délky 9,0 m, podlaha fošny tl. 50 mm, zábradlí madlové výšky 1,10 m. Uložení lávky na betonový základ 0,5x0,2x1,50. Nosná konstrukce lávky bude upřesněna zhotovitelem, dle použitého materiálu!!!!</t>
  </si>
  <si>
    <t>1,50*5,00 = 7,500</t>
  </si>
  <si>
    <t>Zemní práce</t>
  </si>
  <si>
    <t>11201</t>
  </si>
  <si>
    <t>KÁCENÍ STROMŮ D KMENE DO 0,5M S ODSTRANĚNÍM PAŘEZŮ</t>
  </si>
  <si>
    <t xml:space="preserve">Položka  zahrnuje:
- poražení stromu a osekání větví
- spálení větví na hromadách nebo štěpkování
- dopravu a uložení kmenů, případné další práce s nimi dle pokynů zadávací dokumentace
- vytrhání nebo vykopání pařezů
- veškeré zemní práce spojené s odstraněním pařezů
- dopravu a uložení pařezů, případně další práce s nimi dle pokynů zadávací dokumentace
- zásyp jam po pařezech
Položka nezahrnuje:
- x
Způsob měření:
- kácení stromů se měří v [ks] poražených stromů (průměr stromů se měří ve výšce 1,3m nad terénem)</t>
  </si>
  <si>
    <t>11332</t>
  </si>
  <si>
    <t>ODSTRANĚNÍ PODKLADŮ ZPEVNĚNÝCH PLOCH Z KAMENIVA NESTMELENÉHO</t>
  </si>
  <si>
    <t>M3</t>
  </si>
  <si>
    <t>Včetně odvozu do recyklačního střediska.</t>
  </si>
  <si>
    <t>původní podkladní vrstvy vozovky 71,5*0,45*6,50 = 209,138 [A]_x000d_
množství pro zpětné využití -167,168 = -167,168 [B]_x000d_
nájezdový klín k provizoriu 8,4*4,02/2*2 = 33,768 [C]_x000d_
po chodníky 0,2*1,50*(23,30+5,74) = 8,712 [D]_x000d_
Celkové množství = 84,450</t>
  </si>
  <si>
    <t xml:space="preserve">Položka zahrnuje:
- veškerou manipulaci s vybouranou sutí a s vybouranými hmotami vč. uložení na skládku. 
Položka nezahrnuje:
-  poplatek za skládku, který se vykazuje v položce 0141** (s výjimkou malého množství bouraného materiálu, kde je možné poplatek zahrnout do jednotkové ceny bourání – tento fakt musí být uveden v doplňujícím textu k položce).</t>
  </si>
  <si>
    <t>113321</t>
  </si>
  <si>
    <t>ODSTRAN PODKL ZPEVNĚNÝCH PLOCH Z KAMENIVA NESTMEL, ODVOZ DO 1KM</t>
  </si>
  <si>
    <t>podkladní vozovkové vrstvy
odvoz na meziskládku pro zpětný zásyp za rubem opěry (hutněný zásyp pod HDPE folií) a na svazích komunikace před lícem křídel 
vhodnost a konkrétní výběr materiálu bude určen TDI na stavbě
čerpání položky pouze se souhlasem objednatele</t>
  </si>
  <si>
    <t>pro zpětný zásyp pod HDPE folií 9,50*(4,54+2,74) = 69,160 [A]_x000d_
pro sjezd do stavební jámy 13,72*4 = 54,880 [B]_x000d_
pro zásyp kolem křídel 5,99*1,80*4 = 43,128 [C]_x000d_
Celkové množství = 167,168</t>
  </si>
  <si>
    <t>Položka zahrnuje veškerou manipulaci s vybouranou sutí a s vybouranými hmotami vč. uložení na skládku. Nezahrnuje poplatek za skládku, který se vykazuje v položce 0141** (s výjimkou malého množství bouraného materiálu, kde je možné poplatek zahrnout do jednotkové ceny bourání – tento fakt musí být uveden v doplňujícím textu k položce).</t>
  </si>
  <si>
    <t>11336</t>
  </si>
  <si>
    <t>ODSTRANĚNÍ PODKLADU ZPEVNĚNÝCH PLOCH ZE SILNIČNÍCH DÍLCŮ (PANELŮ)</t>
  </si>
  <si>
    <t>odvoz na skládku určenou objednatelem</t>
  </si>
  <si>
    <t>panely pod provizoriem 1,00*0,45*4,00*2 = 3,600 [A]</t>
  </si>
  <si>
    <t>11343</t>
  </si>
  <si>
    <t>ODSTRAN KRYTU ZPEVNĚNÝCH PLOCH S ASFALT POJIVEM VČET PODKLADU</t>
  </si>
  <si>
    <t>objednatel požaduje odkup zhotovitelem</t>
  </si>
  <si>
    <t>asf. vrstva na lávce 1,44*0,05*18,80 = 1,354 [A]_x000d_
asf. vrstva na chodníku 0,05*1,50*(21,20+5,74) = 2,021 [B]_x000d_
Celkové množství = 3,375</t>
  </si>
  <si>
    <t>11372</t>
  </si>
  <si>
    <t>FRÉZOVÁNÍ ZPEVNĚNÝCH PLOCH ASFALTOVÝCH</t>
  </si>
  <si>
    <t>objednatel požaduje odkup frézátu zhotovitelem</t>
  </si>
  <si>
    <t>původní vozovka tl. 0,10m 71,5*6,45*0,1 = 46,118 [A]_x000d_
zpětné využití pro zpevnění krajnic -0,5*(16,50+23,0+5,0+29,40+31,80+15,0)*0,15 = -9,053 [B]_x000d_
nájezd k provizoriu 4,00*0,05*8,40*2 = 3,360 [C]_x000d_
Celkové množství = 40,425</t>
  </si>
  <si>
    <t>113721</t>
  </si>
  <si>
    <t>FRÉZOVÁNÍ ZPEVNĚNÝCH PLOCH ASFALTOVÝCH, ODVOZ DO 1KM</t>
  </si>
  <si>
    <t>použití do zpevněných krajnic tl. 150 mm, odvoz na meziskládku</t>
  </si>
  <si>
    <t>9,053 = 9,053 [A]</t>
  </si>
  <si>
    <t>11512</t>
  </si>
  <si>
    <t>ČERPÁNÍ VODY DO 1000 L/MIN</t>
  </si>
  <si>
    <t>bude fakturována dle skutečného čerpání se souhlasem objednatele</t>
  </si>
  <si>
    <t>Položka čerpání vody na povrchu zahrnuje i potrubí, pohotovost záložní čerpací soupravy a zřízení čerpací jímky. Součástí položky je také následná demontáž a likvidace těchto zařízení</t>
  </si>
  <si>
    <t>11527</t>
  </si>
  <si>
    <t>PŘEV VOD NA POVRCHU POTR DN DO 1000MM NEBO ŽLAB R.O. DO 3,6M</t>
  </si>
  <si>
    <t>M</t>
  </si>
  <si>
    <t>dočasné zatrubnění potoka během výstavby
včetně zřízení a odvozu dočasné zemní hrázky</t>
  </si>
  <si>
    <t>Položka převedení vody na povrchu zahrnuje zřízení, udržování a odstranění příslušného zařízení. Převedení vody se uvádí buď průměrem potrubí (DN) nebo délkou rozvinutého obvodu žlabu (r.o.).</t>
  </si>
  <si>
    <t>121101</t>
  </si>
  <si>
    <t>SEJMUTÍ ORNICE NEBO LESNÍ PŮDY S ODVOZEM DO 1KM</t>
  </si>
  <si>
    <t>uložení na dočasnou skládku</t>
  </si>
  <si>
    <t>0,2*(8,15+6,20+16,10) = 6,090 [A]</t>
  </si>
  <si>
    <t>položka zahrnuje sejmutí ornice bez ohledu na tloušťku vrstvy a její vodorovnou dopravu
nezahrnuje uložení na trvalou skládku</t>
  </si>
  <si>
    <t>12273</t>
  </si>
  <si>
    <t>ODKOPÁVKY A PROKOPÁVKY OBECNÉ TŘ. I</t>
  </si>
  <si>
    <t>výkop rubu (10,26+7,88)*10,2 = 185,028 [A]_x000d_
sjezd do stavební jámy 13,76*4,0 = 55,040 [B]_x000d_
výkop pod mostem 8,74*12,40 = 108,376 [C]_x000d_
množství pro zpětné využití -144,48 = -144,480 [D]_x000d_
Celkové množství = 203,964</t>
  </si>
  <si>
    <t xml:space="preserve">Položka zahrnuje:
- vodorovnou a svislou dopravu, přemístění, přeložení, manipulace s výkopkem
- kompletní provedení vykopávky nezapažené i zapažené
- ošetření výkopiště po celou dobu práce v něm vč. klimatických opatření
- ztížení vykopávek v blízkosti podzemního vedení, konstrukcí a objektů vč. jejich dočasného zajištění
- ztížení pod vodou, v okolí výbušnin, ve stísněných prostorech a pod.
- příplatek za lepivost
- těžení po vrstvách, pásech a po jiných nutných částech (figurách)
- čerpání vody vč. čerpacích jímek, potrubí a pohotovostní čerpací soupravy (viz ustanovení k pol. 1151,2)
- potřebné snížení hladiny podzemní vody
- těžení a rozpojování jednotlivých balvanů
- vytahování a nošení výkopku
- svahování a přesvah. svahů do konečného tvaru, výměna hornin v podloží a v pláni znehodnocené klimatickými vlivy
- ruční vykopávky, odstranění kořenů a napadávek
- pažení, vzepření a rozepření vč. přepažování (vyjma pažení záporového a štětových stěn)
- úpravu, ochranu a očištění dna, základové spáry, stěn a svahů
- zhutnění podloží, případně i svahů vč. svahování
- zřízení stupňů v podloží a lavic na svazích, není-li pro tyto práce zřízena samostatná položka
- udržování výkopiště a jeho ochrana proti vodě
- odvedení nebo obvedení vody v okolí výkopiště a ve výkopišti
- třídění výkopku
- veškeré pomocné konstrukce umožňující provedení vykopávky (příjezdy, sjezdy, nájezdy, lešení, podpěr. konstr., přemostění, zpevněné plochy, zakrytí a pod.)
Položka nezahrnuje:
-  uložení zeminy (na skládku, do násypu) ani poplatky za skládku, vykazují se v položce č.0141**</t>
  </si>
  <si>
    <t>Včetně odvozu do recyklačního střediska. Čerpáno jen se souhlasem investora v případě, že dojde k výměně podloží!!! V případě, že se položka čerpat nebude, bude řešen odpočet formou ZBV.</t>
  </si>
  <si>
    <t>výkop pro případnou sanaci podloží za hranou výkopů 0,30*6,50*(21,40+34,81) = 109,610 [A]</t>
  </si>
  <si>
    <t>122731</t>
  </si>
  <si>
    <t>ODKOPÁVKY A PROKOPÁVKY OBECNÉ TŘ. I, ODVOZ DO 1KM</t>
  </si>
  <si>
    <t>pro násyp tělesa po vybourání lávky vlevo před op1 8,60*3,0*5,6 = 144,480 [A]</t>
  </si>
  <si>
    <t>132731</t>
  </si>
  <si>
    <t>HLOUBENÍ RÝH ŠÍŘ DO 2M PAŽ I NEPAŽ TŘ. I, ODVOZ DO 1KM</t>
  </si>
  <si>
    <t>rýha š. 500mm pro výměnu kabelu VO mezi stožáry VO</t>
  </si>
  <si>
    <t>0,50*0,80*(8,35+40,30) = 19,460 [A]</t>
  </si>
  <si>
    <t>Položka zahrnuje:
- vodorovnou a svislou dopravu, přemístění, přeložení, manipulace s výkopkem
- kompletní provedení vykopávky nezapažené i zapažené
- ošetření výkopiště po celou dobu práce v něm vč. klimatických opatření
- ztížení vykopávek v blízkosti podzemního vedení, konstrukcí a objektů vč. jejich dočasného zajištění
- ztížení pod vodou, v okolí výbušnin, ve stísněných prostorech a pod.
- příplatek za lepivost
- těžení po vrstvách, pásech a po jiných nutných částech (figurách)
- čerpání vody vč. čerpacích jímek, potrubí a pohotovostní čerpací soupravy (viz ustanovení k pol. 1151,2)
- potřebné snížení hladiny podzemní vody
- těžení a rozpojování jednotlivých balvanů
- vytahování a nošení výkopku
- svahování a přesvah. svahů do konečného tvaru, výměna hornin v podloží a v pláni znehodnocené klimatickými vlivy
- ruční vykopávky, odstranění kořenů a napadávek
- pažení, vzepření a rozepření vč. přepažování (vyjma pažení záporového a štětových stěn)
- úpravu, ochranu a očištění dna, základové spáry, stěn a svahů
- odvedení nebo obvedení vody v okolí výkopiště a ve výkopišti
- třídění výkopku
- veškeré pomocné konstrukce umožňující provedení vykopávky (příjezdy, sjezdy, nájezdy, lešení, podpěr. konstr., přemostění, zpevněné plochy, zakrytí a pod.)
Položka nezahrnuje:
- uložení zeminy (na skládku, do násypu) ani poplatky za skládku, vykazují se v položce č.0141**</t>
  </si>
  <si>
    <t>7</t>
  </si>
  <si>
    <t>Přidružená stavební výroba</t>
  </si>
  <si>
    <t>74D608</t>
  </si>
  <si>
    <t>DEMONTÁŽE (OSVĚTLENÍ NA TV) KABELŮ NN (STOČENÍM)</t>
  </si>
  <si>
    <t>kabely VO mezi stožáry 70 = 70,000 [A]_x000d_
nezjištěné kabely pod mostem 50 = 50,000 [B]_x000d_
Celkové množství = 120,000</t>
  </si>
  <si>
    <t>1. Položka obsahuje:
 – všechny náklady na demontáž stávajícího zařízení se všemi pomocnými doplňujícími úpravami pro jeho likvidaci
 – naložení vybouraného materiálu na dopravní prostředek
2. Položka neobsahuje:
 X
3. Způsob měření:
Měří se metr délkový v ose vodiče nebo lana.</t>
  </si>
  <si>
    <t>9</t>
  </si>
  <si>
    <t>Ostatní konstrukce a práce</t>
  </si>
  <si>
    <t>9111A3</t>
  </si>
  <si>
    <t>ZÁBRADLÍ SILNIČNÍ S VODOR MADLY - DEMONTÁŽ S PŘESUNEM</t>
  </si>
  <si>
    <t>odstranění ocelového zábradlí na lávce, odstranění betonovo-ocelového zábradlí na mostě
objednatel požaduje odkup ocelové konstrukce určené na odvoz do výkupny kovů zhotovitelem, beton odvoz na recyklační skládku</t>
  </si>
  <si>
    <t>na lávce 10,0*2 = 20,000 [A]_x000d_
na mostě 10,40+6,40 = 16,800 [B]_x000d_
Celkové množství = 36,800</t>
  </si>
  <si>
    <t>položka zahrnuje:
- demontáž a odstranění zařízení
- jeho odvoz na předepsané místo</t>
  </si>
  <si>
    <t>911CC3</t>
  </si>
  <si>
    <t>SVODIDLO BETON, ÚROVEŇ ZADRŽ H2 VÝŠ 0,8M - DEMONTÁŽ S PŘESUNEM</t>
  </si>
  <si>
    <t>odvoz na místo určené objednatelem</t>
  </si>
  <si>
    <t>8,40*2+7,00+8,40*2 = 40,600 [A]</t>
  </si>
  <si>
    <t>Položka zahrnuje:
- demontáž a odstranění zařízení
- jeho odvoz na předepsané místo
Položka nezahrnuje:
- x
Způsob měření:
- vykazuje se délka svodidla v základní výšce, délka náběhů se nezapočítává</t>
  </si>
  <si>
    <t>914183</t>
  </si>
  <si>
    <t>DOPR ZNAČ ZÁKL VEL HLINÍK FÓLIE TŘ 3 - DEMONTÁŽ</t>
  </si>
  <si>
    <t>Položka zahrnuje odstranění, demontáž a odklizení materiálu s odvozem na předepsané místo</t>
  </si>
  <si>
    <t>919113</t>
  </si>
  <si>
    <t>ŘEZÁNÍ ASFALTOVÉHO KRYTU VOZOVEK TL DO 150MM</t>
  </si>
  <si>
    <t>nařezání spáry před frézováním
včetně spotřeby vody</t>
  </si>
  <si>
    <t>6,20+7,00 = 13,200 [A]</t>
  </si>
  <si>
    <t>položka zahrnuje řezání vozovkové vrstvy v předepsané tloušťce, včetně spotřeby vody</t>
  </si>
  <si>
    <t>96613</t>
  </si>
  <si>
    <t>BOURÁNÍ KONSTRUKCÍ Z KAMENE NA MC</t>
  </si>
  <si>
    <t>klenba 8,09*4,71*1,2 = 45,725 [A]_x000d_
opěra lávky 1,50*1,20*0,9 = 1,620 [B]_x000d_
zeď mezi mostem a lávkou 0,80*1,50*10,50 = 12,600 [C]_x000d_
Celkové množství = 59,945</t>
  </si>
  <si>
    <t>Položka zahrnuje:
- rozbourání konstrukce bez ohledu na použitou technologii
- veškeré pomocné konstrukce (lešení a pod.)
- veškerou manipulaci s vybouranou sutí a hmotami včetně uložení na skládku
- veškeré další práce plynoucí z technologického předpisu a z platných předpisů
Položka nezahrnuje:
- poplatek za skládku, který se vykazuje v položce 0141** (s výjimkou malého množství bouraného materiálu, kde je možné poplatek zahrnout do jednotkové ceny bourání – tento fakt musí být uveden v doplňujícím textu k položce)</t>
  </si>
  <si>
    <t>96615</t>
  </si>
  <si>
    <t>BOURÁNÍ KONSTRUKCÍ Z PROSTÉHO BETONU</t>
  </si>
  <si>
    <t>základ podpěry lávky 0,50*1,20*1,20*1,2 = 0,864 [A]_x000d_
základ opěry lávky 0,45*1,2*2,50*1,2 = 1,620 [B]_x000d_
základ konstrukce v korytě na vtoku 0,3*1,0*1,0*1,2 = 0,360 [C]_x000d_
zídka lemující nájezdový klín k provizoriu 0,50*8,10*0,45/2*4 = 3,645 [D]_x000d_
Celkové množství = 6,489</t>
  </si>
  <si>
    <t>96616</t>
  </si>
  <si>
    <t>BOURÁNÍ KONSTRUKCÍ ZE ŽELEZOBETONU</t>
  </si>
  <si>
    <t>římsa vlevo 0,60*0,15*15,40 = 1,386 [A]_x000d_
římsa vpravo 1,57*0,15*20,10 = 4,734 [B]_x000d_
Celkové množství = 6,120</t>
  </si>
  <si>
    <t>96618</t>
  </si>
  <si>
    <t>BOURÁNÍ KONSTRUKCÍ KOVOVÝCH</t>
  </si>
  <si>
    <t>objednatel požaduje odkup ocelové konstrukce určené na odvoz do výkupny kovů zhotovitelem</t>
  </si>
  <si>
    <t>lávka nosníky U200 0,0253*18,80*2+0,0253*4,00*2 = 1,154 [A]_x000d_
lávka příčníky U100 0,0106*1,44*18 = 0,275 [B]_x000d_
lávka lemovací L100/100 0,0093*18,8*2 = 0,350 [C]_x000d_
lávka podpěra - svařenec 0,4 = 0,400 [D]_x000d_
lávka plech P8 0,063*1,44*18,8 = 1,706 [E]_x000d_
ocelové chráničky 0,004*(15,50+10,50+9,70+9,00+20,0+17,0*2) = 0,395 [F]_x000d_
konstrukce na vtoku v korytě - svařenec 0,2 = 0,200 [G]_x000d_
I140 v římse na výtoku 0,0143*12,20 = 0,174 [H]_x000d_
2xU140 pod římsou na výtoku 0,016*2*12,20 = 0,390 [I]_x000d_
kabelový žlab 0,03*13,00 = 0,390 [J]_x000d_
Celkové množství = 5,434</t>
  </si>
  <si>
    <t>Položka zahrnuje:
- rozebrání konstrukce bez ohledu na použitou technologii
- veškeré pomocné konstrukce (lešení a pod.)
- veškerou manipulaci s vybouranou sutí a hmotami včetně uložení na skládku
- veškeré další práce plynoucí z technologického předpisu a z platných předpisů
Položka nezahrnuje:
- poplatek za skládku, který se vykazuje v položce 0141** (s výjimkou malého množství bouraného materiálu, kde je možné poplatek zahrnout do jednotkové ceny bourání – tento fakt musí být uveden v doplňujícím textu k položce)</t>
  </si>
  <si>
    <t>R</t>
  </si>
  <si>
    <t>demontáž mostního provizoria, včetně dopravy na místo určené objednatelem, včetně jeřábu, celková hmotnost_x000d_
20,30 T, provizorium se skládá z rozebíratelných dílců o max hmotnosti jednoho dílce 9,4 T</t>
  </si>
  <si>
    <t>20,30 = 20,300 [A]</t>
  </si>
  <si>
    <t>17411</t>
  </si>
  <si>
    <t>ZÁSYP JAM A RÝH ZEMINOU SE ZHUTNĚNÍM</t>
  </si>
  <si>
    <t>dosypání svahů, líců křídel, zpětného zásypu za opěrami pod HDPE foliií a stevebního sjezdu z vykopaného materiálu z meziskládky</t>
  </si>
  <si>
    <t>z podkladních vrstev vozovky 169,207 = 169,207 [A]_x000d_
z výkopů násyp tělesa vlevo před op 1 144,48 = 144,480 [B]_x000d_
rýha pro kabel VO 19,46 = 19,460 [C]_x000d_
Celkové množství = 333,147</t>
  </si>
  <si>
    <t xml:space="preserve">položka zahrnuje:
- kompletní provedení zemní konstrukce vč. výběru vhodného materiálu
- úprava  ukládaného  materiálu  vlhčením,  tříděním,  promícháním  nebo  vysoušením,  příp. jiné úpravy za účelem zlepšení jeho  mech. vlastností
- hutnění i různé míry hutnění 
- ošetření úložiště po celou dobu práce v něm vč. klimatických opatření
- ztížení v okolí vedení, konstrukcí a objektů a jejich dočasné zajištění
- ztížení provádění vč. hutnění ve ztížených podmínkách a stísněných prostorech
- ztížené ukládání sypaniny pod vodu
- ukládání po vrstvách a po jiných nutných částech (figurách) vč. dosypávek
- spouštění a nošení materiálu
- výměna částí zemní konstrukce znehodnocené klimatickými vlivy
- ruční hutnění
- udržování úložiště a jeho ochrana proti vodě
- odvedení nebo obvedení vody v okolí úložiště a v úložišti
- veškeré  pomocné konstrukce umožňující provedení  zemní konstrukce  (příjezdy,  sjezdy,  nájezdy, lešení, podpěrné konstrukce, přemostění, zpevněné plochy, zakrytí a pod.)</t>
  </si>
  <si>
    <t>18110</t>
  </si>
  <si>
    <t>ÚPRAVA PLÁNĚ SE ZHUTNĚNÍM V HORNINĚ TŘ. I</t>
  </si>
  <si>
    <t>úprava pláně pod vozovkovými vrstvami, mezi ZÚ/KÚ a hranou výkopu
včetně kontroly Edef,2</t>
  </si>
  <si>
    <t>před op 1 150,02 = 150,020 [A]_x000d_
za op 2 241,48 = 241,480 [B]_x000d_
Celkové množství = 391,500</t>
  </si>
  <si>
    <t>položka zahrnuje úpravu pláně včetně vyrovnání výškových rozdílů. Míru zhutnění určuje projekt.</t>
  </si>
  <si>
    <t>18222</t>
  </si>
  <si>
    <t>ROZPROSTŘENÍ ORNICE VE SVAHU V TL DO 0,15M</t>
  </si>
  <si>
    <t>včetně nákupu!!!</t>
  </si>
  <si>
    <t>(16,30+54,03+17,40+10,55+17,73+10,64+29,76+12,60)*1,2-40,6 = 162,212 [A]</t>
  </si>
  <si>
    <t>Položka zahrnuje:
- nutné přemístění ornice z dočasných skládek vzdálených do 50m
- rozprostření ornice v předepsané tloušťce ve svahu přes 1:5
Položka nezahrnuje:
- x</t>
  </si>
  <si>
    <t>Materiál z meziskládky</t>
  </si>
  <si>
    <t>6,09/0,15 = 40,600 [A]</t>
  </si>
  <si>
    <t>18241</t>
  </si>
  <si>
    <t>ZALOŽENÍ TRÁVNÍKU RUČNÍM VÝSEVEM</t>
  </si>
  <si>
    <t>původní plochy z dočasného záboru včetně ploch svahů a kuželů určených k osetí</t>
  </si>
  <si>
    <t>162,212+40,60 = 202,812 [A]</t>
  </si>
  <si>
    <t>Zahrnuje dodání předepsané travní směsi, její výsev na ornici, zalévání, první pokosení, to vše bez ohledu na sklon terénu</t>
  </si>
  <si>
    <t>Základy</t>
  </si>
  <si>
    <t>21331</t>
  </si>
  <si>
    <t>DRENÁŽNÍ VRSTVY Z BETONU MEZEROVITÉHO (DRENÁŽNÍHO)</t>
  </si>
  <si>
    <t>ochrana drenáže 
dodávka a zásyp se zhutněním vč.dopravy</t>
  </si>
  <si>
    <t>0,3*0,25*10,42*2 = 1,563 [A]_x000d_
z toho v 201.1b 0,3*0,25*1,50*2 = 0,225 [B]_x000d_
Celkové množství A-B = 1,338</t>
  </si>
  <si>
    <t>Položka zahrnuje:
- dodávku předepsaného materiálu pro drenážní vrstvu, včetně mimostaveništní a vnitrostaveništní dopravy
- provedení drenážní vrstvy předepsaných rozměrů a předepsaného tvaru</t>
  </si>
  <si>
    <t>21341</t>
  </si>
  <si>
    <t>DRENÁŽNÍ VRSTVY Z PLASTBETONU (PLASTMALTY)</t>
  </si>
  <si>
    <t>v úžlabí NK</t>
  </si>
  <si>
    <t>0,15*0,04*3,51 = 0,021 [A]</t>
  </si>
  <si>
    <t>27152</t>
  </si>
  <si>
    <t>POLŠTÁŘE POD ZÁKLADY Z KAMENIVA DRCENÉHO</t>
  </si>
  <si>
    <t xml:space="preserve">ŠD  fr 0/63 6,20*0,60*12,62 = 46,946 [A]_x000d_
z toho v 201.1b 6,2*0,60*1,50 = 5,580 [B]_x000d_
Celkové množství A-B = 41,366</t>
  </si>
  <si>
    <t>Položka zahrnuje:
- dodávku a uložení předepsaného kameniva
- mimostaveništní a vnitrostaveništní dopravu 
- není-li v zadávací dokumentaci uvedeno jinak, jedná se o nakupovaný materiál
Položka nezahrnuje:
- x</t>
  </si>
  <si>
    <t>Úprava podloží ma základě vyhodnocení geotechnického dozoru, ŠD fr. 32-250 tl. 0,40 m_x000d_
Čerpáno jen se souhlasem investora v případě, že dojde k výměně podloží!!! V případě, že se položka čerpat nebude, bude řešen odpočet formou ZBV.</t>
  </si>
  <si>
    <t>5,40*0,40*12,0 = 25,920 [A]_x000d_
z toho v 201.1b 5,40*0,40*1,50 = 3,240 [B]_x000d_
Celkové množství A-B = 22,680</t>
  </si>
  <si>
    <t>272325</t>
  </si>
  <si>
    <t>ZÁKLADY ZE ŽELEZOBETONU DO C30/37</t>
  </si>
  <si>
    <t>0,35*4,17*10,60 = 15,471 [A]_x000d_
z toho v 201.1b 0,35*4,17*1,50 = 2,189 [B]_x000d_
Celkové množství A-B = 13,282</t>
  </si>
  <si>
    <t xml:space="preserve">Položka zahrnuje:
- dodání  čerstvého  betonu  (betonové  směsi)  požadované  kvality,  jeho  uložení  do požadovaného tvaru při jakékoliv hustotě výztuže, konzistenci čerstvého betonu a způsobu hutnění, ošetření a ochranu betonu,
- zhotovení nepropustného, mrazuvzdorného betonu a betonu požadované trvanlivosti a vlastností, užití potřebných přísad a technologií výroby betonu,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nátěrů zabraňujících soudržnosti betonu a bednění,
- podpěrné  konstr. (skruže) a lešení všech druhů pro bednění,  vč. ochranných a bezpečnostních opatření a základů těchto konstrukcí a lešení,
- vytvoření kotevních čel, kapes, nálitků a sedel, zřízení  všech  požadovaných  otvorů,  výklenků, prostupů, dutin, drážek a pod., vč. ztížení práce a úprav  kolem nich,
- úpravy pro osazení výztuže, doplňkových konstrukcí a vybavení,
- úpravy povrchu pro položení požadované izolace, povlaků a nátěrů, případně vyspravení,
- ztížení práce u kabelových a injektážních trubek a ostatních zařízení osazovaných do betonu,
- konstrukce betonových kloubů, upevnění kotevních prvků a doplňkových konstrukcí,
- nátěry zabraňující soudržnost betonu a bednění,
- výplň, těsnění  a tmelení spar a spojů,
- opatření  povrchů  betonu  izolací  proti zemní vlhkosti v částech, kde přijdou do styku se zeminou nebo kamenivem,
- případné zřízení spojovací vrstvy u základů,
- úpravy pro osazení zařízení ochrany konstrukce proti vlivu bludných proudů,
Položka nezahrnuje:
- dodání a osazení výztuže</t>
  </si>
  <si>
    <t>272365</t>
  </si>
  <si>
    <t>VÝZTUŽ ZÁKLADŮ Z OCELI 10505, B500B</t>
  </si>
  <si>
    <t>13,282*0,16 = 2,125 [A]</t>
  </si>
  <si>
    <t>Položka:
- zahrnuje veškerý materiál, výrobky a polotovary, včetně mimostaveništní a vnitrostaveništní dopravy (rovněž přesuny), včetně naložení a složení, případně s uložením
- dodání betonářské výztuže v požadované kvalitě, stříhání, řezání, ohýbání a spojování do všech požadovaných tvarů (vč. armakošů) a uložení s požadovaným zajištěním polohy a krytí výztuže betonem,
- veškeré svary nebo jiné spoje výztuže,
- pomocné konstrukce a práce pro osazení a upevnění výztuže,
- zednické výpomoci pro montáž betonářské výztuže,
- úpravy výztuže pro osazení doplňkových konstrukcí,
- ochranu výztuže do doby jejího zabetonování,
- úpravy výztuže pro zřízení železobetonových kloubů, kotevních prvků, závěsných ok a doplňkových konstrukcí,
- veškerá opatření pro zajištění soudržnosti výztuže a betonu,
- vodivé propojení výztuže, které je součástí ochrany konstrukce proti vlivům bludných proudů, vyvedení do měřících skříní nebo míst pro měření bludných proudů (vlastní měřící skříně se uvádějí položkami SD 74),
- povrchovou antikorozní úpravu výztuže,
- separaci výztuže,
- osazení měřících zařízení a úpravy pro ně,
- osazení měřících skříní nebo míst pro měření bludných proudů
Položka nezahrnuje:
- x</t>
  </si>
  <si>
    <t>28999</t>
  </si>
  <si>
    <t>OPLÁŠTĚNÍ (ZPEVNĚNÍ) Z FÓLIE</t>
  </si>
  <si>
    <t>HDPE folie v přechodové oblasti
zahrnuje všechny práce a dodávku materiálu vč.množství potřebného na přesahy ( není součástí MJ)</t>
  </si>
  <si>
    <t>(4,29+3,09)*9,50 = 70,110 [A]_x000d_
z toho v 201.1b (4,29+3,09)*1,50 = 11,070 [B]_x000d_
Celkové množství A-B = 59,040</t>
  </si>
  <si>
    <t>Položka zahrnuje:
- dodávku předepsané fólie
- úpravu, očištění a ochranu podkladu
- přichycení k podkladu, případně zatížení
- úpravy spojů a zajištění okrajů
- úpravy pro odvodnění
- nutné přesahy
- mimostaveništní a vnitrostaveništní dopravu</t>
  </si>
  <si>
    <t>3</t>
  </si>
  <si>
    <t>Svislé konstrukce</t>
  </si>
  <si>
    <t>31717</t>
  </si>
  <si>
    <t>KOVOVÉ KONSTRUKCE PRO KOTVENÍ ŘÍMSY</t>
  </si>
  <si>
    <t>KG</t>
  </si>
  <si>
    <t>dodávka a osazení kotevního prvku vč.dodatečných vrtů, zálivky atd.
6,0kg/ks</t>
  </si>
  <si>
    <t>6,0*(11+13+4) = 168,000 [A]</t>
  </si>
  <si>
    <t>Položka zahrnuje dodávku (výrobu) kotevního prvku předepsaného tvaru a jeho osazení do předepsané polohy včetně nezbytných prací (vrty, zálivky apod.)</t>
  </si>
  <si>
    <t>317326</t>
  </si>
  <si>
    <t>ŘÍMSY ZE ŽELEZOBETONU DO C40/50</t>
  </si>
  <si>
    <t>beton C35/45
komplet vč. bednění, povrchové úpravy, pracovních spar, výplně, těsnění a tmelení spar atd..</t>
  </si>
  <si>
    <t>0,28*10,74+0,91*12,24 = 14,146 [A]_x000d_
z toho v 201.1b 0,26*1,50*12,24 = 4,774 [B]_x000d_
Celkové množství A-B = 9,372</t>
  </si>
  <si>
    <t xml:space="preserve">položka zahrnuje:
- dodání  čerstvého  betonu  (betonové  směsi)  požadované  kvality,  jeho  uložení  do požadovaného tvaru při jakékoliv hustotě výztuže, konzistenci čerstvého betonu a způsobu hutnění, ošetření a ochranu betonu,
- zhotovení nepropustného, mrazuvzdorného betonu a betonu požadované trvanlivosti a vlastností,
- užití potřebných přísad a technologií výroby betonu,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 podpěrné  konstr. (skruže) a lešení všech druhů pro bednění, uložení čerstvého betonu, výztuže a doplňkových konstr., vč. požadovaných otvorů, ochranných a bezpečnostních opatření a základů těchto konstrukcí a lešení,
- vytvoření kotevních čel, kapes, nálitků, a sedel,
- zřízení  všech  požadovaných  otvorů, kapes, výklenků, prostupů, dutin, drážek a pod., vč. ztížení práce a úprav  kolem nich,
- úpravy pro osazení výztuže, doplňkových konstrukcí a vybavení,
- úpravy povrchu pro položení požadované izolace, povlaků a nátěrů, případně vyspravení,
- ztížení práce u kabelových a injektážních trubek a ostatních zařízení osazovaných do betonu,
- konstrukce betonových kloubů, upevnění kotevních prvků a doplňkových konstrukcí,
- nátěry zabraňující soudržnost betonu a bednění,
- výplň, těsnění  a tmelení spar a spojů,
- opatření  povrchů  betonu  izolací  proti zemní vlhkosti v částech, kde přijdou do styku se zeminou nebo kamenivem,
- případné zřízení spojovací vrstvy u základů,
- úpravy pro osazení zařízení ochrany konstrukce proti vlivu bludných proudů</t>
  </si>
  <si>
    <t>317365</t>
  </si>
  <si>
    <t>VÝZTUŽ ŘÍMS Z OCELI 10505, B500B</t>
  </si>
  <si>
    <t>zahrnuje všechny práce a dodávku materiálu vč. spar a oaptření PKO
0,17 t/m3</t>
  </si>
  <si>
    <t>9,372*0,17 = 1,593 [A]</t>
  </si>
  <si>
    <t>položka zahrnuje: 
- dodání betonářské výztuže v požadované kvalitě, stříhání, řezání, ohýbání a spojování do všech požadovaných tvarů (vč. armakošů) a uložení s požadovaným zajištěním polohy a krytí výztuže betonem,
- veškeré svary nebo jiné spoje výztuže,
- pomocné konstrukce a práce pro osazení a upevnění výztuže,
- zednické výpomoci pro montáž betonářské výztuže,
- úpravy výztuže pro osazení doplňkových konstrukcí,
- ochranu výztuže do doby jejího zabetonování,
- úpravy výztuže pro zřízení železobetonových kloubů, kotevních prvků, závěsných ok a doplňkových konstrukcí,
- veškerá opatření pro zajištění soudržnosti výztuže a betonu,
- vodivé propojení výztuže, které je součástí ochrany konstrukce proti vlivům bludných proudů, vyvedení do měřících skříní nebo míst pro měření bludných proudů (vlastní měřící skříně se uvádějí položkami SD 74)
- povrchovou antikorozní úpravu výztuže,
- separaci výztuže,
- osazení měřících zařízení a úpravy pro ně,
- osazení měřících skříní nebo míst pro měření bludných proudů.</t>
  </si>
  <si>
    <t>333325</t>
  </si>
  <si>
    <t>MOSTNÍ OPĚRY A KŘÍDLA ZE ŽELEZOVÉHO BETONU DO C30/37</t>
  </si>
  <si>
    <t>kompletní provedení vč.bednění, zřízení pracovních a dilatačních spar, výplně, těsnění a tmelení spar a spojů, zřízení případných prostupů vč.nátěrů proti zemní vlhkosti, letopočtu vlysem do betonu atd.</t>
  </si>
  <si>
    <t>opěry 0,35*11,63*2,65*2 = 21,574 [A]_x000d_
křídla 6,79*0,55*2+10,40*0,55+9,31*0,55 = 18,310 [B]_x000d_
z toho v 201.1b 0,35*1,50*2,65*2 = 2,783 [C]_x000d_
Celkové množství A+B-C = 37,101</t>
  </si>
  <si>
    <t xml:space="preserve">- dodání  čerstvého  betonu  (betonové  směsi)  požadované  kvality,  jeho  uložení  do požadovaného tvaru při jakékoliv hustotě výztuže, konzistenci čerstvého betonu a způsobu hutnění, ošetření a ochranu betonu,
- zhotovení nepropustného, mrazuvzdorného betonu a betonu požadované trvanlivosti a vlastností,
- užití potřebných přísad a technologií výroby betonu,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 podpěrné  konstr. (skruže) a lešení všech druhů pro bednění, uložení čerstvého betonu, výztuže a doplňkových konstr., vč. požadovaných otvorů, ochranných a bezpečnostních opatření a základů těchto konstrukcí a lešení,
- vytvoření kotevních čel, kapes, nálitků, a sedel,
- zřízení  všech  požadovaných  otvorů, kapes, výklenků, prostupů, dutin, drážek a pod., vč. ztížení práce a úprav  kolem nich,
- úpravy pro osazení výztuže, doplňkových konstrukcí a vybavení,
- úpravy povrchu pro položení požadované izolace, povlaků a nátěrů, případně vyspravení,
- ztížení práce u kabelových a injektážních trubek a ostatních zařízení osazovaných do betonu,
- konstrukce betonových kloubů, upevnění kotevních prvků a doplňkových konstrukcí,
- nátěry zabraňující soudržnost betonu a bednění,
- výplň, těsnění  a tmelení spar a spojů,
- opatření  povrchů  betonu  izolací  proti zemní vlhkosti v částech, kde přijdou do styku se zeminou nebo kamenivem,
- případné zřízení spojovací vrstvy u základů,
- úpravy pro osazení zařízení ochrany konstrukce proti vlivu bludných proudů</t>
  </si>
  <si>
    <t>333365</t>
  </si>
  <si>
    <t>VÝZTUŽ MOSTNÍCH OPĚR A KŘÍDEL Z OCELI 10505, B500B</t>
  </si>
  <si>
    <t>komplet včetně svarů a PKO
0,16t/m3</t>
  </si>
  <si>
    <t>37,101*0,16 = 5,936 [A]</t>
  </si>
  <si>
    <t>Položka zahrnuje veškerý materiál, výrobky a polotovary, včetně mimostaveništní a vnitrostaveništní dopravy (rovněž přesuny), včetně naložení a složení, případně s uložením
- dodání betonářské výztuže v požadované kvalitě, stříhání, řezání, ohýbání a spojování do všech požadovaných tvarů (vč. armakošů) a uložení s požadovaným zajištěním polohy a krytí výztuže betonem,
- veškeré svary nebo jiné spoje výztuže,
- pomocné konstrukce a práce pro osazení a upevnění výztuže,
- zednické výpomoci pro montáž betonářské výztuže,
- úpravy výztuže pro osazení doplňkových konstrukcí,
- ochranu výztuže do doby jejího zabetonování,
- úpravy výztuže pro zřízení železobetonových kloubů, kotevních prvků, závěsných ok a doplňkových konstrukcí,
- veškerá opatření pro zajištění soudržnosti výztuže a betonu,
- vodivé propojení výztuže, které je součástí ochrany konstrukce proti vlivům bludných proudů, vyvedení do měřících skříní nebo míst pro měření bludných proudů (vlastní měřící skříně se uvádějí položkami SD 74),
- povrchovou antikorozní úpravu výztuže,
- separaci výztuže,
- osazení měřících zařízení a úpravy pro ně,
- osazení měřících skříní nebo míst pro měření bludných proudů.</t>
  </si>
  <si>
    <t>389325</t>
  </si>
  <si>
    <t>MOSTNÍ RÁMOVÉ KONSTRUKCE ZE ŽELEZOBETONU C30/37</t>
  </si>
  <si>
    <t>kompletní provedení vč.bednění, zřízení pracovních a dilatačních spar, výplně, těsnění a tmelení spar a spojů, zřízení případných prostupů vč.nátěrů proti zemní vlhkosti atd.</t>
  </si>
  <si>
    <t>1,433*10,60 = 15,190 [A]_x000d_
z toho v 201.1b 1,433*1,50 = 2,150 [B]_x000d_
Celkové množství A-B = 13,040</t>
  </si>
  <si>
    <t>389365</t>
  </si>
  <si>
    <t>VÝZTUŽ MOSTNÍ RÁMOVÉ KONSTRUKCE Z OCELI 10505, B500B</t>
  </si>
  <si>
    <t>zahrnuje všechny práce a dodávku materiálu vč.svarů a opatření PKO 
0,17 t/m3</t>
  </si>
  <si>
    <t>13,04*0,16 = 2,086 [A]</t>
  </si>
  <si>
    <t>4</t>
  </si>
  <si>
    <t>Vodorovné konstrukce</t>
  </si>
  <si>
    <t>451312</t>
  </si>
  <si>
    <t>PODKLADNÍ A VÝPLŇOVÉ VRSTVY Z PROSTÉHO BETONU C12/15</t>
  </si>
  <si>
    <t>podkladní beton pod opěrami a pod drenáží</t>
  </si>
  <si>
    <t>pod základem 0,10*4,39*10,90 = 4,785 [A]_x000d_
pod rubovou drenáží 0,20*10,42*1,00*2 = 4,168 [B]_x000d_
pod přesahem levé římsy za rubem op 0,15*(5,80+2,97)*2,65 = 3,486 [C]_x000d_
z toho v 201.1b 0,10*4,39*10,90+0,20*1,50*1,00*2 = 5,385 [D]_x000d_
Celkové množství A+B+C-D = 7,054</t>
  </si>
  <si>
    <t>451314</t>
  </si>
  <si>
    <t>PODKLADNÍ A VÝPLŇOVÉ VRSTVY Z PROSTÉHO BETONU C25/30</t>
  </si>
  <si>
    <t>podkladní beton tl. 150 mm pod dlažbu z lom. kamene C25/30 a pod schodiště
betonový práh v korytě</t>
  </si>
  <si>
    <t>kámen do betonu pod mostem 0,93*11,10 = 10,323 [A]_x000d_
kámen do betonu mimo most 0,15*(10,75*2,10+6,90)*1,15 = 5,084 [B]_x000d_
Celkové množství = 15,407</t>
  </si>
  <si>
    <t>45152</t>
  </si>
  <si>
    <t>PODKLADNÍ A VÝPLŇOVÉ VRSTVY Z KAMENIVA DRCENÉHO</t>
  </si>
  <si>
    <t>přechodová oblast zásyp - nakupovaný materiál vhodný do násypu
nad HDPE folii
na celou šířku mezi křídly</t>
  </si>
  <si>
    <t>přechodová oblast (4,62*9,50+3,92*9,50)*1,1 = 89,243 [A]_x000d_
z toho v 201.1b (4,62*1,50+3,92*1,50)*1,1 = 14,091 [B]_x000d_
Celkové množství A-B = 75,152</t>
  </si>
  <si>
    <t>položka zahrnuje dodávku předepsaného kameniva, mimostaveništní a vnitrostaveništní dopravu a jeho uložení
není-li v zadávací dokumentaci uvedeno jinak, jedná se o nakupovaný materiál</t>
  </si>
  <si>
    <t>45157</t>
  </si>
  <si>
    <t>PODKLADNÍ A VÝPLŇOVÉ VRSTVY Z KAMENIVA TĚŽENÉHO</t>
  </si>
  <si>
    <t>štěrkopískový obsyp HDPE folie tl.150+150mm</t>
  </si>
  <si>
    <t>0,30*(4,29+3,09)*9,50 = 21,033 [A]_x000d_
z toho v 201.1b 0,30*(4,29+3,09)*1,50 = 3,321 [B]_x000d_
Celkové množství A-B = 17,712</t>
  </si>
  <si>
    <t>45860</t>
  </si>
  <si>
    <t>VÝPLŇ ZA OPĚRAMI A ZDMI Z MEZEROVITÉHO BETONU</t>
  </si>
  <si>
    <t>přechodový klín, kompletní provedení včetně zazubení horního povrchu kvůli pokládce vozovkových vrstev
beton C8/10</t>
  </si>
  <si>
    <t>1,64*9,5*2 = 31,160 [A]_x000d_
z toho v 201.1b 1,64*1,50*2 = 4,920 [B]_x000d_
Celkové množství A-B = 26,240</t>
  </si>
  <si>
    <t>položka zahrnuje:
- dodávku mezerovitého betonu předepsané kvality a zásyp se zhutněním včetně mimostaveništní a vnitrostaveništní dopravy</t>
  </si>
  <si>
    <t>46251</t>
  </si>
  <si>
    <t>ZÁHOZ Z LOMOVÉHO KAMENE</t>
  </si>
  <si>
    <t>0,8*0,8*3,50*2 = 4,480 [A]</t>
  </si>
  <si>
    <t>položka zahrnuje:
- dodávku a zához lomového kamene předepsané frakce včetně mimostaveništní a vnitrostaveništní dopravy
není-li v zadávací dokumentaci uvedeno jinak, jedná se o nakupovaný materiál</t>
  </si>
  <si>
    <t>465512</t>
  </si>
  <si>
    <t>DLAŽBY Z LOMOVÉHO KAMENE NA MC</t>
  </si>
  <si>
    <t>tl. 200 mm
kompletní provedení dlažby vč. položení do bet.lože, spárování, těsnění, tmelení a vyplnění spar proti CHRL
včetně vytvarování do tvaru skluzů</t>
  </si>
  <si>
    <t>kámen do betonu pod mostem 0,20*2,74*11,10 = 6,083 [A]_x000d_
kámen do betonu mimo most 0,20*(10,75*2,10+6,90)*1,15 = 6,779 [B]_x000d_
Celkové množství = 12,862</t>
  </si>
  <si>
    <t>položka zahrnuje:
- nutné zemní práce (svahování, úpravu pláně a pod.)
- zřízení spojovací vrstvy
- zřízení lože dlažby z cementové malty předepsané kvality a předepsané tloušťky
- dodávku a položení dlažby z lomového kamene do předepsaného tvaru
- spárování, těsnění, tmelení a vyplnění spar MC případně s vyklínováním
- úprava povrchu pro odvedení srážkové vody
- nezahrnuje podklad pod dlažbu, vykazuje se samostatně položkami SD 45</t>
  </si>
  <si>
    <t>467314</t>
  </si>
  <si>
    <t>STUPNĚ A PRAHY VODNÍCH KORYT Z PROSTÉHO BETONU C25/30</t>
  </si>
  <si>
    <t>3,50*0,5*0,8*2+6,50*0,50*0,80 = 5,400 [A]</t>
  </si>
  <si>
    <t xml:space="preserve">Položka zahrnuje:
- nutné zemní práce (hloubení rýh apod.)
- dodání  čerstvého  betonu  (betonové  směsi)  požadované  kvality,  jeho  uložení  do požadovaného tvaru při jakékoliv konzistenci čerstvého betonu a způsobu hutnění, ošetření a ochranu betonu,
- zhotovení nepropustného, mrazuvzdorného betonu a betonu požadované trvanlivosti a vlastností,
- užití potřebných přísad a technologií výroby betonu,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 podpěrné  konstr. (skruže) a lešení všech druhů pro bednění, uložení čerstvého betonu, výztuže a doplňkových konstr., vč. požadovaných otvorů, ochranných a bezpečnostních opatření a základů těchto konstrukcí a lešení,
- vytvoření kotevních čel, kapes, nálitků, a sedel,
- zřízení  všech  požadovaných  otvorů, kapes, výklenků, prostupů, dutin, drážek a pod., vč. ztížení práce a úprav  kolem nich,
- úpravy pro osazení doplňkových konstrukcí a vybavení,
- úpravy povrchu pro položení požadované izolace, povlaků a nátěrů, případně vyspravení,
- konstrukce betonových kloubů, upevnění kotevních prvků a doplňkových konstrukcí,
- nátěry zabraňující soudržnost betonu a bednění,
- výplň, těsnění  a tmelení spar a spojů,
- opatření  povrchů  betonu  izolací  proti zemní vlhkosti v částech, kde přijdou do styku se zeminou nebo kamenivem,
- případné zřízení spojovací vrstvy u základů
Položka nezahrnuje:
- x</t>
  </si>
  <si>
    <t>5</t>
  </si>
  <si>
    <t>Komunikace</t>
  </si>
  <si>
    <t>56334</t>
  </si>
  <si>
    <t>VOZOVKOVÉ VRSTVY ZE ŠTĚRKODRTI TL. DO 200MM</t>
  </si>
  <si>
    <t>ŠDa 2x tl. 200 mm</t>
  </si>
  <si>
    <t>vozovka mimo most (188,71+270,02)*1,05*2 = 963,333 [A]_x000d_
chodník 34,50+45,00 = 79,500 [B]_x000d_
Celkové množství = 1042,833</t>
  </si>
  <si>
    <t>Položka zahrnuje:
- dodání kameniva předepsané kvality a zrnitosti
- rozprostření a zhutnění vrstvy v předepsané tloušťce
- zřízení vrstvy bez rozlišení šířky, pokládání vrstvy po etapách
Položka nezahrnuje:
- postřiky, nátěry</t>
  </si>
  <si>
    <t>56336</t>
  </si>
  <si>
    <t>VOZOVKOVÉ VRSTVY ZE ŠTĚRKODRTI TL. DO 300MM</t>
  </si>
  <si>
    <t>případná výměna podloží při nevyhovujícím Edef,2 na pláni
Čerpáno jen se souhlasem investora v případě, že dojde k výměně podloží!!! V případě, že se položka čerpat nebude, bude řešen odpočet formou ZBV.</t>
  </si>
  <si>
    <t>výměna podloží (150,01+241,48)*1,05 = 411,065 [A]</t>
  </si>
  <si>
    <t>- dodání kameniva předepsané kvality a zrnitosti
- rozprostření a zhutnění vrstvy v předepsané tloušťce
- zřízení vrstvy bez rozlišení šířky, pokládání vrstvy po etapách
- nezahrnuje postřiky, nátěry</t>
  </si>
  <si>
    <t>56361</t>
  </si>
  <si>
    <t>VOZOVKOVÉ VRSTVY Z RECYKLOVANÉHO MATERIÁLU TL DO 50MM</t>
  </si>
  <si>
    <t>chodník R-mat 34,50+45,00 = 79,500 [A]</t>
  </si>
  <si>
    <t>Položka zahrnuje:
- dodání recyklátu v požadované kvalitě
- očištění podkladu
- uložení recyklátu dle předepsaného technologického předpisu, zhutnění vrstvy v předepsané tloušťce
- zřízení vrstvy bez rozlišení šířky, pokládání vrstvy po etapách, včetně pracovních spar a spojů
- úpravu napojení, ukončení 
Položka nezahrnuje:
- postřiky, nátěry</t>
  </si>
  <si>
    <t>56963</t>
  </si>
  <si>
    <t>ZPEVNĚNÍ KRAJNIC Z RECYKLOVANÉHO MATERIÁLU TL DO 150MM</t>
  </si>
  <si>
    <t>krajnice za římsami z asfaltového recyklátu tl. 150 mm
využití materiálu ze stávající vozovky</t>
  </si>
  <si>
    <t>15,70+24,57+17,45+24,67+8,36 = 90,750 [A]</t>
  </si>
  <si>
    <t>- dodání recyklátu v požadované kvalitě
- očištění podkladu
- uložení recyklátu dle předepsaného technologického předpisu, zhutnění vrstvy v předepsané tloušťce
- zřízení vrstvy bez rozlišení šířky, pokládání vrstvy po etapách, včetně pracovních spar a spojů
- úpravu napojení, ukončení 
- nezahrnuje postřiky, nátěry</t>
  </si>
  <si>
    <t>572121</t>
  </si>
  <si>
    <t>INFILTRAČNÍ POSTŘIK ASFALTOVÝ DO 1,0KG/M2</t>
  </si>
  <si>
    <t>1,0 kg/m2</t>
  </si>
  <si>
    <t>mimo most (188,71+270,02)*1,05 = 481,667 [A]_x000d_
chodník 34,50+45,00 = 79,500 [B]_x000d_
Celkové množství = 561,167</t>
  </si>
  <si>
    <t>- dodání všech předepsaných materiálů pro postřiky v předepsaném množství
- provedení dle předepsaného technologického předpisu
- zřízení vrstvy bez rozlišení šířky, pokládání vrstvy po etapách
- úpravu napojení, ukončení</t>
  </si>
  <si>
    <t>572214</t>
  </si>
  <si>
    <t>SPOJOVACÍ POSTŘIK Z MODIFIK EMULZE DO 0,5KG/M2</t>
  </si>
  <si>
    <t>0,30 kg/m2</t>
  </si>
  <si>
    <t>na mostě 3,51*7,00*2 = 49,140 [A]_x000d_
mimo most (188,71+270,02)*1,05 = 481,667 [B]_x000d_
Celkové množství = 530,807</t>
  </si>
  <si>
    <t>574A34</t>
  </si>
  <si>
    <t>ASFALTOVÝ BETON PRO OBRUSNÉ VRSTVY ACO 11+, 11S TL. 40MM</t>
  </si>
  <si>
    <t>ACO 11+ 50/70 tl.40mm</t>
  </si>
  <si>
    <t>na mostě 3,51*7,00 = 24,570 [A]_x000d_
mimo most 188,71+270,02 = 458,730 [B]_x000d_
chodník 34,50+45,00 = 79,500 [C]_x000d_
Celkové množství = 562,800</t>
  </si>
  <si>
    <t>- dodání směsi v požadované kvalitě
- očištění podkladu
- uložení směsi dle předepsaného technologického předpisu, zhutnění vrstvy v předepsané tloušťce
- zřízení vrstvy bez rozlišení šířky, pokládání vrstvy po etapách, včetně pracovních spar a spojů
- úpravu napojení, ukončení podél obrubníků, dilatačních zařízení, odvodňovacích proužků, odvodňovačů, vpustí, šachet a pod.
- nezahrnuje postřiky, nátěry
- nezahrnuje těsnění podél obrubníků, dilatačních zařízení, odvodňovacích proužků, odvodňovačů, vpustí, šachet a pod.</t>
  </si>
  <si>
    <t>574C56</t>
  </si>
  <si>
    <t>ASFALTOVÝ BETON PRO LOŽNÍ VRSTVY ACL 16+, 16S TL. 60MM</t>
  </si>
  <si>
    <t>ACL 16+ 50/70 tl.60mm</t>
  </si>
  <si>
    <t>na mostě 3,51*7,00 = 24,570 [A]_x000d_
mimo most 188,71+270,02 = 458,730 [B]_x000d_
Celkové množství = 483,300</t>
  </si>
  <si>
    <t>574E46</t>
  </si>
  <si>
    <t>ASFALTOVÝ BETON PRO PODKLADNÍ VRSTVY ACP 16+, 16S TL. 50MM</t>
  </si>
  <si>
    <t>ACP 16+ 50/70 tl.50 mm
vč.úpravy napojení</t>
  </si>
  <si>
    <t>mimo most 188,71+270,02 = 458,730 [A]</t>
  </si>
  <si>
    <t>575C53</t>
  </si>
  <si>
    <t>LITÝ ASFALT MA IV (OCHRANA MOSTNÍ IZOLACE) 11 TL. 40MM</t>
  </si>
  <si>
    <t>MA 11 IV, tl.40 mm 
vč.úpravy napojení, ukončení podél obrubníků, dilatačních zařízení atd.</t>
  </si>
  <si>
    <t>na mostě 3,51*7,00 = 24,570 [A]</t>
  </si>
  <si>
    <t>57792A</t>
  </si>
  <si>
    <t>VÝSPRAVA VÝTLUKŮ SMĚSÍ ACO TL. DO 50MM</t>
  </si>
  <si>
    <t>Bude čerpáno jen se souhlasem investora, rozsah bude stanoven po domluvě s cestmistrovským</t>
  </si>
  <si>
    <t>Položka zahrnuje:
- odfrézování nebo jiné odstranění poškozených vozovkových vrstev
- zaříznutí hran
- vyčištění
- nátěr
- dodání a výplň předepsanou zhutněnou balenou asfaltovou směsí
- asfaltová zálivka
Položka nezahrnuje:
- x</t>
  </si>
  <si>
    <t>703232</t>
  </si>
  <si>
    <t>KABELOVÝ ŽLAB NOSNÝ/DRÁTĚNÝ S FUNKČNÍ ODOLNOSTÍ PŘI POŽÁRU VČETNĚ UPEVNĚNÍ A PŘÍSLUŠENSTVÍ SVĚTLÉ ŠÍŘKY PŘES 100 DO 250 MM</t>
  </si>
  <si>
    <t>plastový kabelový žlab světlé velikosti 200x150 mm</t>
  </si>
  <si>
    <t>10,70*2 = 21,400 [A]</t>
  </si>
  <si>
    <t>1. Položka obsahuje:
 – kompletní montáž, rozměření, upevnění, sváření, řezání, spojování a pod. 
 – veškerý spojovací a montážní materiál
 – pomocné mechanismy a nátěr
2. Položka neobsahuje:
 X
3. Způsob měření:
Měří se metr délkový.</t>
  </si>
  <si>
    <t>703322</t>
  </si>
  <si>
    <t>KRYT K NOSNÉMU ŽLABU/ROŠTU NEREZOVÝ VČETNĚ UPEVNĚNÍ A PŘÍSLUŠENSTVÍ SVĚTLÉ ŠÍŘKY PŘES 100 DO 250 MM</t>
  </si>
  <si>
    <t>21,40 = 21,400 [A]</t>
  </si>
  <si>
    <t>1. Položka obsahuje:
 – kompletní montáž, rozměření, upevnění, řezání, spojování a pod. 
 – veškerý spojovací a montážní materiál vč. upevňovacího materiálu ( držáky apod.)
 – pomocné mechanismy
2. Položka neobsahuje:
 X
3. Způsob měření:
Měří se metr délkový.</t>
  </si>
  <si>
    <t>711112</t>
  </si>
  <si>
    <t>IZOLACE BĚŽNÝCH KONSTRUKCÍ PROTI ZEMNÍ VLHKOSTI ASFALTOVÝMI PÁSY</t>
  </si>
  <si>
    <t>NAIP izolace rubu opěr a křídel, vč přesahů, vč pracovní spáry mezi křídlem a základem na líci</t>
  </si>
  <si>
    <t>rub opěr a základů (2,95+0,33+0,35)*10,43*2*1,3 = 98,438 [A]_x000d_
rub křídel (6,79*2+10,40+9,03)*1,3 = 42,913 [B]_x000d_
pracovní spára na líci a čele 0,30*(11,63+0,4*2)*2*1,3 = 9,695 [C]_x000d_
z toho v 201.1b 2,92*1,50*2*1,3 = 11,388 [D]_x000d_
Celkové množství A+B+C-D = 139,658</t>
  </si>
  <si>
    <t xml:space="preserve">položka zahrnuje:
- dodání  předepsaného izolačního materiálu
- očištění a ošetření podkladu, zadávací dokumentace může zahrnout i případné vyspravení
- zřízení izolace jako kompletního povlaku, případně komplet. soustavy nebo systému podle příslušného  technolog. předpisu
- zřízení izolace i jednotlivých vrstev po etapách, včetně pracovních spár a spojů
- úprava u okrajů, rohů, hran, dilatačních i pracovních spojů, kotev, obrubníků, dilatačních zařízení, odvodnění, otvorů, neizolovaných míst a pod.
- zajištění odvodnění povrchu izolace, včetně odvodnění nejnižších míst, pokud dokumentace pro zadání stavby nestanoví jinak
- ochrana izolace do doby zřízení definitivní ochranné vrstvy nebo konstrukce
- úprava, očištění a ošetření prostoru kolem izolace
- provedení požadovaných zkoušek
- nezahrnuje ochranné vrstvy, např. geotextilii</t>
  </si>
  <si>
    <t>711432</t>
  </si>
  <si>
    <t>IZOLACE MOSTOVEK POD ŘÍMSOU ASFALTOVÝMI PÁSY</t>
  </si>
  <si>
    <t>na horním povrchu křídel</t>
  </si>
  <si>
    <t>(4,86+3,89+3,37+3,86)*0,55*1,3 = 11,426 [A]</t>
  </si>
  <si>
    <t xml:space="preserve">položka zahrnuje:
- dodání  předepsaného izolačního materiálu
- očištění a ošetření podkladu, zadávací dokumentace může zahrnout i případné vyspravení
- zřízení izolace jako kompletního povlaku, případně komplet. soustavy nebo systému podle příslušného  technolog. předpisu
- zřízení izolace i jednotlivých vrstev po etapách, včetně pracovních spár a spojů
- úprava u okrajů, rohů, hran, dilatačních i pracovních spojů, kotev, obrubníků, dilatačních zařízení, odvodnění, otvorů, neizolovaných míst a pod.
- zajištění odvodnění povrchu izolace, včetně odvodnění nejnižších míst, pokud dokumentace pro zadání stavby nestanoví jinak
- ochrana izolace do doby zřízení definitivní ochranné vrstvy nebo konstrukce
- úprava, očištění a ošetření prostoru kolem izolace
- provedení požadovaných zkoušek
- nezahrnuje ochranné vrstvy, např. lepenku s hliníkovou vložkou, litý asfalt, asfaltový beton</t>
  </si>
  <si>
    <t>711442</t>
  </si>
  <si>
    <t>IZOLACE MOSTOVEK CELOPLOŠNÁ ASFALTOVÝMI PÁSY S PEČETÍCÍ VRSTVOU</t>
  </si>
  <si>
    <t>na horním povrchu NK</t>
  </si>
  <si>
    <t>3,51*10,60*1,3 = 48,368 [A]_x000d_
z toho v 201.1b 3,51*1,50*1,3 = 6,845 [B]_x000d_
Celkové množství A-B = 41,523</t>
  </si>
  <si>
    <t xml:space="preserve">položka zahrnuje:
- dodání  předepsaného izolačního materiálu
- očištění a ošetření podkladu, zadávací dokumentace může zahrnout i případné vyspravení
- zřízení izolace jako kompletního povlaku, případně komplet. soustavy nebo systému podle příslušného  technolog. předpisu
- zřízení izolace i jednotlivých vrstev po etapách, včetně pracovních spár a spojů
- úprava u okrajů, rohů, hran, dilatačních i pracovních spojů, kotev, obrubníků, dilatačních zařízení, odvodnění, otvorů, neizolovaných míst a pod.
- zajištění odvodnění povrchu izolace, včetně odvodnění nejnižších míst, pokud dokumentace pro zadání stavby nestanoví jinak
- ochrana izolace do doby zřízení definitivní ochranné vrstvy nebo konstrukce
- úprava, očištění a ošetření prostoru kolem izolace
- provedení požadovaných zkoušek
- nezahrnuje ochranné vrstvy, např. litý asfalt, asfaltový beton
v této položce se vykáže i izolace rámových konstrukcí (mosty, propusty, kolektory)</t>
  </si>
  <si>
    <t>711502</t>
  </si>
  <si>
    <t>OCHRANA IZOLACE NA POVRCHU ASFALTOVÝMI PÁSY</t>
  </si>
  <si>
    <t>ochrana izolace pod římsou</t>
  </si>
  <si>
    <t>((0,65*10,74+4,80+3,80)+(3,05*3,51))*1,3 = 34,172 [A]_x000d_
z toho v 201.1b 3,05*1,50*1,30 = 5,948 [B]_x000d_
Celkové množství A-B = 28,224</t>
  </si>
  <si>
    <t xml:space="preserve">položka zahrnuje:
- dodání  předepsaného ochranného materiálu
- zřízení ochrany izolace</t>
  </si>
  <si>
    <t>711509</t>
  </si>
  <si>
    <t>OCHRANA IZOLACE NA POVRCHU TEXTILIÍ</t>
  </si>
  <si>
    <t>rub opěr a křídel 600g/m2</t>
  </si>
  <si>
    <t>rub opěr a základů (2,95+0,33+0,35)*10,43*2*1,3 = 98,438 [A]_x000d_
rub křídel (6,79*2+10,40+9,03)*1,3 = 42,913 [B]_x000d_
horní povrch základu (0,50*2+2,74)*11,63*1,3 = 56,545 [C]_x000d_
líc + dno křídel 0,55*(4,0*2+4,5+5,0)*1,3+5,92+3,98*2+5,04 = 31,433 [D]_x000d_
pod výměnou podloží 6,70*12,0 = 80,400 [E]_x000d_
z toho v 201.1b 2,95*1,50*2+6,70*1,50 = 18,900 [F]_x000d_
Celkové množství A+B+C+D+E-F = 290,829</t>
  </si>
  <si>
    <t>742F43</t>
  </si>
  <si>
    <t>KABEL NN NEBO VODIČ JEDNOŽÍLOVÝ CU FLEXIBILNÍ OD 25 DO 50 MM2</t>
  </si>
  <si>
    <t>70 = 70,000 [A]</t>
  </si>
  <si>
    <t>1. Položka obsahuje:
 – manipulace a uložení kabelu (do země, chráničky, kanálu, na rošty, na TV a pod.)
2. Položka neobsahuje:
 – příchytky, spojky, koncovky, chráničky apod.
3. Způsob měření:
Měří se metr délkový.</t>
  </si>
  <si>
    <t>78382</t>
  </si>
  <si>
    <t>NÁTĚRY BETON KONSTR TYP S2 (OS-B)</t>
  </si>
  <si>
    <t>nátěr nosné konstrukce typ S2</t>
  </si>
  <si>
    <t>0,6*3,15*2 = 3,780 [A]</t>
  </si>
  <si>
    <t>- položka zahrnuje kompletní povlaky (i různobarevné), včetně úpravy podkladu (odmaštění, odstranění starých nátěrů a nečistot) a jeho vyspravení, provedení nátěru předepsaným postupem a splnění všech požadavků daných technologickým předpisem.</t>
  </si>
  <si>
    <t>78383</t>
  </si>
  <si>
    <t>NÁTĚRY BETON KONSTR TYP S4 (OS-C)</t>
  </si>
  <si>
    <t>nátěr říms</t>
  </si>
  <si>
    <t>0,3*(10,74+12,24)*2 = 13,788 [A]</t>
  </si>
  <si>
    <t>8</t>
  </si>
  <si>
    <t>Potrubí</t>
  </si>
  <si>
    <t>87533</t>
  </si>
  <si>
    <t>POTRUBÍ DREN Z TRUB PLAST DN DO 150MM</t>
  </si>
  <si>
    <t>rubová drenáž DN150
včetně vyústění na líc opěry</t>
  </si>
  <si>
    <t>11,50*2 = 23,000 [A]_x000d_
z toho v 201.1b 1,50*2 = 3,000 [B]_x000d_
Celkové množství A-B = 20,000</t>
  </si>
  <si>
    <t xml:space="preserve">položky pro zhotovení potrubí platí bez ohledu na sklon
zahrnuje:
- výrobní dokumentaci (včetně technologického předpisu)
- dodání veškerého trubního a pomocného materiálu  (trouby,  trubky,  tvarovky,  spojovací a těsnící  materiál a pod.), podpěrných, závěsných a upevňovacích prvků, včetně potřebných úprav
- úprava a příprava podkladu a podpěr, očištění a ošetření podkladu a podpěr
- zřízení plně funkčního potrubí, kompletní soustavy, podle příslušného technologického předpisu
- zřízení potrubí i jednotlivých částí po etapách, včetně pracovních spar a spojů, pracovního zaslepení konců a pod.
- úprava prostupů, průchodů  šachtami a komorami, okolí podpěr a vyústění, zaústění, napojení, vyvedení a upevnění odpad. výustí
- ochrana potrubí nátěrem (vč. úpravy povrchu), případně izolací, nejsou-li tyto práce předmětem jiné položky
- úprava, očištění a ošetření prostoru kolem potrubí
- položky platí pro práce prováděné v prostoru zapaženém i nezapaženém a i v kolektorech, chráničkách
- položky zahrnují i práce spojené s nutnými obtoky, převáděním a čerpáním vody</t>
  </si>
  <si>
    <t>87627</t>
  </si>
  <si>
    <t>CHRÁNIČKY Z TRUB PLASTOVÝCH DN DO 100MM</t>
  </si>
  <si>
    <t>chránička kabelu VO 75/61 70 = 70,000 [A]</t>
  </si>
  <si>
    <t xml:space="preserve">Položka zahrnuje:
- výrobní dokumentaci (včetně technologického předpisu)
- dodání veškerého trubního a pomocného materiálu (trouby, trubky, tvarovky, spojovací a těsnící materiál a pod.), podpěrných, závěsných a upevňovacích prvků, včetně potřebných úprav
- úprava a příprava podkladu a podpěr, očištění a ošetření podkladu a podpěr
- zřízení plně funkčního potrubí, kompletní soustavy, podle příslušného technologického předpisu (bez ohledu na sklon)
- zřízení potrubí i jednotlivých částí po etapách, včetně pracovních spar a spojů, pracovního zaslepení konců a pod.
- úprava prostupů, průchodů  šachtami a komorami, okolí podpěr a vyústění, zaústění, napojení, vyvedení a upevnění odpad. výustí
- ochrana potrubí nátěrem (vč. úpravy povrchu), případně izolací, nejsou-li tyto práce předmětem jiné položky
- úprava, očištění a ošetření prostoru kolem potrubí
- včetně případně předepsaného utěsnění konců chrániček
- položky platí pro práce prováděné v prostoru zapaženém i nezapaženém a i v kolektorech, chráničkách
Položka nezahrnuje:
- x</t>
  </si>
  <si>
    <t>87633</t>
  </si>
  <si>
    <t>CHRÁNIČKY Z TRUB PLASTOVÝCH DN DO 150MM</t>
  </si>
  <si>
    <t>rezervní chráničky v římse 110/94 14,2*2 = 28,400 [A]</t>
  </si>
  <si>
    <t>9112B1</t>
  </si>
  <si>
    <t>ZÁBRADLÍ MOSTNÍ SE SVISLOU VÝPLNÍ - DODÁVKA A MONTÁŽ</t>
  </si>
  <si>
    <t>10,70+12,20 = 22,900 [A]</t>
  </si>
  <si>
    <t>Položka zahrnuje:
- kompletní dodávku všech dílů zábradlí včetně předepsané povrchové úpravy
- montáž a osazení zábradlí včetně kotvení dle zadávací dokumentace, t.j. kotevní desky, případné nivelační hmoty pod kotevní desky, kotvy a spojovací materiál, vrty a zálivku
Položka nezahrnuje:
- x</t>
  </si>
  <si>
    <t>91345</t>
  </si>
  <si>
    <t>NIVELAČNÍ ZNAČKY KOVOVÉ</t>
  </si>
  <si>
    <t>nulté měření provézt během výstavby, výsledky předat SD</t>
  </si>
  <si>
    <t>položka zahrnuje:
- dodání a osazení nivelační značky včetně nutných zemních prací
- vnitrostaveništní a mimostaveništní dopravu</t>
  </si>
  <si>
    <t>914142</t>
  </si>
  <si>
    <t>DOPRAV ZNAČ ZÁKL VEL OCEL FÓLIE TŘ 3 - MONT S PŘESUNEM</t>
  </si>
  <si>
    <t>montáž stávající značky P2, Eb2</t>
  </si>
  <si>
    <t>Položka zahrnuje:
- dopravu demontované značky z dočasné skládky
- osazení a montáž značky na místě určeném projektem
- nutnou opravu poškozených částí
Položka nezahrnuje:
- dodávku značky</t>
  </si>
  <si>
    <t>914A21</t>
  </si>
  <si>
    <t>EV ČÍSLO MOSTU OCEL S FÓLIÍ TŘ.1 DODÁVKA A MONTÁŽ</t>
  </si>
  <si>
    <t>evidenční čísla mostu</t>
  </si>
  <si>
    <t>položka zahrnuje:
- dodávku a montáž značek v požadovaném provedení</t>
  </si>
  <si>
    <t>917223</t>
  </si>
  <si>
    <t>SILNIČNÍ A CHODNÍKOVÉ OBRUBY Z BETONOVÝCH OBRUBNÍKŮ ŠÍŘ 100MM</t>
  </si>
  <si>
    <t>do betonového lože včetně boční opěry
ukončení zpevnění svahu kamenem do betonu</t>
  </si>
  <si>
    <t>14,40+0,70+2,65*1,2+6,00+13,30+4,90*1,2+0,70+1,15*20+5,50*1,2 = 73,760 [A]</t>
  </si>
  <si>
    <t>Položka zahrnuje:
dodání a pokládku betonových obrubníků o rozměrech předepsaných zadávací dokumentací
betonové lože i boční betonovou opěrku.</t>
  </si>
  <si>
    <t>917224</t>
  </si>
  <si>
    <t>SILNIČNÍ A CHODNÍKOVÉ OBRUBY Z BETONOVÝCH OBRUBNÍKŮ ŠÍŘ 150MM</t>
  </si>
  <si>
    <t>zpevnění za římsami podél komunikace</t>
  </si>
  <si>
    <t>14,70+18,50+2,0*2 = 37,200 [A]</t>
  </si>
  <si>
    <t>919111</t>
  </si>
  <si>
    <t>ŘEZÁNÍ ASFALTOVÉHO KRYTU VOZOVEK TL DO 50MM</t>
  </si>
  <si>
    <t>nařezání spar ve vozovce 
včetně spotřeby vody</t>
  </si>
  <si>
    <t>řezaná spára nad koncem NK 7,70*2 = 15,400 [A]_x000d_
podél říms: 12,24+10,74 = 22,980 [B]_x000d_
mezi obrubníky a vozovkou 2,0*2+4,50+10,20 = 18,700 [C]_x000d_
spára mezi novou a starou vozovkou 6,17+7,02+1,57+1,40 = 16,160 [D]_x000d_
Celkové množství = 73,240</t>
  </si>
  <si>
    <t>931326</t>
  </si>
  <si>
    <t>TĚSNĚNÍ DILATAČ SPAR ASF ZÁLIVKOU MODIFIK PRŮŘ DO 800MM2</t>
  </si>
  <si>
    <t>zatěsnění spáry mezi starou a novou vozovkou</t>
  </si>
  <si>
    <t>položka zahrnuje dodávku a osazení předepsaného materiálu, očištění ploch spáry před úpravou, očištění okolí spáry po úpravě
nezahrnuje těsnící profil</t>
  </si>
  <si>
    <t>93135</t>
  </si>
  <si>
    <t>TĚSNĚNÍ DILATAČ SPAR PRYŽ PÁSKOU NEBO KRUH PROFILEM</t>
  </si>
  <si>
    <t>podél říms 12,24+10,74 = 22,980 [A]</t>
  </si>
  <si>
    <t>položka zahrnuje dodávku a osazení předepsaného materiálu, očištění ploch spáry před úpravou, očištění okolí spáry po úpravě</t>
  </si>
  <si>
    <t>936502</t>
  </si>
  <si>
    <t>DROBNÉ DOPLŇK KONSTR KOVOVÉ POZINK</t>
  </si>
  <si>
    <t>konsturukce á1,0 m pro zavěšení kabelového žlabu, včetně kotvení do římsy</t>
  </si>
  <si>
    <t>25,0*11 = 275,000 [A]</t>
  </si>
  <si>
    <t xml:space="preserve">Položka zahrnuje:
- dílenská dokumentace, včetně technologického předpisu spojování
- dodání  materiálu  v požadované kvalitě a výroba konstrukce i dílenská (včetně  pomůcek,  přípravků a prostředků pro výrobu) bez ohledu na náročnost a její hmotnost, dílenská montáž
- dodání spojovacího materiálu
- zřízení  montážních  a  dilatačních  spojů,  spar, včetně potřebných úprav, vložek, opracování, očištění a ošetření
- podpěr. konstr. a lešení všech druhů pro montáž konstrukcí i doplňkových, včetně požadovaných otvorů, ochranných a bezpečnostních opatření a základů pro tyto konstrukce a lešení
- jakákoliv doprava a manipulace dílců  a  montážních  sestav,  včetně  dopravy konstrukce z výrobny na stavbu
- montáž konstrukce na staveništi, včetně montážních prostředků a pomůcek a zednických výpomocí
- výplň, těsnění a tmelení spar a spojů
- čištění konstrukce a odstranění všech vrubů (vrypy, otlačeniny a pod.)
- všechny druhy ocelového kotvení
- dílenskou přejímku a montážní prohlídku, včetně požadovaných dokladů
- zřízení kotevních otvorů nebo jam, nejsou-li částí jiné konstrukce, jejich úpravy, očištění a ošetření
- osazení kotvení nebo přímo částí konstrukce do podpůrné konstrukce nebo do zeminy
- výplň kotevních otvorů  (příp.  podlití  patních  desek)  maltou,  betonem  nebo  jinou speciální hmotou, vyplnění jam zeminou
- předepsanou protikorozní ochranu a nátěry konstrukcí
- osazení měřících zařízení a úpravy pro ně
- ochranná opatření před účinky bludných proudů
Položka nezahrnuje:
- x</t>
  </si>
  <si>
    <t>0,3*0,25*1,50*2 = 0,225 [B]</t>
  </si>
  <si>
    <t xml:space="preserve">ŠD  fr 0/63 6,2*0,60*1,50 = 5,580 [B]</t>
  </si>
  <si>
    <t>Úprava podloží ma základě vyhodnocení geotechnického dozoru, ŠD fr. 32-250 tl. 0,40 m
ČERPÁNO JEN SE SOUHLASEM INVESTORA!!!</t>
  </si>
  <si>
    <t>z toho v 201.1b 5,40*0,40*1,50 = 3,240 [B]</t>
  </si>
  <si>
    <t>z toho v 201.1b 0,35*4,17*1,50 = 2,189 [B]</t>
  </si>
  <si>
    <t>2,189*0,16 = 0,350 [A]</t>
  </si>
  <si>
    <t>(4,29+3,09)*1,50 = 11,070 [B]</t>
  </si>
  <si>
    <t>0,26*1,50*12,24 = 4,774 [B]</t>
  </si>
  <si>
    <t>4,774*0,17 = 0,812 [A]</t>
  </si>
  <si>
    <t>0,35*1,50*2,65*2 = 2,783 [C]</t>
  </si>
  <si>
    <t>2,783*0,16 = 0,445 [A]</t>
  </si>
  <si>
    <t>1,433*1,50 = 2,150 [B]</t>
  </si>
  <si>
    <t>2,086*0,16 = 0,334 [A]</t>
  </si>
  <si>
    <t>0,10*4,39*10,90+0,20*1,50*1,00*2 = 5,385 [D]</t>
  </si>
  <si>
    <t>(4,62*1,50+3,92*1,50)*1,1 = 14,091 [B]</t>
  </si>
  <si>
    <t>z toho v 201.1b 0,30*(4,29+3,09)*1,50 = 3,321 [B]</t>
  </si>
  <si>
    <t>1,64*1,50*2 = 4,920 [B]</t>
  </si>
  <si>
    <t>2,92*1,50*2*1,3 = 11,388 [D]</t>
  </si>
  <si>
    <t>3,51*1,50*1,3 = 6,845 [B]</t>
  </si>
  <si>
    <t>3,05*1,50*1,30 = 5,948 [B]</t>
  </si>
  <si>
    <t>2,95*1,50*2+6,70*1,50 = 18,900 [F]</t>
  </si>
</sst>
</file>

<file path=xl/styles.xml><?xml version="1.0" encoding="utf-8"?>
<styleSheet xmlns="http://schemas.openxmlformats.org/spreadsheetml/2006/main">
  <numFmts count="2">
    <numFmt numFmtId="165" formatCode="# ### ### ### ##0.00"/>
    <numFmt numFmtId="164" formatCode="# ### ### ### ##0.000"/>
  </numFmts>
  <fonts count="10">
    <font>
      <sz val="11"/>
      <name val="Calibri"/>
      <family val="2"/>
      <scheme val="minor"/>
    </font>
    <font>
      <sz val="11"/>
      <color rgb="FFD9D9D9"/>
      <name val="Calibri"/>
      <scheme val="minor"/>
    </font>
    <font>
      <sz val="10"/>
      <color rgb="FF000000"/>
      <name val="Arial"/>
    </font>
    <font>
      <b/>
      <sz val="16"/>
      <color rgb="FF000000"/>
      <name val="Arial"/>
    </font>
    <font>
      <b/>
      <sz val="10"/>
      <color rgb="FF000000"/>
      <name val="Arial"/>
    </font>
    <font>
      <sz val="10"/>
      <color rgb="FFFFFFFF"/>
      <name val="Arial"/>
    </font>
    <font>
      <b/>
      <sz val="11"/>
      <color rgb="FF000000"/>
      <name val="Arial"/>
    </font>
    <font>
      <b/>
      <sz val="11"/>
      <name val="Calibri"/>
      <scheme val="minor"/>
    </font>
    <font>
      <i/>
      <sz val="11"/>
      <name val="Calibri"/>
      <scheme val="minor"/>
    </font>
    <font>
      <i/>
      <sz val="10"/>
      <color rgb="FF000000"/>
      <name val="Arial"/>
    </font>
  </fonts>
  <fills count="5">
    <fill>
      <patternFill patternType="none"/>
    </fill>
    <fill>
      <patternFill patternType="gray125"/>
    </fill>
    <fill>
      <patternFill patternType="solid">
        <fgColor rgb="FFD9D9D9"/>
      </patternFill>
    </fill>
    <fill>
      <patternFill patternType="solid">
        <fgColor rgb="FF41A5BD"/>
      </patternFill>
    </fill>
    <fill>
      <patternFill patternType="solid">
        <fgColor rgb="FFADD8E6"/>
      </patternFill>
    </fill>
  </fills>
  <borders count="19">
    <border/>
    <border>
      <left style="thin"/>
      <right style="thin"/>
      <top style="thin"/>
      <bottom style="thin"/>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right style="thin">
        <color rgb="FF000000"/>
      </right>
      <top style="thin">
        <color rgb="FF000000"/>
      </top>
      <bottom style="thin">
        <color rgb="FF000000"/>
      </bottom>
    </border>
    <border>
      <left style="thin"/>
      <top style="thin"/>
      <bottom style="thin"/>
    </border>
    <border>
      <left style="thin">
        <color rgb="FF000000"/>
      </left>
      <right style="thin"/>
      <top style="thin"/>
      <bottom style="thin"/>
    </border>
    <border>
      <left style="thin"/>
      <right style="thin">
        <color rgb="FF000000"/>
      </right>
      <top style="thin"/>
      <bottom style="thin"/>
    </border>
    <border>
      <left style="thin"/>
      <top style="thin"/>
    </border>
    <border>
      <left style="thin"/>
      <right style="thin"/>
      <top style="thin"/>
    </border>
    <border>
      <left style="thin">
        <color rgb="FF000000"/>
      </left>
      <top style="thin"/>
    </border>
    <border>
      <top style="thin"/>
    </border>
    <border>
      <right style="thin">
        <color rgb="FF000000"/>
      </right>
      <top style="thin"/>
    </border>
    <border>
      <left style="thin">
        <color rgb="FF000000"/>
      </left>
      <bottom style="thin">
        <color rgb="FF000000"/>
      </bottom>
    </border>
    <border>
      <bottom style="thin">
        <color rgb="FF000000"/>
      </bottom>
    </border>
    <border>
      <right style="thin">
        <color rgb="FF000000"/>
      </right>
      <bottom style="thin">
        <color rgb="FF000000"/>
      </bottom>
    </border>
  </borders>
  <cellStyleXfs count="14">
    <xf numFmtId="0" fontId="0" fillId="0" borderId="0"/>
    <xf numFmtId="0" fontId="2" fillId="0" borderId="0">
      <alignment horizontal="left" vertical="center" wrapText="1"/>
    </xf>
    <xf numFmtId="0" fontId="3" fillId="0" borderId="0">
      <alignment horizontal="left" vertical="center" wrapText="1"/>
    </xf>
    <xf numFmtId="0" fontId="4" fillId="0" borderId="0">
      <alignment horizontal="right" vertical="center" wrapText="1"/>
    </xf>
    <xf numFmtId="0" fontId="5" fillId="0" borderId="0">
      <alignment horizontal="center" vertical="center" wrapText="1"/>
    </xf>
    <xf numFmtId="0" fontId="4" fillId="0" borderId="0">
      <alignment horizontal="left" vertical="center" wrapText="1"/>
    </xf>
    <xf numFmtId="0" fontId="6" fillId="0" borderId="0">
      <alignment horizontal="left" vertical="center" wrapText="1"/>
    </xf>
    <xf numFmtId="0" fontId="6" fillId="0" borderId="0">
      <alignment horizontal="left" vertical="center" wrapText="1"/>
    </xf>
    <xf numFmtId="0" fontId="4" fillId="0" borderId="0">
      <alignment horizontal="left" vertical="center" wrapText="1"/>
    </xf>
    <xf numFmtId="0" fontId="4" fillId="0" borderId="0">
      <alignment horizontal="left" vertical="center" wrapText="1"/>
    </xf>
    <xf numFmtId="0" fontId="4" fillId="0" borderId="0">
      <alignment horizontal="right" vertical="center" wrapText="1"/>
    </xf>
    <xf numFmtId="0" fontId="2" fillId="0" borderId="0">
      <alignment horizontal="left" vertical="center" wrapText="1"/>
    </xf>
    <xf numFmtId="0" fontId="2" fillId="0" borderId="0">
      <alignment horizontal="right" vertical="center" wrapText="1"/>
    </xf>
    <xf numFmtId="0" fontId="9" fillId="0" borderId="0">
      <alignment horizontal="left" vertical="center" wrapText="1"/>
    </xf>
  </cellStyleXfs>
  <cellXfs count="52">
    <xf numFmtId="0" fontId="0" fillId="0" borderId="0" xfId="0"/>
    <xf numFmtId="0" fontId="1" fillId="2" borderId="0" xfId="0" applyFont="1" applyFill="1"/>
    <xf numFmtId="0" fontId="2" fillId="2" borderId="0" xfId="1" applyFill="1">
      <alignment horizontal="left" vertical="center" wrapText="1"/>
    </xf>
    <xf numFmtId="0" fontId="0" fillId="2" borderId="0" xfId="0" applyFill="1"/>
    <xf numFmtId="0" fontId="3" fillId="2" borderId="0" xfId="2" applyFill="1">
      <alignment horizontal="left" vertical="center" wrapText="1"/>
    </xf>
    <xf numFmtId="0" fontId="4" fillId="2" borderId="0" xfId="3" applyFill="1">
      <alignment horizontal="right" vertical="center" wrapText="1"/>
    </xf>
    <xf numFmtId="165" fontId="4" fillId="2" borderId="0" xfId="3" applyNumberFormat="1" applyFill="1">
      <alignment horizontal="right" vertical="center" wrapText="1"/>
    </xf>
    <xf numFmtId="0" fontId="5" fillId="3" borderId="1" xfId="4" applyFill="1" applyBorder="1">
      <alignment horizontal="center" vertical="center" wrapText="1"/>
    </xf>
    <xf numFmtId="49" fontId="4" fillId="0" borderId="1" xfId="5" applyNumberFormat="1" applyBorder="1">
      <alignment horizontal="left" vertical="center" wrapText="1"/>
    </xf>
    <xf numFmtId="0" fontId="4" fillId="0" borderId="1" xfId="5" applyBorder="1">
      <alignment horizontal="left" vertical="center" wrapText="1"/>
    </xf>
    <xf numFmtId="165" fontId="4" fillId="0" borderId="1" xfId="5" applyNumberFormat="1" applyBorder="1">
      <alignment horizontal="left" vertical="center" wrapText="1"/>
    </xf>
    <xf numFmtId="0" fontId="0" fillId="2" borderId="2" xfId="0" applyFill="1" applyBorder="1"/>
    <xf numFmtId="0" fontId="0" fillId="2" borderId="3" xfId="0" applyFill="1" applyBorder="1"/>
    <xf numFmtId="0" fontId="2" fillId="2" borderId="3" xfId="1" applyFill="1" applyBorder="1">
      <alignment horizontal="left" vertical="center" wrapText="1"/>
    </xf>
    <xf numFmtId="0" fontId="0" fillId="2" borderId="4" xfId="0" applyFill="1" applyBorder="1"/>
    <xf numFmtId="0" fontId="0" fillId="2" borderId="5" xfId="0" applyFill="1" applyBorder="1"/>
    <xf numFmtId="0" fontId="0" fillId="2" borderId="0" xfId="0" applyFill="1" applyBorder="1"/>
    <xf numFmtId="0" fontId="3" fillId="2" borderId="0" xfId="2" applyFill="1" applyBorder="1">
      <alignment horizontal="left" vertical="center" wrapText="1"/>
    </xf>
    <xf numFmtId="0" fontId="0" fillId="2" borderId="6" xfId="0" applyFill="1" applyBorder="1"/>
    <xf numFmtId="0" fontId="6" fillId="2" borderId="5" xfId="6" applyFill="1" applyBorder="1">
      <alignment horizontal="left" vertical="center" wrapText="1"/>
    </xf>
    <xf numFmtId="0" fontId="6" fillId="2" borderId="0" xfId="6" applyFill="1" applyBorder="1" applyAlignment="1">
      <alignment horizontal="right" vertical="center" wrapText="1"/>
    </xf>
    <xf numFmtId="0" fontId="0" fillId="2" borderId="0" xfId="0" applyFill="1" applyBorder="1" applyAlignment="1">
      <alignment horizontal="right"/>
    </xf>
    <xf numFmtId="0" fontId="6" fillId="2" borderId="0" xfId="6" applyFill="1" applyBorder="1">
      <alignment horizontal="left" vertical="center" wrapText="1"/>
    </xf>
    <xf numFmtId="0" fontId="0" fillId="2" borderId="7" xfId="0" applyFill="1" applyBorder="1" applyAlignment="1">
      <alignment horizontal="center"/>
    </xf>
    <xf numFmtId="165" fontId="0" fillId="2" borderId="7" xfId="0" applyNumberFormat="1" applyFill="1" applyBorder="1" applyAlignment="1">
      <alignment horizontal="center"/>
    </xf>
    <xf numFmtId="0" fontId="5" fillId="3" borderId="8" xfId="4" applyFill="1" applyBorder="1">
      <alignment horizontal="center" vertical="center" wrapText="1"/>
    </xf>
    <xf numFmtId="0" fontId="5" fillId="3" borderId="9" xfId="4" applyFill="1" applyBorder="1">
      <alignment horizontal="center" vertical="center" wrapText="1"/>
    </xf>
    <xf numFmtId="0" fontId="5" fillId="3" borderId="10" xfId="4" applyFill="1" applyBorder="1">
      <alignment horizontal="center" vertical="center" wrapText="1"/>
    </xf>
    <xf numFmtId="0" fontId="5" fillId="3" borderId="11" xfId="4" applyFill="1" applyBorder="1">
      <alignment horizontal="center" vertical="center" wrapText="1"/>
    </xf>
    <xf numFmtId="0" fontId="5" fillId="3" borderId="12" xfId="4" applyFill="1" applyBorder="1">
      <alignment horizontal="center" vertical="center" wrapText="1"/>
    </xf>
    <xf numFmtId="0" fontId="7" fillId="2" borderId="7" xfId="0" applyFont="1" applyFill="1" applyBorder="1"/>
    <xf numFmtId="0" fontId="7" fillId="2" borderId="13" xfId="0" applyFont="1" applyFill="1" applyBorder="1"/>
    <xf numFmtId="0" fontId="7" fillId="2" borderId="7" xfId="0" applyFont="1" applyFill="1" applyBorder="1" applyAlignment="1">
      <alignment horizontal="right"/>
    </xf>
    <xf numFmtId="0" fontId="7" fillId="2" borderId="14" xfId="0" applyFont="1" applyFill="1" applyBorder="1"/>
    <xf numFmtId="165" fontId="7" fillId="2" borderId="7" xfId="0" applyNumberFormat="1" applyFont="1" applyFill="1" applyBorder="1" applyAlignment="1">
      <alignment horizontal="center"/>
    </xf>
    <xf numFmtId="0" fontId="0" fillId="2" borderId="15" xfId="0" applyFill="1" applyBorder="1"/>
    <xf numFmtId="0" fontId="0" fillId="0" borderId="7" xfId="0" applyBorder="1"/>
    <xf numFmtId="0" fontId="0" fillId="0" borderId="7" xfId="0" applyBorder="1" applyAlignment="1">
      <alignment horizontal="right"/>
    </xf>
    <xf numFmtId="0" fontId="0" fillId="0" borderId="7" xfId="0" applyBorder="1" applyAlignment="1">
      <alignment wrapText="1"/>
    </xf>
    <xf numFmtId="0" fontId="0" fillId="0" borderId="7" xfId="0" applyBorder="1" applyAlignment="1">
      <alignment horizontal="center"/>
    </xf>
    <xf numFmtId="164" fontId="0" fillId="0" borderId="7" xfId="0" applyNumberFormat="1" applyBorder="1" applyAlignment="1">
      <alignment horizontal="center"/>
    </xf>
    <xf numFmtId="165" fontId="0" fillId="4" borderId="7" xfId="0" applyNumberFormat="1" applyFill="1" applyBorder="1" applyAlignment="1" applyProtection="1">
      <alignment horizontal="center"/>
      <protection locked="0"/>
    </xf>
    <xf numFmtId="165" fontId="0" fillId="0" borderId="7" xfId="0" applyNumberFormat="1" applyBorder="1" applyAlignment="1">
      <alignment horizontal="center"/>
    </xf>
    <xf numFmtId="165" fontId="0" fillId="0" borderId="0" xfId="0" applyNumberFormat="1"/>
    <xf numFmtId="0" fontId="0" fillId="0" borderId="5" xfId="0" applyBorder="1"/>
    <xf numFmtId="0" fontId="0" fillId="0" borderId="0" xfId="0" applyBorder="1"/>
    <xf numFmtId="0" fontId="0" fillId="0" borderId="6" xfId="0" applyBorder="1"/>
    <xf numFmtId="0" fontId="0" fillId="0" borderId="16" xfId="0" applyBorder="1"/>
    <xf numFmtId="0" fontId="0" fillId="0" borderId="17" xfId="0" applyBorder="1"/>
    <xf numFmtId="0" fontId="0" fillId="0" borderId="18" xfId="0" applyBorder="1"/>
    <xf numFmtId="0" fontId="8" fillId="0" borderId="7" xfId="0" applyFont="1" applyBorder="1" applyAlignment="1">
      <alignment wrapText="1"/>
    </xf>
    <xf numFmtId="0" fontId="0" fillId="0" borderId="0" xfId="0" applyBorder="1" applyAlignment="1">
      <alignment wrapText="1"/>
    </xf>
  </cellXfs>
  <cellStyles count="14">
    <cellStyle name="Normal" xfId="0" builtinId="0"/>
    <cellStyle name="NormalStyle" xfId="1"/>
    <cellStyle name="NadpisRekapitulaceSoupisPraciStyle" xfId="2"/>
    <cellStyle name="RekapitulaceCenyStyle" xfId="3"/>
    <cellStyle name="NadpisySloupcuStyle" xfId="4"/>
    <cellStyle name="NormalBoldStyle" xfId="5"/>
    <cellStyle name="StavbaRozpocetHeaderStyle" xfId="6"/>
    <cellStyle name="NadpisStrukturyStyle" xfId="7"/>
    <cellStyle name="StavebniDilStyle" xfId="8"/>
    <cellStyle name="NormalBoldLeftStyle" xfId="9"/>
    <cellStyle name="NormalBoldRightStyle" xfId="10"/>
    <cellStyle name="NormalLeftStyle" xfId="11"/>
    <cellStyle name="NormalRightStyle" xfId="12"/>
    <cellStyle name="PolDoplnInfoStyle" xfId="13"/>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styles" Target="styles.xml" /><Relationship Id="rId7" Type="http://schemas.openxmlformats.org/officeDocument/2006/relationships/theme" Target="theme/theme1.xml" /><Relationship Id="rId8" Type="http://schemas.openxmlformats.org/officeDocument/2006/relationships/calcChain" Target="calcChain.xml" /><Relationship Id="rId9"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61950" cy="361950"/>
    <xdr:pic>
      <xdr:nvPicPr>
        <xdr:cNvPr id="2" name="Picture 1"/>
        <xdr:cNvPicPr>
          <a:picLocks noChangeAspect="1"/>
        </xdr:cNvPicPr>
      </xdr:nvPicPr>
      <xdr:blipFill>
        <a:blip xmlns:r="http://schemas.openxmlformats.org/officeDocument/2006/relationships" r:embed="rId1"/>
        <a:stretch>
          <a:fillRect/>
        </a:stretch>
      </xdr:blipFill>
      <xdr:spPr>
        <a:prstGeom prst="rect"/>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361950" cy="361950"/>
    <xdr:pic>
      <xdr:nvPicPr>
        <xdr:cNvPr id="2" name="Picture 1"/>
        <xdr:cNvPicPr>
          <a:picLocks noChangeAspect="1"/>
        </xdr:cNvPicPr>
      </xdr:nvPicPr>
      <xdr:blipFill>
        <a:blip xmlns:r="http://schemas.openxmlformats.org/officeDocument/2006/relationships" r:embed="rId1"/>
        <a:stretch>
          <a:fillRect/>
        </a:stretch>
      </xdr:blipFill>
      <xdr:spPr>
        <a:prstGeom prst="rect"/>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0</xdr:row>
      <xdr:rowOff>0</xdr:rowOff>
    </xdr:from>
    <xdr:ext cx="361950" cy="361950"/>
    <xdr:pic>
      <xdr:nvPicPr>
        <xdr:cNvPr id="2" name="Picture 1"/>
        <xdr:cNvPicPr>
          <a:picLocks noChangeAspect="1"/>
        </xdr:cNvPicPr>
      </xdr:nvPicPr>
      <xdr:blipFill>
        <a:blip xmlns:r="http://schemas.openxmlformats.org/officeDocument/2006/relationships" r:embed="rId1"/>
        <a:stretch>
          <a:fillRect/>
        </a:stretch>
      </xdr:blipFill>
      <xdr:spPr>
        <a:prstGeom prst="rect"/>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0</xdr:row>
      <xdr:rowOff>0</xdr:rowOff>
    </xdr:from>
    <xdr:ext cx="361950" cy="361950"/>
    <xdr:pic>
      <xdr:nvPicPr>
        <xdr:cNvPr id="2" name="Picture 1"/>
        <xdr:cNvPicPr>
          <a:picLocks noChangeAspect="1"/>
        </xdr:cNvPicPr>
      </xdr:nvPicPr>
      <xdr:blipFill>
        <a:blip xmlns:r="http://schemas.openxmlformats.org/officeDocument/2006/relationships" r:embed="rId1"/>
        <a:stretch>
          <a:fillRect/>
        </a:stretch>
      </xdr:blipFill>
      <xdr:spPr>
        <a:prstGeom prst="rect"/>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0</xdr:row>
      <xdr:rowOff>0</xdr:rowOff>
    </xdr:from>
    <xdr:ext cx="361950" cy="361950"/>
    <xdr:pic>
      <xdr:nvPicPr>
        <xdr:cNvPr id="2" name="Picture 1"/>
        <xdr:cNvPicPr>
          <a:picLocks noChangeAspect="1"/>
        </xdr:cNvPicPr>
      </xdr:nvPicPr>
      <xdr:blipFill>
        <a:blip xmlns:r="http://schemas.openxmlformats.org/officeDocument/2006/relationships" r:embed="rId1"/>
        <a:stretch>
          <a:fillRect/>
        </a:stretch>
      </xdr:blipFill>
      <xdr:spPr>
        <a:prstGeom prst="rect"/>
      </xdr:spPr>
    </xdr:pic>
    <xdr:clientData/>
  </xdr:oneCell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drawing" Target="../drawings/drawing5.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workbookViewId="0"/>
  </sheetViews>
  <sheetFormatPr defaultRowHeight="15"/>
  <cols>
    <col min="1" max="1" width="32.42578" customWidth="1"/>
    <col min="2" max="2" width="32.42578" customWidth="1"/>
    <col min="3" max="3" width="19.42578" customWidth="1"/>
    <col min="4" max="4" width="19.42578" customWidth="1"/>
    <col min="5" max="5" width="19.42578" customWidth="1"/>
  </cols>
  <sheetData>
    <row r="1">
      <c r="A1" s="1" t="s">
        <v>0</v>
      </c>
      <c r="B1" s="2" t="s">
        <v>1</v>
      </c>
      <c r="C1" s="3"/>
      <c r="D1" s="3"/>
      <c r="E1" s="3"/>
    </row>
    <row r="2">
      <c r="A2" s="1"/>
      <c r="B2" s="4" t="s">
        <v>2</v>
      </c>
      <c r="C2" s="3"/>
      <c r="D2" s="3"/>
      <c r="E2" s="3"/>
    </row>
    <row r="3">
      <c r="A3" s="3"/>
      <c r="B3" s="3"/>
      <c r="C3" s="3"/>
      <c r="D3" s="3"/>
      <c r="E3" s="3"/>
    </row>
    <row r="4" ht="20.25">
      <c r="A4" s="3"/>
      <c r="B4" s="4" t="s">
        <v>3</v>
      </c>
      <c r="C4" s="3"/>
      <c r="D4" s="3"/>
      <c r="E4" s="3"/>
    </row>
    <row r="5">
      <c r="A5" s="3"/>
      <c r="B5" s="3"/>
      <c r="C5" s="3"/>
      <c r="D5" s="3"/>
      <c r="E5" s="3"/>
    </row>
    <row r="6">
      <c r="A6" s="3"/>
      <c r="B6" s="5" t="s">
        <v>4</v>
      </c>
      <c r="C6" s="6">
        <f>SUM(C10:C13)</f>
        <v>0</v>
      </c>
      <c r="D6" s="3"/>
      <c r="E6" s="3"/>
    </row>
    <row r="7">
      <c r="A7" s="3"/>
      <c r="B7" s="5" t="s">
        <v>5</v>
      </c>
      <c r="C7" s="6">
        <f>SUM(E10:E13)</f>
        <v>0</v>
      </c>
      <c r="D7" s="3"/>
      <c r="E7" s="3"/>
    </row>
    <row r="8">
      <c r="A8" s="3"/>
      <c r="B8" s="3"/>
      <c r="C8" s="3"/>
      <c r="D8" s="3"/>
      <c r="E8" s="3"/>
    </row>
    <row r="9">
      <c r="A9" s="7" t="s">
        <v>6</v>
      </c>
      <c r="B9" s="7" t="s">
        <v>7</v>
      </c>
      <c r="C9" s="7" t="s">
        <v>8</v>
      </c>
      <c r="D9" s="7" t="s">
        <v>9</v>
      </c>
      <c r="E9" s="7" t="s">
        <v>10</v>
      </c>
    </row>
    <row r="10">
      <c r="A10" s="8" t="s">
        <v>11</v>
      </c>
      <c r="B10" s="9" t="s">
        <v>12</v>
      </c>
      <c r="C10" s="10">
        <f>'SO 000'!I3</f>
        <v>0</v>
      </c>
      <c r="D10" s="10">
        <f>SUMIFS('SO 000'!O:O,'SO 000'!A:A,"P")</f>
        <v>0</v>
      </c>
      <c r="E10" s="10">
        <f>C10+D10</f>
        <v>0</v>
      </c>
    </row>
    <row r="11" ht="25.5">
      <c r="A11" s="8" t="s">
        <v>13</v>
      </c>
      <c r="B11" s="9" t="s">
        <v>14</v>
      </c>
      <c r="C11" s="10">
        <f>'SO 201.0'!I3</f>
        <v>0</v>
      </c>
      <c r="D11" s="10">
        <f>SUMIFS('SO 201.0'!O:O,'SO 201.0'!A:A,"P")</f>
        <v>0</v>
      </c>
      <c r="E11" s="10">
        <f>C11+D11</f>
        <v>0</v>
      </c>
    </row>
    <row r="12" ht="25.5">
      <c r="A12" s="8" t="s">
        <v>15</v>
      </c>
      <c r="B12" s="9" t="s">
        <v>16</v>
      </c>
      <c r="C12" s="10">
        <f>'SO 201.1a'!I3</f>
        <v>0</v>
      </c>
      <c r="D12" s="10">
        <f>SUMIFS('SO 201.1a'!O:O,'SO 201.1a'!A:A,"P")</f>
        <v>0</v>
      </c>
      <c r="E12" s="10">
        <f>C12+D12</f>
        <v>0</v>
      </c>
    </row>
    <row r="13" ht="25.5">
      <c r="A13" s="8" t="s">
        <v>17</v>
      </c>
      <c r="B13" s="9" t="s">
        <v>18</v>
      </c>
      <c r="C13" s="10">
        <f>'SO 201.1b'!I3</f>
        <v>0</v>
      </c>
      <c r="D13" s="10">
        <f>SUMIFS('SO 201.1b'!O:O,'SO 201.1b'!A:A,"P")</f>
        <v>0</v>
      </c>
      <c r="E13" s="10">
        <f>C13+D13</f>
        <v>0</v>
      </c>
    </row>
  </sheetData>
  <mergeCells count="2">
    <mergeCell ref="B2:B3"/>
    <mergeCell ref="B4:E4"/>
  </mergeCells>
  <pageSetup fitToHeight="0"/>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workbookViewId="0"/>
  </sheetViews>
  <sheetFormatPr defaultRowHeight="15"/>
  <cols>
    <col min="1" max="1" width="9.140625" hidden="1"/>
    <col min="2" max="2" width="16.14063" customWidth="1"/>
    <col min="3" max="3" width="9.710938" customWidth="1"/>
    <col min="4" max="4" width="13" customWidth="1"/>
    <col min="5" max="5" width="64.85547" customWidth="1"/>
    <col min="6" max="6" width="13" customWidth="1"/>
    <col min="7" max="7" width="16.14063" customWidth="1"/>
    <col min="8" max="8" width="16.14063" customWidth="1"/>
    <col min="9" max="9" width="16.14063" customWidth="1"/>
    <col min="10" max="10" width="24.28516" bestFit="1" customWidth="1"/>
    <col min="15" max="15" width="9.140625" hidden="1"/>
    <col min="16" max="16" width="9.140625" hidden="1"/>
  </cols>
  <sheetData>
    <row r="1">
      <c r="A1" s="1" t="s">
        <v>0</v>
      </c>
      <c r="B1" s="11"/>
      <c r="C1" s="12"/>
      <c r="D1" s="12"/>
      <c r="E1" s="13" t="s">
        <v>1</v>
      </c>
      <c r="F1" s="12"/>
      <c r="G1" s="12"/>
      <c r="H1" s="12"/>
      <c r="I1" s="12"/>
      <c r="J1" s="14"/>
      <c r="P1">
        <v>3</v>
      </c>
    </row>
    <row r="2" ht="20.25">
      <c r="A2" s="1"/>
      <c r="B2" s="15"/>
      <c r="C2" s="16"/>
      <c r="D2" s="16"/>
      <c r="E2" s="17" t="s">
        <v>19</v>
      </c>
      <c r="F2" s="16"/>
      <c r="G2" s="16"/>
      <c r="H2" s="16"/>
      <c r="I2" s="16"/>
      <c r="J2" s="18"/>
    </row>
    <row r="3">
      <c r="A3" s="3" t="s">
        <v>20</v>
      </c>
      <c r="B3" s="19" t="s">
        <v>21</v>
      </c>
      <c r="C3" s="20" t="s">
        <v>22</v>
      </c>
      <c r="D3" s="21"/>
      <c r="E3" s="22" t="s">
        <v>23</v>
      </c>
      <c r="F3" s="16"/>
      <c r="G3" s="16"/>
      <c r="H3" s="23" t="s">
        <v>11</v>
      </c>
      <c r="I3" s="24">
        <f>SUMIFS(I8:I53,A8:A53,"SD")</f>
        <v>0</v>
      </c>
      <c r="J3" s="18"/>
      <c r="O3">
        <v>0</v>
      </c>
      <c r="P3">
        <v>2</v>
      </c>
    </row>
    <row r="4">
      <c r="A4" s="3" t="s">
        <v>24</v>
      </c>
      <c r="B4" s="19" t="s">
        <v>25</v>
      </c>
      <c r="C4" s="20" t="s">
        <v>11</v>
      </c>
      <c r="D4" s="21"/>
      <c r="E4" s="22" t="s">
        <v>12</v>
      </c>
      <c r="F4" s="16"/>
      <c r="G4" s="16"/>
      <c r="H4" s="16"/>
      <c r="I4" s="16"/>
      <c r="J4" s="18"/>
      <c r="O4">
        <v>0.12</v>
      </c>
      <c r="P4">
        <v>2</v>
      </c>
    </row>
    <row r="5">
      <c r="A5" s="25" t="s">
        <v>26</v>
      </c>
      <c r="B5" s="26" t="s">
        <v>27</v>
      </c>
      <c r="C5" s="7" t="s">
        <v>28</v>
      </c>
      <c r="D5" s="7" t="s">
        <v>29</v>
      </c>
      <c r="E5" s="7" t="s">
        <v>30</v>
      </c>
      <c r="F5" s="7" t="s">
        <v>31</v>
      </c>
      <c r="G5" s="7" t="s">
        <v>32</v>
      </c>
      <c r="H5" s="7" t="s">
        <v>33</v>
      </c>
      <c r="I5" s="7"/>
      <c r="J5" s="27" t="s">
        <v>34</v>
      </c>
      <c r="O5">
        <v>0.20999999999999999</v>
      </c>
    </row>
    <row r="6">
      <c r="A6" s="25"/>
      <c r="B6" s="26"/>
      <c r="C6" s="7"/>
      <c r="D6" s="7"/>
      <c r="E6" s="7"/>
      <c r="F6" s="7"/>
      <c r="G6" s="7"/>
      <c r="H6" s="7" t="s">
        <v>35</v>
      </c>
      <c r="I6" s="7" t="s">
        <v>36</v>
      </c>
      <c r="J6" s="27"/>
    </row>
    <row r="7">
      <c r="A7" s="28">
        <v>0</v>
      </c>
      <c r="B7" s="26">
        <v>1</v>
      </c>
      <c r="C7" s="29">
        <v>2</v>
      </c>
      <c r="D7" s="7">
        <v>3</v>
      </c>
      <c r="E7" s="29">
        <v>4</v>
      </c>
      <c r="F7" s="7">
        <v>5</v>
      </c>
      <c r="G7" s="7">
        <v>6</v>
      </c>
      <c r="H7" s="7">
        <v>7</v>
      </c>
      <c r="I7" s="29">
        <v>8</v>
      </c>
      <c r="J7" s="27">
        <v>9</v>
      </c>
    </row>
    <row r="8">
      <c r="A8" s="30" t="s">
        <v>37</v>
      </c>
      <c r="B8" s="31"/>
      <c r="C8" s="32" t="s">
        <v>38</v>
      </c>
      <c r="D8" s="33"/>
      <c r="E8" s="30" t="s">
        <v>39</v>
      </c>
      <c r="F8" s="33"/>
      <c r="G8" s="33"/>
      <c r="H8" s="33"/>
      <c r="I8" s="34">
        <f>SUMIFS(I9:I53,A9:A53,"P")</f>
        <v>0</v>
      </c>
      <c r="J8" s="35"/>
    </row>
    <row r="9">
      <c r="A9" s="36" t="s">
        <v>40</v>
      </c>
      <c r="B9" s="36">
        <v>1</v>
      </c>
      <c r="C9" s="37" t="s">
        <v>41</v>
      </c>
      <c r="D9" s="36" t="s">
        <v>42</v>
      </c>
      <c r="E9" s="38" t="s">
        <v>43</v>
      </c>
      <c r="F9" s="39" t="s">
        <v>44</v>
      </c>
      <c r="G9" s="40">
        <v>1</v>
      </c>
      <c r="H9" s="41">
        <v>0</v>
      </c>
      <c r="I9" s="42">
        <f>ROUND(G9*H9,P4)</f>
        <v>0</v>
      </c>
      <c r="J9" s="39" t="s">
        <v>45</v>
      </c>
      <c r="O9" s="43">
        <f>I9*0</f>
        <v>0</v>
      </c>
      <c r="P9">
        <v>1</v>
      </c>
    </row>
    <row r="10" ht="60">
      <c r="A10" s="36" t="s">
        <v>46</v>
      </c>
      <c r="B10" s="44"/>
      <c r="C10" s="45"/>
      <c r="D10" s="45"/>
      <c r="E10" s="38" t="s">
        <v>47</v>
      </c>
      <c r="F10" s="45"/>
      <c r="G10" s="45"/>
      <c r="H10" s="45"/>
      <c r="I10" s="45"/>
      <c r="J10" s="46"/>
    </row>
    <row r="11" ht="30">
      <c r="A11" s="36" t="s">
        <v>48</v>
      </c>
      <c r="B11" s="44"/>
      <c r="C11" s="45"/>
      <c r="D11" s="45"/>
      <c r="E11" s="38" t="s">
        <v>49</v>
      </c>
      <c r="F11" s="45"/>
      <c r="G11" s="45"/>
      <c r="H11" s="45"/>
      <c r="I11" s="45"/>
      <c r="J11" s="46"/>
    </row>
    <row r="12">
      <c r="A12" s="36" t="s">
        <v>40</v>
      </c>
      <c r="B12" s="36">
        <v>2</v>
      </c>
      <c r="C12" s="37" t="s">
        <v>50</v>
      </c>
      <c r="D12" s="36" t="s">
        <v>42</v>
      </c>
      <c r="E12" s="38" t="s">
        <v>51</v>
      </c>
      <c r="F12" s="39" t="s">
        <v>44</v>
      </c>
      <c r="G12" s="40">
        <v>1</v>
      </c>
      <c r="H12" s="41">
        <v>0</v>
      </c>
      <c r="I12" s="42">
        <f>ROUND(G12*H12,P4)</f>
        <v>0</v>
      </c>
      <c r="J12" s="39" t="s">
        <v>45</v>
      </c>
      <c r="O12" s="43">
        <f>I12*0.21</f>
        <v>0</v>
      </c>
      <c r="P12">
        <v>3</v>
      </c>
    </row>
    <row r="13" ht="30">
      <c r="A13" s="36" t="s">
        <v>46</v>
      </c>
      <c r="B13" s="44"/>
      <c r="C13" s="45"/>
      <c r="D13" s="45"/>
      <c r="E13" s="38" t="s">
        <v>52</v>
      </c>
      <c r="F13" s="45"/>
      <c r="G13" s="45"/>
      <c r="H13" s="45"/>
      <c r="I13" s="45"/>
      <c r="J13" s="46"/>
    </row>
    <row r="14" ht="30">
      <c r="A14" s="36" t="s">
        <v>48</v>
      </c>
      <c r="B14" s="44"/>
      <c r="C14" s="45"/>
      <c r="D14" s="45"/>
      <c r="E14" s="38" t="s">
        <v>53</v>
      </c>
      <c r="F14" s="45"/>
      <c r="G14" s="45"/>
      <c r="H14" s="45"/>
      <c r="I14" s="45"/>
      <c r="J14" s="46"/>
    </row>
    <row r="15">
      <c r="A15" s="36" t="s">
        <v>40</v>
      </c>
      <c r="B15" s="36">
        <v>3</v>
      </c>
      <c r="C15" s="37" t="s">
        <v>54</v>
      </c>
      <c r="D15" s="36" t="s">
        <v>55</v>
      </c>
      <c r="E15" s="38" t="s">
        <v>56</v>
      </c>
      <c r="F15" s="39" t="s">
        <v>44</v>
      </c>
      <c r="G15" s="40">
        <v>1</v>
      </c>
      <c r="H15" s="41">
        <v>0</v>
      </c>
      <c r="I15" s="42">
        <f>ROUND(G15*H15,P4)</f>
        <v>0</v>
      </c>
      <c r="J15" s="39" t="s">
        <v>45</v>
      </c>
      <c r="O15" s="43">
        <f>I15*0.21</f>
        <v>0</v>
      </c>
      <c r="P15">
        <v>3</v>
      </c>
    </row>
    <row r="16" ht="30">
      <c r="A16" s="36" t="s">
        <v>46</v>
      </c>
      <c r="B16" s="44"/>
      <c r="C16" s="45"/>
      <c r="D16" s="45"/>
      <c r="E16" s="38" t="s">
        <v>57</v>
      </c>
      <c r="F16" s="45"/>
      <c r="G16" s="45"/>
      <c r="H16" s="45"/>
      <c r="I16" s="45"/>
      <c r="J16" s="46"/>
    </row>
    <row r="17" ht="60">
      <c r="A17" s="36" t="s">
        <v>48</v>
      </c>
      <c r="B17" s="44"/>
      <c r="C17" s="45"/>
      <c r="D17" s="45"/>
      <c r="E17" s="38" t="s">
        <v>58</v>
      </c>
      <c r="F17" s="45"/>
      <c r="G17" s="45"/>
      <c r="H17" s="45"/>
      <c r="I17" s="45"/>
      <c r="J17" s="46"/>
    </row>
    <row r="18">
      <c r="A18" s="36" t="s">
        <v>40</v>
      </c>
      <c r="B18" s="36">
        <v>4</v>
      </c>
      <c r="C18" s="37" t="s">
        <v>54</v>
      </c>
      <c r="D18" s="36" t="s">
        <v>59</v>
      </c>
      <c r="E18" s="38" t="s">
        <v>56</v>
      </c>
      <c r="F18" s="39" t="s">
        <v>44</v>
      </c>
      <c r="G18" s="40">
        <v>1</v>
      </c>
      <c r="H18" s="41">
        <v>0</v>
      </c>
      <c r="I18" s="42">
        <f>ROUND(G18*H18,P4)</f>
        <v>0</v>
      </c>
      <c r="J18" s="39" t="s">
        <v>45</v>
      </c>
      <c r="O18" s="43">
        <f>I18*0.21</f>
        <v>0</v>
      </c>
      <c r="P18">
        <v>3</v>
      </c>
    </row>
    <row r="19" ht="390">
      <c r="A19" s="36" t="s">
        <v>46</v>
      </c>
      <c r="B19" s="44"/>
      <c r="C19" s="45"/>
      <c r="D19" s="45"/>
      <c r="E19" s="38" t="s">
        <v>60</v>
      </c>
      <c r="F19" s="45"/>
      <c r="G19" s="45"/>
      <c r="H19" s="45"/>
      <c r="I19" s="45"/>
      <c r="J19" s="46"/>
    </row>
    <row r="20" ht="60">
      <c r="A20" s="36" t="s">
        <v>48</v>
      </c>
      <c r="B20" s="44"/>
      <c r="C20" s="45"/>
      <c r="D20" s="45"/>
      <c r="E20" s="38" t="s">
        <v>58</v>
      </c>
      <c r="F20" s="45"/>
      <c r="G20" s="45"/>
      <c r="H20" s="45"/>
      <c r="I20" s="45"/>
      <c r="J20" s="46"/>
    </row>
    <row r="21">
      <c r="A21" s="36" t="s">
        <v>40</v>
      </c>
      <c r="B21" s="36">
        <v>5</v>
      </c>
      <c r="C21" s="37" t="s">
        <v>61</v>
      </c>
      <c r="D21" s="36" t="s">
        <v>42</v>
      </c>
      <c r="E21" s="38" t="s">
        <v>62</v>
      </c>
      <c r="F21" s="39" t="s">
        <v>44</v>
      </c>
      <c r="G21" s="40">
        <v>1</v>
      </c>
      <c r="H21" s="41">
        <v>0</v>
      </c>
      <c r="I21" s="42">
        <f>ROUND(G21*H21,P4)</f>
        <v>0</v>
      </c>
      <c r="J21" s="39" t="s">
        <v>45</v>
      </c>
      <c r="O21" s="43">
        <f>I21*0.21</f>
        <v>0</v>
      </c>
      <c r="P21">
        <v>3</v>
      </c>
    </row>
    <row r="22" ht="75">
      <c r="A22" s="36" t="s">
        <v>46</v>
      </c>
      <c r="B22" s="44"/>
      <c r="C22" s="45"/>
      <c r="D22" s="45"/>
      <c r="E22" s="38" t="s">
        <v>63</v>
      </c>
      <c r="F22" s="45"/>
      <c r="G22" s="45"/>
      <c r="H22" s="45"/>
      <c r="I22" s="45"/>
      <c r="J22" s="46"/>
    </row>
    <row r="23" ht="30">
      <c r="A23" s="36" t="s">
        <v>48</v>
      </c>
      <c r="B23" s="44"/>
      <c r="C23" s="45"/>
      <c r="D23" s="45"/>
      <c r="E23" s="38" t="s">
        <v>64</v>
      </c>
      <c r="F23" s="45"/>
      <c r="G23" s="45"/>
      <c r="H23" s="45"/>
      <c r="I23" s="45"/>
      <c r="J23" s="46"/>
    </row>
    <row r="24">
      <c r="A24" s="36" t="s">
        <v>40</v>
      </c>
      <c r="B24" s="36">
        <v>6</v>
      </c>
      <c r="C24" s="37" t="s">
        <v>65</v>
      </c>
      <c r="D24" s="36" t="s">
        <v>42</v>
      </c>
      <c r="E24" s="38" t="s">
        <v>66</v>
      </c>
      <c r="F24" s="39" t="s">
        <v>44</v>
      </c>
      <c r="G24" s="40">
        <v>1</v>
      </c>
      <c r="H24" s="41">
        <v>0</v>
      </c>
      <c r="I24" s="42">
        <f>ROUND(G24*H24,P4)</f>
        <v>0</v>
      </c>
      <c r="J24" s="39" t="s">
        <v>45</v>
      </c>
      <c r="O24" s="43">
        <f>I24*0.21</f>
        <v>0</v>
      </c>
      <c r="P24">
        <v>3</v>
      </c>
    </row>
    <row r="25">
      <c r="A25" s="36" t="s">
        <v>46</v>
      </c>
      <c r="B25" s="44"/>
      <c r="C25" s="45"/>
      <c r="D25" s="45"/>
      <c r="E25" s="38" t="s">
        <v>67</v>
      </c>
      <c r="F25" s="45"/>
      <c r="G25" s="45"/>
      <c r="H25" s="45"/>
      <c r="I25" s="45"/>
      <c r="J25" s="46"/>
    </row>
    <row r="26" ht="30">
      <c r="A26" s="36" t="s">
        <v>48</v>
      </c>
      <c r="B26" s="44"/>
      <c r="C26" s="45"/>
      <c r="D26" s="45"/>
      <c r="E26" s="38" t="s">
        <v>64</v>
      </c>
      <c r="F26" s="45"/>
      <c r="G26" s="45"/>
      <c r="H26" s="45"/>
      <c r="I26" s="45"/>
      <c r="J26" s="46"/>
    </row>
    <row r="27">
      <c r="A27" s="36" t="s">
        <v>40</v>
      </c>
      <c r="B27" s="36">
        <v>7</v>
      </c>
      <c r="C27" s="37" t="s">
        <v>68</v>
      </c>
      <c r="D27" s="36" t="s">
        <v>42</v>
      </c>
      <c r="E27" s="38" t="s">
        <v>69</v>
      </c>
      <c r="F27" s="39" t="s">
        <v>70</v>
      </c>
      <c r="G27" s="40">
        <v>1</v>
      </c>
      <c r="H27" s="41">
        <v>0</v>
      </c>
      <c r="I27" s="42">
        <f>ROUND(G27*H27,P4)</f>
        <v>0</v>
      </c>
      <c r="J27" s="39" t="s">
        <v>45</v>
      </c>
      <c r="O27" s="43">
        <f>I27*0.21</f>
        <v>0</v>
      </c>
      <c r="P27">
        <v>3</v>
      </c>
    </row>
    <row r="28">
      <c r="A28" s="36" t="s">
        <v>46</v>
      </c>
      <c r="B28" s="44"/>
      <c r="C28" s="45"/>
      <c r="D28" s="45"/>
      <c r="E28" s="38" t="s">
        <v>71</v>
      </c>
      <c r="F28" s="45"/>
      <c r="G28" s="45"/>
      <c r="H28" s="45"/>
      <c r="I28" s="45"/>
      <c r="J28" s="46"/>
    </row>
    <row r="29" ht="30">
      <c r="A29" s="36" t="s">
        <v>48</v>
      </c>
      <c r="B29" s="44"/>
      <c r="C29" s="45"/>
      <c r="D29" s="45"/>
      <c r="E29" s="38" t="s">
        <v>64</v>
      </c>
      <c r="F29" s="45"/>
      <c r="G29" s="45"/>
      <c r="H29" s="45"/>
      <c r="I29" s="45"/>
      <c r="J29" s="46"/>
    </row>
    <row r="30">
      <c r="A30" s="36" t="s">
        <v>40</v>
      </c>
      <c r="B30" s="36">
        <v>8</v>
      </c>
      <c r="C30" s="37" t="s">
        <v>72</v>
      </c>
      <c r="D30" s="36" t="s">
        <v>42</v>
      </c>
      <c r="E30" s="38" t="s">
        <v>73</v>
      </c>
      <c r="F30" s="39" t="s">
        <v>44</v>
      </c>
      <c r="G30" s="40">
        <v>1</v>
      </c>
      <c r="H30" s="41">
        <v>0</v>
      </c>
      <c r="I30" s="42">
        <f>ROUND(G30*H30,P4)</f>
        <v>0</v>
      </c>
      <c r="J30" s="39" t="s">
        <v>45</v>
      </c>
      <c r="O30" s="43">
        <f>I30*0.21</f>
        <v>0</v>
      </c>
      <c r="P30">
        <v>3</v>
      </c>
    </row>
    <row r="31" ht="30">
      <c r="A31" s="36" t="s">
        <v>46</v>
      </c>
      <c r="B31" s="44"/>
      <c r="C31" s="45"/>
      <c r="D31" s="45"/>
      <c r="E31" s="38" t="s">
        <v>74</v>
      </c>
      <c r="F31" s="45"/>
      <c r="G31" s="45"/>
      <c r="H31" s="45"/>
      <c r="I31" s="45"/>
      <c r="J31" s="46"/>
    </row>
    <row r="32" ht="30">
      <c r="A32" s="36" t="s">
        <v>48</v>
      </c>
      <c r="B32" s="44"/>
      <c r="C32" s="45"/>
      <c r="D32" s="45"/>
      <c r="E32" s="38" t="s">
        <v>64</v>
      </c>
      <c r="F32" s="45"/>
      <c r="G32" s="45"/>
      <c r="H32" s="45"/>
      <c r="I32" s="45"/>
      <c r="J32" s="46"/>
    </row>
    <row r="33">
      <c r="A33" s="36" t="s">
        <v>40</v>
      </c>
      <c r="B33" s="36">
        <v>9</v>
      </c>
      <c r="C33" s="37" t="s">
        <v>75</v>
      </c>
      <c r="D33" s="36" t="s">
        <v>42</v>
      </c>
      <c r="E33" s="38" t="s">
        <v>76</v>
      </c>
      <c r="F33" s="39" t="s">
        <v>44</v>
      </c>
      <c r="G33" s="40">
        <v>1</v>
      </c>
      <c r="H33" s="41">
        <v>0</v>
      </c>
      <c r="I33" s="42">
        <f>ROUND(G33*H33,P4)</f>
        <v>0</v>
      </c>
      <c r="J33" s="39" t="s">
        <v>45</v>
      </c>
      <c r="O33" s="43">
        <f>I33*0.21</f>
        <v>0</v>
      </c>
      <c r="P33">
        <v>3</v>
      </c>
    </row>
    <row r="34">
      <c r="A34" s="36" t="s">
        <v>46</v>
      </c>
      <c r="B34" s="44"/>
      <c r="C34" s="45"/>
      <c r="D34" s="45"/>
      <c r="E34" s="38" t="s">
        <v>77</v>
      </c>
      <c r="F34" s="45"/>
      <c r="G34" s="45"/>
      <c r="H34" s="45"/>
      <c r="I34" s="45"/>
      <c r="J34" s="46"/>
    </row>
    <row r="35" ht="30">
      <c r="A35" s="36" t="s">
        <v>48</v>
      </c>
      <c r="B35" s="44"/>
      <c r="C35" s="45"/>
      <c r="D35" s="45"/>
      <c r="E35" s="38" t="s">
        <v>64</v>
      </c>
      <c r="F35" s="45"/>
      <c r="G35" s="45"/>
      <c r="H35" s="45"/>
      <c r="I35" s="45"/>
      <c r="J35" s="46"/>
    </row>
    <row r="36">
      <c r="A36" s="36" t="s">
        <v>40</v>
      </c>
      <c r="B36" s="36">
        <v>10</v>
      </c>
      <c r="C36" s="37" t="s">
        <v>78</v>
      </c>
      <c r="D36" s="36" t="s">
        <v>42</v>
      </c>
      <c r="E36" s="38" t="s">
        <v>79</v>
      </c>
      <c r="F36" s="39" t="s">
        <v>44</v>
      </c>
      <c r="G36" s="40">
        <v>1</v>
      </c>
      <c r="H36" s="41">
        <v>0</v>
      </c>
      <c r="I36" s="42">
        <f>ROUND(G36*H36,P4)</f>
        <v>0</v>
      </c>
      <c r="J36" s="39" t="s">
        <v>45</v>
      </c>
      <c r="O36" s="43">
        <f>I36*0.21</f>
        <v>0</v>
      </c>
      <c r="P36">
        <v>3</v>
      </c>
    </row>
    <row r="37" ht="90">
      <c r="A37" s="36" t="s">
        <v>46</v>
      </c>
      <c r="B37" s="44"/>
      <c r="C37" s="45"/>
      <c r="D37" s="45"/>
      <c r="E37" s="38" t="s">
        <v>80</v>
      </c>
      <c r="F37" s="45"/>
      <c r="G37" s="45"/>
      <c r="H37" s="45"/>
      <c r="I37" s="45"/>
      <c r="J37" s="46"/>
    </row>
    <row r="38" ht="105">
      <c r="A38" s="36" t="s">
        <v>48</v>
      </c>
      <c r="B38" s="44"/>
      <c r="C38" s="45"/>
      <c r="D38" s="45"/>
      <c r="E38" s="38" t="s">
        <v>81</v>
      </c>
      <c r="F38" s="45"/>
      <c r="G38" s="45"/>
      <c r="H38" s="45"/>
      <c r="I38" s="45"/>
      <c r="J38" s="46"/>
    </row>
    <row r="39">
      <c r="A39" s="36" t="s">
        <v>40</v>
      </c>
      <c r="B39" s="36">
        <v>11</v>
      </c>
      <c r="C39" s="37" t="s">
        <v>82</v>
      </c>
      <c r="D39" s="36" t="s">
        <v>42</v>
      </c>
      <c r="E39" s="38" t="s">
        <v>83</v>
      </c>
      <c r="F39" s="39" t="s">
        <v>84</v>
      </c>
      <c r="G39" s="40">
        <v>10</v>
      </c>
      <c r="H39" s="41">
        <v>0</v>
      </c>
      <c r="I39" s="42">
        <f>ROUND(G39*H39,P4)</f>
        <v>0</v>
      </c>
      <c r="J39" s="39" t="s">
        <v>45</v>
      </c>
      <c r="O39" s="43">
        <f>I39*0.21</f>
        <v>0</v>
      </c>
      <c r="P39">
        <v>3</v>
      </c>
    </row>
    <row r="40">
      <c r="A40" s="36" t="s">
        <v>46</v>
      </c>
      <c r="B40" s="44"/>
      <c r="C40" s="45"/>
      <c r="D40" s="45"/>
      <c r="E40" s="38" t="s">
        <v>85</v>
      </c>
      <c r="F40" s="45"/>
      <c r="G40" s="45"/>
      <c r="H40" s="45"/>
      <c r="I40" s="45"/>
      <c r="J40" s="46"/>
    </row>
    <row r="41" ht="60">
      <c r="A41" s="36" t="s">
        <v>48</v>
      </c>
      <c r="B41" s="44"/>
      <c r="C41" s="45"/>
      <c r="D41" s="45"/>
      <c r="E41" s="38" t="s">
        <v>86</v>
      </c>
      <c r="F41" s="45"/>
      <c r="G41" s="45"/>
      <c r="H41" s="45"/>
      <c r="I41" s="45"/>
      <c r="J41" s="46"/>
    </row>
    <row r="42">
      <c r="A42" s="36" t="s">
        <v>40</v>
      </c>
      <c r="B42" s="36">
        <v>12</v>
      </c>
      <c r="C42" s="37" t="s">
        <v>87</v>
      </c>
      <c r="D42" s="36" t="s">
        <v>42</v>
      </c>
      <c r="E42" s="38" t="s">
        <v>88</v>
      </c>
      <c r="F42" s="39" t="s">
        <v>70</v>
      </c>
      <c r="G42" s="40">
        <v>1</v>
      </c>
      <c r="H42" s="41">
        <v>0</v>
      </c>
      <c r="I42" s="42">
        <f>ROUND(G42*H42,P4)</f>
        <v>0</v>
      </c>
      <c r="J42" s="39" t="s">
        <v>45</v>
      </c>
      <c r="O42" s="43">
        <f>I42*0.21</f>
        <v>0</v>
      </c>
      <c r="P42">
        <v>3</v>
      </c>
    </row>
    <row r="43" ht="30">
      <c r="A43" s="36" t="s">
        <v>46</v>
      </c>
      <c r="B43" s="44"/>
      <c r="C43" s="45"/>
      <c r="D43" s="45"/>
      <c r="E43" s="38" t="s">
        <v>89</v>
      </c>
      <c r="F43" s="45"/>
      <c r="G43" s="45"/>
      <c r="H43" s="45"/>
      <c r="I43" s="45"/>
      <c r="J43" s="46"/>
    </row>
    <row r="44" ht="105">
      <c r="A44" s="36" t="s">
        <v>48</v>
      </c>
      <c r="B44" s="44"/>
      <c r="C44" s="45"/>
      <c r="D44" s="45"/>
      <c r="E44" s="38" t="s">
        <v>90</v>
      </c>
      <c r="F44" s="45"/>
      <c r="G44" s="45"/>
      <c r="H44" s="45"/>
      <c r="I44" s="45"/>
      <c r="J44" s="46"/>
    </row>
    <row r="45">
      <c r="A45" s="36" t="s">
        <v>40</v>
      </c>
      <c r="B45" s="36">
        <v>13</v>
      </c>
      <c r="C45" s="37" t="s">
        <v>91</v>
      </c>
      <c r="D45" s="36" t="s">
        <v>42</v>
      </c>
      <c r="E45" s="38" t="s">
        <v>92</v>
      </c>
      <c r="F45" s="39" t="s">
        <v>44</v>
      </c>
      <c r="G45" s="40">
        <v>1</v>
      </c>
      <c r="H45" s="41">
        <v>0</v>
      </c>
      <c r="I45" s="42">
        <f>ROUND(G45*H45,P4)</f>
        <v>0</v>
      </c>
      <c r="J45" s="39" t="s">
        <v>45</v>
      </c>
      <c r="O45" s="43">
        <f>I45*0.21</f>
        <v>0</v>
      </c>
      <c r="P45">
        <v>3</v>
      </c>
    </row>
    <row r="46" ht="30">
      <c r="A46" s="36" t="s">
        <v>46</v>
      </c>
      <c r="B46" s="44"/>
      <c r="C46" s="45"/>
      <c r="D46" s="45"/>
      <c r="E46" s="38" t="s">
        <v>93</v>
      </c>
      <c r="F46" s="45"/>
      <c r="G46" s="45"/>
      <c r="H46" s="45"/>
      <c r="I46" s="45"/>
      <c r="J46" s="46"/>
    </row>
    <row r="47" ht="45">
      <c r="A47" s="36" t="s">
        <v>48</v>
      </c>
      <c r="B47" s="44"/>
      <c r="C47" s="45"/>
      <c r="D47" s="45"/>
      <c r="E47" s="38" t="s">
        <v>94</v>
      </c>
      <c r="F47" s="45"/>
      <c r="G47" s="45"/>
      <c r="H47" s="45"/>
      <c r="I47" s="45"/>
      <c r="J47" s="46"/>
    </row>
    <row r="48">
      <c r="A48" s="36" t="s">
        <v>40</v>
      </c>
      <c r="B48" s="36">
        <v>14</v>
      </c>
      <c r="C48" s="37" t="s">
        <v>95</v>
      </c>
      <c r="D48" s="36" t="s">
        <v>42</v>
      </c>
      <c r="E48" s="38" t="s">
        <v>96</v>
      </c>
      <c r="F48" s="39" t="s">
        <v>44</v>
      </c>
      <c r="G48" s="40">
        <v>1</v>
      </c>
      <c r="H48" s="41">
        <v>0</v>
      </c>
      <c r="I48" s="42">
        <f>ROUND(G48*H48,P4)</f>
        <v>0</v>
      </c>
      <c r="J48" s="39" t="s">
        <v>97</v>
      </c>
      <c r="O48" s="43">
        <f>I48*0.21</f>
        <v>0</v>
      </c>
      <c r="P48">
        <v>3</v>
      </c>
    </row>
    <row r="49" ht="30">
      <c r="A49" s="36" t="s">
        <v>46</v>
      </c>
      <c r="B49" s="44"/>
      <c r="C49" s="45"/>
      <c r="D49" s="45"/>
      <c r="E49" s="38" t="s">
        <v>98</v>
      </c>
      <c r="F49" s="45"/>
      <c r="G49" s="45"/>
      <c r="H49" s="45"/>
      <c r="I49" s="45"/>
      <c r="J49" s="46"/>
    </row>
    <row r="50" ht="60">
      <c r="A50" s="36" t="s">
        <v>48</v>
      </c>
      <c r="B50" s="44"/>
      <c r="C50" s="45"/>
      <c r="D50" s="45"/>
      <c r="E50" s="38" t="s">
        <v>99</v>
      </c>
      <c r="F50" s="45"/>
      <c r="G50" s="45"/>
      <c r="H50" s="45"/>
      <c r="I50" s="45"/>
      <c r="J50" s="46"/>
    </row>
    <row r="51">
      <c r="A51" s="36" t="s">
        <v>40</v>
      </c>
      <c r="B51" s="36">
        <v>15</v>
      </c>
      <c r="C51" s="37" t="s">
        <v>100</v>
      </c>
      <c r="D51" s="36" t="s">
        <v>42</v>
      </c>
      <c r="E51" s="38" t="s">
        <v>101</v>
      </c>
      <c r="F51" s="39" t="s">
        <v>44</v>
      </c>
      <c r="G51" s="40">
        <v>1</v>
      </c>
      <c r="H51" s="41">
        <v>0</v>
      </c>
      <c r="I51" s="42">
        <f>ROUND(G51*H51,P4)</f>
        <v>0</v>
      </c>
      <c r="J51" s="39" t="s">
        <v>45</v>
      </c>
      <c r="O51" s="43">
        <f>I51*0.21</f>
        <v>0</v>
      </c>
      <c r="P51">
        <v>3</v>
      </c>
    </row>
    <row r="52">
      <c r="A52" s="36" t="s">
        <v>46</v>
      </c>
      <c r="B52" s="44"/>
      <c r="C52" s="45"/>
      <c r="D52" s="45"/>
      <c r="E52" s="38" t="s">
        <v>102</v>
      </c>
      <c r="F52" s="45"/>
      <c r="G52" s="45"/>
      <c r="H52" s="45"/>
      <c r="I52" s="45"/>
      <c r="J52" s="46"/>
    </row>
    <row r="53" ht="30">
      <c r="A53" s="36" t="s">
        <v>48</v>
      </c>
      <c r="B53" s="47"/>
      <c r="C53" s="48"/>
      <c r="D53" s="48"/>
      <c r="E53" s="38" t="s">
        <v>103</v>
      </c>
      <c r="F53" s="48"/>
      <c r="G53" s="48"/>
      <c r="H53" s="48"/>
      <c r="I53" s="48"/>
      <c r="J53" s="49"/>
    </row>
  </sheetData>
  <sheetProtection sheet="1" objects="1" scenarios="1" spinCount="100000" saltValue="tYVPu5V+tN132uRFbQFnfZICre1FiJ6DJxmwCn6tHHTsKMmPA2ozofkrhe84l0FpgkifbmSN8Bph+8WJ/tPxvw==" hashValue="iewB8c5F6k7Ubb4NDqLYiimBlEjhIeA6brCY3BDcWyjre13m7XpbFPquzDVAWtoZRoppzXitMkICbLwgLVkdyA==" algorithmName="SHA-512" password="CC05"/>
  <mergeCells count="11">
    <mergeCell ref="C3:D3"/>
    <mergeCell ref="C4:D4"/>
    <mergeCell ref="A5:A6"/>
    <mergeCell ref="B5:B6"/>
    <mergeCell ref="C5:C6"/>
    <mergeCell ref="D5:D6"/>
    <mergeCell ref="E5:E6"/>
    <mergeCell ref="F5:F6"/>
    <mergeCell ref="G5:G6"/>
    <mergeCell ref="H5:I5"/>
    <mergeCell ref="J5:J6"/>
  </mergeCells>
  <pageSetup fitToHeight="0"/>
  <drawing r:id="rId1"/>
</worksheet>
</file>

<file path=xl/worksheets/sheet3.xml><?xml version="1.0" encoding="utf-8"?>
<worksheet xmlns:r="http://schemas.openxmlformats.org/officeDocument/2006/relationships" xmlns="http://schemas.openxmlformats.org/spreadsheetml/2006/main">
  <sheetPr>
    <pageSetUpPr fitToPage="1"/>
  </sheetPr>
  <sheetViews>
    <sheetView workbookViewId="0"/>
  </sheetViews>
  <sheetFormatPr defaultRowHeight="15"/>
  <cols>
    <col min="1" max="1" width="9.140625" hidden="1"/>
    <col min="2" max="2" width="16.14063" customWidth="1"/>
    <col min="3" max="3" width="9.710938" customWidth="1"/>
    <col min="4" max="4" width="13" customWidth="1"/>
    <col min="5" max="5" width="64.85547" customWidth="1"/>
    <col min="6" max="6" width="13" customWidth="1"/>
    <col min="7" max="7" width="16.14063" customWidth="1"/>
    <col min="8" max="8" width="16.14063" customWidth="1"/>
    <col min="9" max="9" width="16.14063" customWidth="1"/>
    <col min="10" max="10" width="17.57031" bestFit="1" customWidth="1"/>
    <col min="15" max="15" width="9.140625" hidden="1"/>
    <col min="16" max="16" width="9.140625" hidden="1"/>
  </cols>
  <sheetData>
    <row r="1">
      <c r="A1" s="1" t="s">
        <v>0</v>
      </c>
      <c r="B1" s="11"/>
      <c r="C1" s="12"/>
      <c r="D1" s="12"/>
      <c r="E1" s="13" t="s">
        <v>1</v>
      </c>
      <c r="F1" s="12"/>
      <c r="G1" s="12"/>
      <c r="H1" s="12"/>
      <c r="I1" s="12"/>
      <c r="J1" s="14"/>
      <c r="P1">
        <v>3</v>
      </c>
    </row>
    <row r="2" ht="20.25">
      <c r="A2" s="1"/>
      <c r="B2" s="15"/>
      <c r="C2" s="16"/>
      <c r="D2" s="16"/>
      <c r="E2" s="17" t="s">
        <v>19</v>
      </c>
      <c r="F2" s="16"/>
      <c r="G2" s="16"/>
      <c r="H2" s="16"/>
      <c r="I2" s="16"/>
      <c r="J2" s="18"/>
    </row>
    <row r="3">
      <c r="A3" s="3" t="s">
        <v>20</v>
      </c>
      <c r="B3" s="19" t="s">
        <v>21</v>
      </c>
      <c r="C3" s="20" t="s">
        <v>22</v>
      </c>
      <c r="D3" s="21"/>
      <c r="E3" s="22" t="s">
        <v>23</v>
      </c>
      <c r="F3" s="16"/>
      <c r="G3" s="16"/>
      <c r="H3" s="23" t="s">
        <v>13</v>
      </c>
      <c r="I3" s="24">
        <f>SUMIFS(I8:I127,A8:A127,"SD")</f>
        <v>0</v>
      </c>
      <c r="J3" s="18"/>
      <c r="O3">
        <v>0</v>
      </c>
      <c r="P3">
        <v>2</v>
      </c>
    </row>
    <row r="4">
      <c r="A4" s="3" t="s">
        <v>24</v>
      </c>
      <c r="B4" s="19" t="s">
        <v>25</v>
      </c>
      <c r="C4" s="20" t="s">
        <v>13</v>
      </c>
      <c r="D4" s="21"/>
      <c r="E4" s="22" t="s">
        <v>14</v>
      </c>
      <c r="F4" s="16"/>
      <c r="G4" s="16"/>
      <c r="H4" s="16"/>
      <c r="I4" s="16"/>
      <c r="J4" s="18"/>
      <c r="O4">
        <v>0.12</v>
      </c>
      <c r="P4">
        <v>2</v>
      </c>
    </row>
    <row r="5">
      <c r="A5" s="25" t="s">
        <v>26</v>
      </c>
      <c r="B5" s="26" t="s">
        <v>27</v>
      </c>
      <c r="C5" s="7" t="s">
        <v>28</v>
      </c>
      <c r="D5" s="7" t="s">
        <v>29</v>
      </c>
      <c r="E5" s="7" t="s">
        <v>30</v>
      </c>
      <c r="F5" s="7" t="s">
        <v>31</v>
      </c>
      <c r="G5" s="7" t="s">
        <v>32</v>
      </c>
      <c r="H5" s="7" t="s">
        <v>33</v>
      </c>
      <c r="I5" s="7"/>
      <c r="J5" s="27" t="s">
        <v>34</v>
      </c>
      <c r="O5">
        <v>0.20999999999999999</v>
      </c>
    </row>
    <row r="6">
      <c r="A6" s="25"/>
      <c r="B6" s="26"/>
      <c r="C6" s="7"/>
      <c r="D6" s="7"/>
      <c r="E6" s="7"/>
      <c r="F6" s="7"/>
      <c r="G6" s="7"/>
      <c r="H6" s="7" t="s">
        <v>35</v>
      </c>
      <c r="I6" s="7" t="s">
        <v>36</v>
      </c>
      <c r="J6" s="27"/>
    </row>
    <row r="7">
      <c r="A7" s="28">
        <v>0</v>
      </c>
      <c r="B7" s="26">
        <v>1</v>
      </c>
      <c r="C7" s="29">
        <v>2</v>
      </c>
      <c r="D7" s="7">
        <v>3</v>
      </c>
      <c r="E7" s="29">
        <v>4</v>
      </c>
      <c r="F7" s="7">
        <v>5</v>
      </c>
      <c r="G7" s="7">
        <v>6</v>
      </c>
      <c r="H7" s="7">
        <v>7</v>
      </c>
      <c r="I7" s="29">
        <v>8</v>
      </c>
      <c r="J7" s="27">
        <v>9</v>
      </c>
    </row>
    <row r="8">
      <c r="A8" s="30" t="s">
        <v>37</v>
      </c>
      <c r="B8" s="31"/>
      <c r="C8" s="32" t="s">
        <v>38</v>
      </c>
      <c r="D8" s="33"/>
      <c r="E8" s="30" t="s">
        <v>39</v>
      </c>
      <c r="F8" s="33"/>
      <c r="G8" s="33"/>
      <c r="H8" s="33"/>
      <c r="I8" s="34">
        <f>SUMIFS(I9:I32,A9:A32,"P")</f>
        <v>0</v>
      </c>
      <c r="J8" s="35"/>
    </row>
    <row r="9" ht="30">
      <c r="A9" s="36" t="s">
        <v>40</v>
      </c>
      <c r="B9" s="36">
        <v>1</v>
      </c>
      <c r="C9" s="37" t="s">
        <v>104</v>
      </c>
      <c r="D9" s="36"/>
      <c r="E9" s="38" t="s">
        <v>105</v>
      </c>
      <c r="F9" s="39" t="s">
        <v>106</v>
      </c>
      <c r="G9" s="40">
        <v>31.523</v>
      </c>
      <c r="H9" s="41">
        <v>0</v>
      </c>
      <c r="I9" s="42">
        <f>ROUND(G9*H9,P4)</f>
        <v>0</v>
      </c>
      <c r="J9" s="36"/>
      <c r="O9" s="43">
        <f>I9*0.21</f>
        <v>0</v>
      </c>
      <c r="P9">
        <v>3</v>
      </c>
    </row>
    <row r="10" ht="75">
      <c r="A10" s="36" t="s">
        <v>46</v>
      </c>
      <c r="B10" s="44"/>
      <c r="C10" s="45"/>
      <c r="D10" s="45"/>
      <c r="E10" s="38" t="s">
        <v>107</v>
      </c>
      <c r="F10" s="45"/>
      <c r="G10" s="45"/>
      <c r="H10" s="45"/>
      <c r="I10" s="45"/>
      <c r="J10" s="46"/>
    </row>
    <row r="11">
      <c r="A11" s="36" t="s">
        <v>108</v>
      </c>
      <c r="B11" s="44"/>
      <c r="C11" s="45"/>
      <c r="D11" s="45"/>
      <c r="E11" s="50" t="s">
        <v>109</v>
      </c>
      <c r="F11" s="45"/>
      <c r="G11" s="45"/>
      <c r="H11" s="45"/>
      <c r="I11" s="45"/>
      <c r="J11" s="46"/>
    </row>
    <row r="12" ht="30">
      <c r="A12" s="36" t="s">
        <v>48</v>
      </c>
      <c r="B12" s="44"/>
      <c r="C12" s="45"/>
      <c r="D12" s="45"/>
      <c r="E12" s="38" t="s">
        <v>110</v>
      </c>
      <c r="F12" s="45"/>
      <c r="G12" s="45"/>
      <c r="H12" s="45"/>
      <c r="I12" s="45"/>
      <c r="J12" s="46"/>
    </row>
    <row r="13" ht="30">
      <c r="A13" s="36" t="s">
        <v>40</v>
      </c>
      <c r="B13" s="36">
        <v>2</v>
      </c>
      <c r="C13" s="37" t="s">
        <v>111</v>
      </c>
      <c r="D13" s="36" t="s">
        <v>55</v>
      </c>
      <c r="E13" s="38" t="s">
        <v>105</v>
      </c>
      <c r="F13" s="39" t="s">
        <v>106</v>
      </c>
      <c r="G13" s="40">
        <v>657.01900000000001</v>
      </c>
      <c r="H13" s="41">
        <v>0</v>
      </c>
      <c r="I13" s="42">
        <f>ROUND(G13*H13,P4)</f>
        <v>0</v>
      </c>
      <c r="J13" s="36"/>
      <c r="O13" s="43">
        <f>I13*0</f>
        <v>0</v>
      </c>
      <c r="P13">
        <v>1</v>
      </c>
    </row>
    <row r="14" ht="90">
      <c r="A14" s="36" t="s">
        <v>46</v>
      </c>
      <c r="B14" s="44"/>
      <c r="C14" s="45"/>
      <c r="D14" s="45"/>
      <c r="E14" s="38" t="s">
        <v>112</v>
      </c>
      <c r="F14" s="45"/>
      <c r="G14" s="45"/>
      <c r="H14" s="45"/>
      <c r="I14" s="45"/>
      <c r="J14" s="46"/>
    </row>
    <row r="15" ht="45">
      <c r="A15" s="36" t="s">
        <v>108</v>
      </c>
      <c r="B15" s="44"/>
      <c r="C15" s="45"/>
      <c r="D15" s="45"/>
      <c r="E15" s="50" t="s">
        <v>113</v>
      </c>
      <c r="F15" s="45"/>
      <c r="G15" s="45"/>
      <c r="H15" s="45"/>
      <c r="I15" s="45"/>
      <c r="J15" s="46"/>
    </row>
    <row r="16" ht="30">
      <c r="A16" s="36" t="s">
        <v>48</v>
      </c>
      <c r="B16" s="44"/>
      <c r="C16" s="45"/>
      <c r="D16" s="45"/>
      <c r="E16" s="38" t="s">
        <v>110</v>
      </c>
      <c r="F16" s="45"/>
      <c r="G16" s="45"/>
      <c r="H16" s="45"/>
      <c r="I16" s="45"/>
      <c r="J16" s="46"/>
    </row>
    <row r="17" ht="30">
      <c r="A17" s="36" t="s">
        <v>40</v>
      </c>
      <c r="B17" s="36">
        <v>3</v>
      </c>
      <c r="C17" s="37" t="s">
        <v>111</v>
      </c>
      <c r="D17" s="36" t="s">
        <v>59</v>
      </c>
      <c r="E17" s="38" t="s">
        <v>105</v>
      </c>
      <c r="F17" s="39" t="s">
        <v>106</v>
      </c>
      <c r="G17" s="40">
        <v>197.298</v>
      </c>
      <c r="H17" s="41">
        <v>0</v>
      </c>
      <c r="I17" s="42">
        <f>ROUND(G17*H17,P4)</f>
        <v>0</v>
      </c>
      <c r="J17" s="36"/>
      <c r="O17" s="43">
        <f>I17*0</f>
        <v>0</v>
      </c>
      <c r="P17">
        <v>1</v>
      </c>
    </row>
    <row r="18" ht="120">
      <c r="A18" s="36" t="s">
        <v>46</v>
      </c>
      <c r="B18" s="44"/>
      <c r="C18" s="45"/>
      <c r="D18" s="45"/>
      <c r="E18" s="38" t="s">
        <v>114</v>
      </c>
      <c r="F18" s="45"/>
      <c r="G18" s="45"/>
      <c r="H18" s="45"/>
      <c r="I18" s="45"/>
      <c r="J18" s="46"/>
    </row>
    <row r="19">
      <c r="A19" s="36" t="s">
        <v>108</v>
      </c>
      <c r="B19" s="44"/>
      <c r="C19" s="45"/>
      <c r="D19" s="45"/>
      <c r="E19" s="50" t="s">
        <v>115</v>
      </c>
      <c r="F19" s="45"/>
      <c r="G19" s="45"/>
      <c r="H19" s="45"/>
      <c r="I19" s="45"/>
      <c r="J19" s="46"/>
    </row>
    <row r="20" ht="30">
      <c r="A20" s="36" t="s">
        <v>48</v>
      </c>
      <c r="B20" s="44"/>
      <c r="C20" s="45"/>
      <c r="D20" s="45"/>
      <c r="E20" s="38" t="s">
        <v>110</v>
      </c>
      <c r="F20" s="45"/>
      <c r="G20" s="45"/>
      <c r="H20" s="45"/>
      <c r="I20" s="45"/>
      <c r="J20" s="46"/>
    </row>
    <row r="21">
      <c r="A21" s="36" t="s">
        <v>40</v>
      </c>
      <c r="B21" s="36">
        <v>4</v>
      </c>
      <c r="C21" s="37" t="s">
        <v>116</v>
      </c>
      <c r="D21" s="36" t="s">
        <v>42</v>
      </c>
      <c r="E21" s="38" t="s">
        <v>117</v>
      </c>
      <c r="F21" s="39" t="s">
        <v>118</v>
      </c>
      <c r="G21" s="40">
        <v>78</v>
      </c>
      <c r="H21" s="41">
        <v>0</v>
      </c>
      <c r="I21" s="42">
        <f>ROUND(G21*H21,P4)</f>
        <v>0</v>
      </c>
      <c r="J21" s="39" t="s">
        <v>45</v>
      </c>
      <c r="O21" s="43">
        <f>I21*0.21</f>
        <v>0</v>
      </c>
      <c r="P21">
        <v>3</v>
      </c>
    </row>
    <row r="22" ht="30">
      <c r="A22" s="36" t="s">
        <v>46</v>
      </c>
      <c r="B22" s="44"/>
      <c r="C22" s="45"/>
      <c r="D22" s="45"/>
      <c r="E22" s="38" t="s">
        <v>119</v>
      </c>
      <c r="F22" s="45"/>
      <c r="G22" s="45"/>
      <c r="H22" s="45"/>
      <c r="I22" s="45"/>
      <c r="J22" s="46"/>
    </row>
    <row r="23">
      <c r="A23" s="36" t="s">
        <v>108</v>
      </c>
      <c r="B23" s="44"/>
      <c r="C23" s="45"/>
      <c r="D23" s="45"/>
      <c r="E23" s="50" t="s">
        <v>120</v>
      </c>
      <c r="F23" s="45"/>
      <c r="G23" s="45"/>
      <c r="H23" s="45"/>
      <c r="I23" s="45"/>
      <c r="J23" s="46"/>
    </row>
    <row r="24">
      <c r="A24" s="36" t="s">
        <v>48</v>
      </c>
      <c r="B24" s="44"/>
      <c r="C24" s="45"/>
      <c r="D24" s="45"/>
      <c r="E24" s="51"/>
      <c r="F24" s="45"/>
      <c r="G24" s="45"/>
      <c r="H24" s="45"/>
      <c r="I24" s="45"/>
      <c r="J24" s="46"/>
    </row>
    <row r="25">
      <c r="A25" s="36" t="s">
        <v>40</v>
      </c>
      <c r="B25" s="36">
        <v>5</v>
      </c>
      <c r="C25" s="37" t="s">
        <v>121</v>
      </c>
      <c r="D25" s="36" t="s">
        <v>42</v>
      </c>
      <c r="E25" s="38" t="s">
        <v>122</v>
      </c>
      <c r="F25" s="39" t="s">
        <v>118</v>
      </c>
      <c r="G25" s="40">
        <v>78</v>
      </c>
      <c r="H25" s="41">
        <v>0</v>
      </c>
      <c r="I25" s="42">
        <f>ROUND(G25*H25,P4)</f>
        <v>0</v>
      </c>
      <c r="J25" s="39" t="s">
        <v>45</v>
      </c>
      <c r="O25" s="43">
        <f>I25*0.21</f>
        <v>0</v>
      </c>
      <c r="P25">
        <v>3</v>
      </c>
    </row>
    <row r="26">
      <c r="A26" s="36" t="s">
        <v>46</v>
      </c>
      <c r="B26" s="44"/>
      <c r="C26" s="45"/>
      <c r="D26" s="45"/>
      <c r="E26" s="51"/>
      <c r="F26" s="45"/>
      <c r="G26" s="45"/>
      <c r="H26" s="45"/>
      <c r="I26" s="45"/>
      <c r="J26" s="46"/>
    </row>
    <row r="27">
      <c r="A27" s="36" t="s">
        <v>108</v>
      </c>
      <c r="B27" s="44"/>
      <c r="C27" s="45"/>
      <c r="D27" s="45"/>
      <c r="E27" s="50" t="s">
        <v>123</v>
      </c>
      <c r="F27" s="45"/>
      <c r="G27" s="45"/>
      <c r="H27" s="45"/>
      <c r="I27" s="45"/>
      <c r="J27" s="46"/>
    </row>
    <row r="28">
      <c r="A28" s="36" t="s">
        <v>48</v>
      </c>
      <c r="B28" s="44"/>
      <c r="C28" s="45"/>
      <c r="D28" s="45"/>
      <c r="E28" s="51"/>
      <c r="F28" s="45"/>
      <c r="G28" s="45"/>
      <c r="H28" s="45"/>
      <c r="I28" s="45"/>
      <c r="J28" s="46"/>
    </row>
    <row r="29">
      <c r="A29" s="36" t="s">
        <v>40</v>
      </c>
      <c r="B29" s="36">
        <v>6</v>
      </c>
      <c r="C29" s="37" t="s">
        <v>124</v>
      </c>
      <c r="D29" s="36" t="s">
        <v>42</v>
      </c>
      <c r="E29" s="38" t="s">
        <v>125</v>
      </c>
      <c r="F29" s="39" t="s">
        <v>118</v>
      </c>
      <c r="G29" s="40">
        <v>7.5</v>
      </c>
      <c r="H29" s="41">
        <v>0</v>
      </c>
      <c r="I29" s="42">
        <f>ROUND(G29*H29,P4)</f>
        <v>0</v>
      </c>
      <c r="J29" s="39" t="s">
        <v>45</v>
      </c>
      <c r="O29" s="43">
        <f>I29*0.21</f>
        <v>0</v>
      </c>
      <c r="P29">
        <v>3</v>
      </c>
    </row>
    <row r="30" ht="60">
      <c r="A30" s="36" t="s">
        <v>46</v>
      </c>
      <c r="B30" s="44"/>
      <c r="C30" s="45"/>
      <c r="D30" s="45"/>
      <c r="E30" s="38" t="s">
        <v>126</v>
      </c>
      <c r="F30" s="45"/>
      <c r="G30" s="45"/>
      <c r="H30" s="45"/>
      <c r="I30" s="45"/>
      <c r="J30" s="46"/>
    </row>
    <row r="31">
      <c r="A31" s="36" t="s">
        <v>108</v>
      </c>
      <c r="B31" s="44"/>
      <c r="C31" s="45"/>
      <c r="D31" s="45"/>
      <c r="E31" s="50" t="s">
        <v>127</v>
      </c>
      <c r="F31" s="45"/>
      <c r="G31" s="45"/>
      <c r="H31" s="45"/>
      <c r="I31" s="45"/>
      <c r="J31" s="46"/>
    </row>
    <row r="32">
      <c r="A32" s="36" t="s">
        <v>48</v>
      </c>
      <c r="B32" s="44"/>
      <c r="C32" s="45"/>
      <c r="D32" s="45"/>
      <c r="E32" s="51"/>
      <c r="F32" s="45"/>
      <c r="G32" s="45"/>
      <c r="H32" s="45"/>
      <c r="I32" s="45"/>
      <c r="J32" s="46"/>
    </row>
    <row r="33">
      <c r="A33" s="30" t="s">
        <v>37</v>
      </c>
      <c r="B33" s="31"/>
      <c r="C33" s="32" t="s">
        <v>55</v>
      </c>
      <c r="D33" s="33"/>
      <c r="E33" s="30" t="s">
        <v>128</v>
      </c>
      <c r="F33" s="33"/>
      <c r="G33" s="33"/>
      <c r="H33" s="33"/>
      <c r="I33" s="34">
        <f>SUMIFS(I34:I86,A34:A86,"P")</f>
        <v>0</v>
      </c>
      <c r="J33" s="35"/>
    </row>
    <row r="34">
      <c r="A34" s="36" t="s">
        <v>40</v>
      </c>
      <c r="B34" s="36">
        <v>7</v>
      </c>
      <c r="C34" s="37" t="s">
        <v>129</v>
      </c>
      <c r="D34" s="36" t="s">
        <v>42</v>
      </c>
      <c r="E34" s="38" t="s">
        <v>130</v>
      </c>
      <c r="F34" s="39" t="s">
        <v>70</v>
      </c>
      <c r="G34" s="40">
        <v>1</v>
      </c>
      <c r="H34" s="41">
        <v>0</v>
      </c>
      <c r="I34" s="42">
        <f>ROUND(G34*H34,P4)</f>
        <v>0</v>
      </c>
      <c r="J34" s="39" t="s">
        <v>45</v>
      </c>
      <c r="O34" s="43">
        <f>I34*0.21</f>
        <v>0</v>
      </c>
      <c r="P34">
        <v>3</v>
      </c>
    </row>
    <row r="35">
      <c r="A35" s="36" t="s">
        <v>46</v>
      </c>
      <c r="B35" s="44"/>
      <c r="C35" s="45"/>
      <c r="D35" s="45"/>
      <c r="E35" s="51" t="s">
        <v>42</v>
      </c>
      <c r="F35" s="45"/>
      <c r="G35" s="45"/>
      <c r="H35" s="45"/>
      <c r="I35" s="45"/>
      <c r="J35" s="46"/>
    </row>
    <row r="36" ht="225">
      <c r="A36" s="36" t="s">
        <v>48</v>
      </c>
      <c r="B36" s="44"/>
      <c r="C36" s="45"/>
      <c r="D36" s="45"/>
      <c r="E36" s="38" t="s">
        <v>131</v>
      </c>
      <c r="F36" s="45"/>
      <c r="G36" s="45"/>
      <c r="H36" s="45"/>
      <c r="I36" s="45"/>
      <c r="J36" s="46"/>
    </row>
    <row r="37" ht="30">
      <c r="A37" s="36" t="s">
        <v>40</v>
      </c>
      <c r="B37" s="36">
        <v>8</v>
      </c>
      <c r="C37" s="37" t="s">
        <v>132</v>
      </c>
      <c r="D37" s="36" t="s">
        <v>42</v>
      </c>
      <c r="E37" s="38" t="s">
        <v>133</v>
      </c>
      <c r="F37" s="39" t="s">
        <v>134</v>
      </c>
      <c r="G37" s="40">
        <v>84.450000000000003</v>
      </c>
      <c r="H37" s="41">
        <v>0</v>
      </c>
      <c r="I37" s="42">
        <f>ROUND(G37*H37,P4)</f>
        <v>0</v>
      </c>
      <c r="J37" s="39" t="s">
        <v>45</v>
      </c>
      <c r="O37" s="43">
        <f>I37*0.21</f>
        <v>0</v>
      </c>
      <c r="P37">
        <v>3</v>
      </c>
    </row>
    <row r="38">
      <c r="A38" s="36" t="s">
        <v>46</v>
      </c>
      <c r="B38" s="44"/>
      <c r="C38" s="45"/>
      <c r="D38" s="45"/>
      <c r="E38" s="38" t="s">
        <v>135</v>
      </c>
      <c r="F38" s="45"/>
      <c r="G38" s="45"/>
      <c r="H38" s="45"/>
      <c r="I38" s="45"/>
      <c r="J38" s="46"/>
    </row>
    <row r="39" ht="75">
      <c r="A39" s="36" t="s">
        <v>108</v>
      </c>
      <c r="B39" s="44"/>
      <c r="C39" s="45"/>
      <c r="D39" s="45"/>
      <c r="E39" s="50" t="s">
        <v>136</v>
      </c>
      <c r="F39" s="45"/>
      <c r="G39" s="45"/>
      <c r="H39" s="45"/>
      <c r="I39" s="45"/>
      <c r="J39" s="46"/>
    </row>
    <row r="40" ht="120">
      <c r="A40" s="36" t="s">
        <v>48</v>
      </c>
      <c r="B40" s="44"/>
      <c r="C40" s="45"/>
      <c r="D40" s="45"/>
      <c r="E40" s="38" t="s">
        <v>137</v>
      </c>
      <c r="F40" s="45"/>
      <c r="G40" s="45"/>
      <c r="H40" s="45"/>
      <c r="I40" s="45"/>
      <c r="J40" s="46"/>
    </row>
    <row r="41" ht="30">
      <c r="A41" s="36" t="s">
        <v>40</v>
      </c>
      <c r="B41" s="36">
        <v>9</v>
      </c>
      <c r="C41" s="37" t="s">
        <v>138</v>
      </c>
      <c r="D41" s="36"/>
      <c r="E41" s="38" t="s">
        <v>139</v>
      </c>
      <c r="F41" s="39" t="s">
        <v>134</v>
      </c>
      <c r="G41" s="40">
        <v>167.16800000000001</v>
      </c>
      <c r="H41" s="41">
        <v>0</v>
      </c>
      <c r="I41" s="42">
        <f>ROUND(G41*H41,P4)</f>
        <v>0</v>
      </c>
      <c r="J41" s="39" t="s">
        <v>45</v>
      </c>
      <c r="O41" s="43">
        <f>I41*0</f>
        <v>0</v>
      </c>
      <c r="P41">
        <v>1</v>
      </c>
    </row>
    <row r="42" ht="75">
      <c r="A42" s="36" t="s">
        <v>46</v>
      </c>
      <c r="B42" s="44"/>
      <c r="C42" s="45"/>
      <c r="D42" s="45"/>
      <c r="E42" s="38" t="s">
        <v>140</v>
      </c>
      <c r="F42" s="45"/>
      <c r="G42" s="45"/>
      <c r="H42" s="45"/>
      <c r="I42" s="45"/>
      <c r="J42" s="46"/>
    </row>
    <row r="43" ht="60">
      <c r="A43" s="36" t="s">
        <v>108</v>
      </c>
      <c r="B43" s="44"/>
      <c r="C43" s="45"/>
      <c r="D43" s="45"/>
      <c r="E43" s="50" t="s">
        <v>141</v>
      </c>
      <c r="F43" s="45"/>
      <c r="G43" s="45"/>
      <c r="H43" s="45"/>
      <c r="I43" s="45"/>
      <c r="J43" s="46"/>
    </row>
    <row r="44" ht="90">
      <c r="A44" s="36" t="s">
        <v>48</v>
      </c>
      <c r="B44" s="44"/>
      <c r="C44" s="45"/>
      <c r="D44" s="45"/>
      <c r="E44" s="38" t="s">
        <v>142</v>
      </c>
      <c r="F44" s="45"/>
      <c r="G44" s="45"/>
      <c r="H44" s="45"/>
      <c r="I44" s="45"/>
      <c r="J44" s="46"/>
    </row>
    <row r="45" ht="30">
      <c r="A45" s="36" t="s">
        <v>40</v>
      </c>
      <c r="B45" s="36">
        <v>10</v>
      </c>
      <c r="C45" s="37" t="s">
        <v>143</v>
      </c>
      <c r="D45" s="36" t="s">
        <v>42</v>
      </c>
      <c r="E45" s="38" t="s">
        <v>144</v>
      </c>
      <c r="F45" s="39" t="s">
        <v>134</v>
      </c>
      <c r="G45" s="40">
        <v>3.6000000000000001</v>
      </c>
      <c r="H45" s="41">
        <v>0</v>
      </c>
      <c r="I45" s="42">
        <f>ROUND(G45*H45,P4)</f>
        <v>0</v>
      </c>
      <c r="J45" s="39" t="s">
        <v>45</v>
      </c>
      <c r="O45" s="43">
        <f>I45*0.21</f>
        <v>0</v>
      </c>
      <c r="P45">
        <v>3</v>
      </c>
    </row>
    <row r="46">
      <c r="A46" s="36" t="s">
        <v>46</v>
      </c>
      <c r="B46" s="44"/>
      <c r="C46" s="45"/>
      <c r="D46" s="45"/>
      <c r="E46" s="38" t="s">
        <v>145</v>
      </c>
      <c r="F46" s="45"/>
      <c r="G46" s="45"/>
      <c r="H46" s="45"/>
      <c r="I46" s="45"/>
      <c r="J46" s="46"/>
    </row>
    <row r="47">
      <c r="A47" s="36" t="s">
        <v>108</v>
      </c>
      <c r="B47" s="44"/>
      <c r="C47" s="45"/>
      <c r="D47" s="45"/>
      <c r="E47" s="50" t="s">
        <v>146</v>
      </c>
      <c r="F47" s="45"/>
      <c r="G47" s="45"/>
      <c r="H47" s="45"/>
      <c r="I47" s="45"/>
      <c r="J47" s="46"/>
    </row>
    <row r="48" ht="120">
      <c r="A48" s="36" t="s">
        <v>48</v>
      </c>
      <c r="B48" s="44"/>
      <c r="C48" s="45"/>
      <c r="D48" s="45"/>
      <c r="E48" s="38" t="s">
        <v>137</v>
      </c>
      <c r="F48" s="45"/>
      <c r="G48" s="45"/>
      <c r="H48" s="45"/>
      <c r="I48" s="45"/>
      <c r="J48" s="46"/>
    </row>
    <row r="49" ht="30">
      <c r="A49" s="36" t="s">
        <v>40</v>
      </c>
      <c r="B49" s="36">
        <v>11</v>
      </c>
      <c r="C49" s="37" t="s">
        <v>147</v>
      </c>
      <c r="D49" s="36" t="s">
        <v>42</v>
      </c>
      <c r="E49" s="38" t="s">
        <v>148</v>
      </c>
      <c r="F49" s="39" t="s">
        <v>134</v>
      </c>
      <c r="G49" s="40">
        <v>3.375</v>
      </c>
      <c r="H49" s="41">
        <v>0</v>
      </c>
      <c r="I49" s="42">
        <f>ROUND(G49*H49,P4)</f>
        <v>0</v>
      </c>
      <c r="J49" s="39" t="s">
        <v>45</v>
      </c>
      <c r="O49" s="43">
        <f>I49*0.21</f>
        <v>0</v>
      </c>
      <c r="P49">
        <v>3</v>
      </c>
    </row>
    <row r="50">
      <c r="A50" s="36" t="s">
        <v>46</v>
      </c>
      <c r="B50" s="44"/>
      <c r="C50" s="45"/>
      <c r="D50" s="45"/>
      <c r="E50" s="38" t="s">
        <v>149</v>
      </c>
      <c r="F50" s="45"/>
      <c r="G50" s="45"/>
      <c r="H50" s="45"/>
      <c r="I50" s="45"/>
      <c r="J50" s="46"/>
    </row>
    <row r="51" ht="45">
      <c r="A51" s="36" t="s">
        <v>108</v>
      </c>
      <c r="B51" s="44"/>
      <c r="C51" s="45"/>
      <c r="D51" s="45"/>
      <c r="E51" s="50" t="s">
        <v>150</v>
      </c>
      <c r="F51" s="45"/>
      <c r="G51" s="45"/>
      <c r="H51" s="45"/>
      <c r="I51" s="45"/>
      <c r="J51" s="46"/>
    </row>
    <row r="52" ht="120">
      <c r="A52" s="36" t="s">
        <v>48</v>
      </c>
      <c r="B52" s="44"/>
      <c r="C52" s="45"/>
      <c r="D52" s="45"/>
      <c r="E52" s="38" t="s">
        <v>137</v>
      </c>
      <c r="F52" s="45"/>
      <c r="G52" s="45"/>
      <c r="H52" s="45"/>
      <c r="I52" s="45"/>
      <c r="J52" s="46"/>
    </row>
    <row r="53">
      <c r="A53" s="36" t="s">
        <v>40</v>
      </c>
      <c r="B53" s="36">
        <v>12</v>
      </c>
      <c r="C53" s="37" t="s">
        <v>151</v>
      </c>
      <c r="D53" s="36" t="s">
        <v>42</v>
      </c>
      <c r="E53" s="38" t="s">
        <v>152</v>
      </c>
      <c r="F53" s="39" t="s">
        <v>134</v>
      </c>
      <c r="G53" s="40">
        <v>40.424999999999997</v>
      </c>
      <c r="H53" s="41">
        <v>0</v>
      </c>
      <c r="I53" s="42">
        <f>ROUND(G53*H53,P4)</f>
        <v>0</v>
      </c>
      <c r="J53" s="39" t="s">
        <v>45</v>
      </c>
      <c r="O53" s="43">
        <f>I53*0.21</f>
        <v>0</v>
      </c>
      <c r="P53">
        <v>3</v>
      </c>
    </row>
    <row r="54">
      <c r="A54" s="36" t="s">
        <v>46</v>
      </c>
      <c r="B54" s="44"/>
      <c r="C54" s="45"/>
      <c r="D54" s="45"/>
      <c r="E54" s="38" t="s">
        <v>153</v>
      </c>
      <c r="F54" s="45"/>
      <c r="G54" s="45"/>
      <c r="H54" s="45"/>
      <c r="I54" s="45"/>
      <c r="J54" s="46"/>
    </row>
    <row r="55" ht="75">
      <c r="A55" s="36" t="s">
        <v>108</v>
      </c>
      <c r="B55" s="44"/>
      <c r="C55" s="45"/>
      <c r="D55" s="45"/>
      <c r="E55" s="50" t="s">
        <v>154</v>
      </c>
      <c r="F55" s="45"/>
      <c r="G55" s="45"/>
      <c r="H55" s="45"/>
      <c r="I55" s="45"/>
      <c r="J55" s="46"/>
    </row>
    <row r="56" ht="120">
      <c r="A56" s="36" t="s">
        <v>48</v>
      </c>
      <c r="B56" s="44"/>
      <c r="C56" s="45"/>
      <c r="D56" s="45"/>
      <c r="E56" s="38" t="s">
        <v>137</v>
      </c>
      <c r="F56" s="45"/>
      <c r="G56" s="45"/>
      <c r="H56" s="45"/>
      <c r="I56" s="45"/>
      <c r="J56" s="46"/>
    </row>
    <row r="57">
      <c r="A57" s="36" t="s">
        <v>40</v>
      </c>
      <c r="B57" s="36">
        <v>13</v>
      </c>
      <c r="C57" s="37" t="s">
        <v>155</v>
      </c>
      <c r="D57" s="36" t="s">
        <v>42</v>
      </c>
      <c r="E57" s="38" t="s">
        <v>156</v>
      </c>
      <c r="F57" s="39" t="s">
        <v>134</v>
      </c>
      <c r="G57" s="40">
        <v>9.0530000000000008</v>
      </c>
      <c r="H57" s="41">
        <v>0</v>
      </c>
      <c r="I57" s="42">
        <f>ROUND(G57*H57,P4)</f>
        <v>0</v>
      </c>
      <c r="J57" s="39" t="s">
        <v>45</v>
      </c>
      <c r="O57" s="43">
        <f>I57*0</f>
        <v>0</v>
      </c>
      <c r="P57">
        <v>1</v>
      </c>
    </row>
    <row r="58">
      <c r="A58" s="36" t="s">
        <v>46</v>
      </c>
      <c r="B58" s="44"/>
      <c r="C58" s="45"/>
      <c r="D58" s="45"/>
      <c r="E58" s="38" t="s">
        <v>157</v>
      </c>
      <c r="F58" s="45"/>
      <c r="G58" s="45"/>
      <c r="H58" s="45"/>
      <c r="I58" s="45"/>
      <c r="J58" s="46"/>
    </row>
    <row r="59">
      <c r="A59" s="36" t="s">
        <v>108</v>
      </c>
      <c r="B59" s="44"/>
      <c r="C59" s="45"/>
      <c r="D59" s="45"/>
      <c r="E59" s="50" t="s">
        <v>158</v>
      </c>
      <c r="F59" s="45"/>
      <c r="G59" s="45"/>
      <c r="H59" s="45"/>
      <c r="I59" s="45"/>
      <c r="J59" s="46"/>
    </row>
    <row r="60" ht="90">
      <c r="A60" s="36" t="s">
        <v>48</v>
      </c>
      <c r="B60" s="44"/>
      <c r="C60" s="45"/>
      <c r="D60" s="45"/>
      <c r="E60" s="38" t="s">
        <v>142</v>
      </c>
      <c r="F60" s="45"/>
      <c r="G60" s="45"/>
      <c r="H60" s="45"/>
      <c r="I60" s="45"/>
      <c r="J60" s="46"/>
    </row>
    <row r="61">
      <c r="A61" s="36" t="s">
        <v>40</v>
      </c>
      <c r="B61" s="36">
        <v>14</v>
      </c>
      <c r="C61" s="37" t="s">
        <v>159</v>
      </c>
      <c r="D61" s="36" t="s">
        <v>42</v>
      </c>
      <c r="E61" s="38" t="s">
        <v>160</v>
      </c>
      <c r="F61" s="39" t="s">
        <v>84</v>
      </c>
      <c r="G61" s="40">
        <v>120</v>
      </c>
      <c r="H61" s="41">
        <v>0</v>
      </c>
      <c r="I61" s="42">
        <f>ROUND(G61*H61,P4)</f>
        <v>0</v>
      </c>
      <c r="J61" s="39" t="s">
        <v>45</v>
      </c>
      <c r="O61" s="43">
        <f>I61*0</f>
        <v>0</v>
      </c>
      <c r="P61">
        <v>1</v>
      </c>
    </row>
    <row r="62">
      <c r="A62" s="36" t="s">
        <v>46</v>
      </c>
      <c r="B62" s="44"/>
      <c r="C62" s="45"/>
      <c r="D62" s="45"/>
      <c r="E62" s="38" t="s">
        <v>161</v>
      </c>
      <c r="F62" s="45"/>
      <c r="G62" s="45"/>
      <c r="H62" s="45"/>
      <c r="I62" s="45"/>
      <c r="J62" s="46"/>
    </row>
    <row r="63" ht="45">
      <c r="A63" s="36" t="s">
        <v>48</v>
      </c>
      <c r="B63" s="44"/>
      <c r="C63" s="45"/>
      <c r="D63" s="45"/>
      <c r="E63" s="38" t="s">
        <v>162</v>
      </c>
      <c r="F63" s="45"/>
      <c r="G63" s="45"/>
      <c r="H63" s="45"/>
      <c r="I63" s="45"/>
      <c r="J63" s="46"/>
    </row>
    <row r="64">
      <c r="A64" s="36" t="s">
        <v>40</v>
      </c>
      <c r="B64" s="36">
        <v>15</v>
      </c>
      <c r="C64" s="37" t="s">
        <v>163</v>
      </c>
      <c r="D64" s="36" t="s">
        <v>42</v>
      </c>
      <c r="E64" s="38" t="s">
        <v>164</v>
      </c>
      <c r="F64" s="39" t="s">
        <v>165</v>
      </c>
      <c r="G64" s="40">
        <v>26</v>
      </c>
      <c r="H64" s="41">
        <v>0</v>
      </c>
      <c r="I64" s="42">
        <f>ROUND(G64*H64,P4)</f>
        <v>0</v>
      </c>
      <c r="J64" s="39" t="s">
        <v>45</v>
      </c>
      <c r="O64" s="43">
        <f>I64*0</f>
        <v>0</v>
      </c>
      <c r="P64">
        <v>1</v>
      </c>
    </row>
    <row r="65" ht="30">
      <c r="A65" s="36" t="s">
        <v>46</v>
      </c>
      <c r="B65" s="44"/>
      <c r="C65" s="45"/>
      <c r="D65" s="45"/>
      <c r="E65" s="38" t="s">
        <v>166</v>
      </c>
      <c r="F65" s="45"/>
      <c r="G65" s="45"/>
      <c r="H65" s="45"/>
      <c r="I65" s="45"/>
      <c r="J65" s="46"/>
    </row>
    <row r="66" ht="45">
      <c r="A66" s="36" t="s">
        <v>48</v>
      </c>
      <c r="B66" s="44"/>
      <c r="C66" s="45"/>
      <c r="D66" s="45"/>
      <c r="E66" s="38" t="s">
        <v>167</v>
      </c>
      <c r="F66" s="45"/>
      <c r="G66" s="45"/>
      <c r="H66" s="45"/>
      <c r="I66" s="45"/>
      <c r="J66" s="46"/>
    </row>
    <row r="67">
      <c r="A67" s="36" t="s">
        <v>40</v>
      </c>
      <c r="B67" s="36">
        <v>16</v>
      </c>
      <c r="C67" s="37" t="s">
        <v>168</v>
      </c>
      <c r="D67" s="36" t="s">
        <v>42</v>
      </c>
      <c r="E67" s="38" t="s">
        <v>169</v>
      </c>
      <c r="F67" s="39" t="s">
        <v>134</v>
      </c>
      <c r="G67" s="40">
        <v>6.0899999999999999</v>
      </c>
      <c r="H67" s="41">
        <v>0</v>
      </c>
      <c r="I67" s="42">
        <f>ROUND(G67*H67,P4)</f>
        <v>0</v>
      </c>
      <c r="J67" s="39" t="s">
        <v>45</v>
      </c>
      <c r="O67" s="43">
        <f>I67*0.21</f>
        <v>0</v>
      </c>
      <c r="P67">
        <v>3</v>
      </c>
    </row>
    <row r="68">
      <c r="A68" s="36" t="s">
        <v>46</v>
      </c>
      <c r="B68" s="44"/>
      <c r="C68" s="45"/>
      <c r="D68" s="45"/>
      <c r="E68" s="38" t="s">
        <v>170</v>
      </c>
      <c r="F68" s="45"/>
      <c r="G68" s="45"/>
      <c r="H68" s="45"/>
      <c r="I68" s="45"/>
      <c r="J68" s="46"/>
    </row>
    <row r="69">
      <c r="A69" s="36" t="s">
        <v>108</v>
      </c>
      <c r="B69" s="44"/>
      <c r="C69" s="45"/>
      <c r="D69" s="45"/>
      <c r="E69" s="50" t="s">
        <v>171</v>
      </c>
      <c r="F69" s="45"/>
      <c r="G69" s="45"/>
      <c r="H69" s="45"/>
      <c r="I69" s="45"/>
      <c r="J69" s="46"/>
    </row>
    <row r="70" ht="45">
      <c r="A70" s="36" t="s">
        <v>48</v>
      </c>
      <c r="B70" s="44"/>
      <c r="C70" s="45"/>
      <c r="D70" s="45"/>
      <c r="E70" s="38" t="s">
        <v>172</v>
      </c>
      <c r="F70" s="45"/>
      <c r="G70" s="45"/>
      <c r="H70" s="45"/>
      <c r="I70" s="45"/>
      <c r="J70" s="46"/>
    </row>
    <row r="71">
      <c r="A71" s="36" t="s">
        <v>40</v>
      </c>
      <c r="B71" s="36">
        <v>17</v>
      </c>
      <c r="C71" s="37" t="s">
        <v>173</v>
      </c>
      <c r="D71" s="36" t="s">
        <v>55</v>
      </c>
      <c r="E71" s="38" t="s">
        <v>174</v>
      </c>
      <c r="F71" s="39" t="s">
        <v>134</v>
      </c>
      <c r="G71" s="40">
        <v>203.964</v>
      </c>
      <c r="H71" s="41">
        <v>0</v>
      </c>
      <c r="I71" s="42">
        <f>ROUND(G71*H71,P4)</f>
        <v>0</v>
      </c>
      <c r="J71" s="39" t="s">
        <v>45</v>
      </c>
      <c r="O71" s="43">
        <f>I71*0.21</f>
        <v>0</v>
      </c>
      <c r="P71">
        <v>3</v>
      </c>
    </row>
    <row r="72">
      <c r="A72" s="36" t="s">
        <v>46</v>
      </c>
      <c r="B72" s="44"/>
      <c r="C72" s="45"/>
      <c r="D72" s="45"/>
      <c r="E72" s="38" t="s">
        <v>135</v>
      </c>
      <c r="F72" s="45"/>
      <c r="G72" s="45"/>
      <c r="H72" s="45"/>
      <c r="I72" s="45"/>
      <c r="J72" s="46"/>
    </row>
    <row r="73" ht="75">
      <c r="A73" s="36" t="s">
        <v>108</v>
      </c>
      <c r="B73" s="44"/>
      <c r="C73" s="45"/>
      <c r="D73" s="45"/>
      <c r="E73" s="50" t="s">
        <v>175</v>
      </c>
      <c r="F73" s="45"/>
      <c r="G73" s="45"/>
      <c r="H73" s="45"/>
      <c r="I73" s="45"/>
      <c r="J73" s="46"/>
    </row>
    <row r="74" ht="409.5">
      <c r="A74" s="36" t="s">
        <v>48</v>
      </c>
      <c r="B74" s="44"/>
      <c r="C74" s="45"/>
      <c r="D74" s="45"/>
      <c r="E74" s="38" t="s">
        <v>176</v>
      </c>
      <c r="F74" s="45"/>
      <c r="G74" s="45"/>
      <c r="H74" s="45"/>
      <c r="I74" s="45"/>
      <c r="J74" s="46"/>
    </row>
    <row r="75">
      <c r="A75" s="36" t="s">
        <v>40</v>
      </c>
      <c r="B75" s="36">
        <v>18</v>
      </c>
      <c r="C75" s="37" t="s">
        <v>173</v>
      </c>
      <c r="D75" s="36" t="s">
        <v>59</v>
      </c>
      <c r="E75" s="38" t="s">
        <v>174</v>
      </c>
      <c r="F75" s="39" t="s">
        <v>134</v>
      </c>
      <c r="G75" s="40">
        <v>109.61</v>
      </c>
      <c r="H75" s="41">
        <v>0</v>
      </c>
      <c r="I75" s="42">
        <f>ROUND(G75*H75,P4)</f>
        <v>0</v>
      </c>
      <c r="J75" s="39" t="s">
        <v>45</v>
      </c>
      <c r="O75" s="43">
        <f>I75*0.21</f>
        <v>0</v>
      </c>
      <c r="P75">
        <v>3</v>
      </c>
    </row>
    <row r="76" ht="45">
      <c r="A76" s="36" t="s">
        <v>46</v>
      </c>
      <c r="B76" s="44"/>
      <c r="C76" s="45"/>
      <c r="D76" s="45"/>
      <c r="E76" s="38" t="s">
        <v>177</v>
      </c>
      <c r="F76" s="45"/>
      <c r="G76" s="45"/>
      <c r="H76" s="45"/>
      <c r="I76" s="45"/>
      <c r="J76" s="46"/>
    </row>
    <row r="77" ht="30">
      <c r="A77" s="36" t="s">
        <v>108</v>
      </c>
      <c r="B77" s="44"/>
      <c r="C77" s="45"/>
      <c r="D77" s="45"/>
      <c r="E77" s="50" t="s">
        <v>178</v>
      </c>
      <c r="F77" s="45"/>
      <c r="G77" s="45"/>
      <c r="H77" s="45"/>
      <c r="I77" s="45"/>
      <c r="J77" s="46"/>
    </row>
    <row r="78" ht="409.5">
      <c r="A78" s="36" t="s">
        <v>48</v>
      </c>
      <c r="B78" s="44"/>
      <c r="C78" s="45"/>
      <c r="D78" s="45"/>
      <c r="E78" s="38" t="s">
        <v>176</v>
      </c>
      <c r="F78" s="45"/>
      <c r="G78" s="45"/>
      <c r="H78" s="45"/>
      <c r="I78" s="45"/>
      <c r="J78" s="46"/>
    </row>
    <row r="79">
      <c r="A79" s="36" t="s">
        <v>40</v>
      </c>
      <c r="B79" s="36">
        <v>19</v>
      </c>
      <c r="C79" s="37" t="s">
        <v>179</v>
      </c>
      <c r="D79" s="36" t="s">
        <v>42</v>
      </c>
      <c r="E79" s="38" t="s">
        <v>180</v>
      </c>
      <c r="F79" s="39" t="s">
        <v>134</v>
      </c>
      <c r="G79" s="40">
        <v>144.47999999999999</v>
      </c>
      <c r="H79" s="41">
        <v>0</v>
      </c>
      <c r="I79" s="42">
        <f>ROUND(G79*H79,P4)</f>
        <v>0</v>
      </c>
      <c r="J79" s="39" t="s">
        <v>45</v>
      </c>
      <c r="O79" s="43">
        <f>I79*0.21</f>
        <v>0</v>
      </c>
      <c r="P79">
        <v>3</v>
      </c>
    </row>
    <row r="80">
      <c r="A80" s="36" t="s">
        <v>46</v>
      </c>
      <c r="B80" s="44"/>
      <c r="C80" s="45"/>
      <c r="D80" s="45"/>
      <c r="E80" s="51" t="s">
        <v>42</v>
      </c>
      <c r="F80" s="45"/>
      <c r="G80" s="45"/>
      <c r="H80" s="45"/>
      <c r="I80" s="45"/>
      <c r="J80" s="46"/>
    </row>
    <row r="81" ht="30">
      <c r="A81" s="36" t="s">
        <v>108</v>
      </c>
      <c r="B81" s="44"/>
      <c r="C81" s="45"/>
      <c r="D81" s="45"/>
      <c r="E81" s="50" t="s">
        <v>181</v>
      </c>
      <c r="F81" s="45"/>
      <c r="G81" s="45"/>
      <c r="H81" s="45"/>
      <c r="I81" s="45"/>
      <c r="J81" s="46"/>
    </row>
    <row r="82" ht="409.5">
      <c r="A82" s="36" t="s">
        <v>48</v>
      </c>
      <c r="B82" s="44"/>
      <c r="C82" s="45"/>
      <c r="D82" s="45"/>
      <c r="E82" s="38" t="s">
        <v>176</v>
      </c>
      <c r="F82" s="45"/>
      <c r="G82" s="45"/>
      <c r="H82" s="45"/>
      <c r="I82" s="45"/>
      <c r="J82" s="46"/>
    </row>
    <row r="83">
      <c r="A83" s="36" t="s">
        <v>40</v>
      </c>
      <c r="B83" s="36">
        <v>20</v>
      </c>
      <c r="C83" s="37" t="s">
        <v>182</v>
      </c>
      <c r="D83" s="36" t="s">
        <v>42</v>
      </c>
      <c r="E83" s="38" t="s">
        <v>183</v>
      </c>
      <c r="F83" s="39" t="s">
        <v>134</v>
      </c>
      <c r="G83" s="40">
        <v>19.460000000000001</v>
      </c>
      <c r="H83" s="41">
        <v>0</v>
      </c>
      <c r="I83" s="42">
        <f>ROUND(G83*H83,P4)</f>
        <v>0</v>
      </c>
      <c r="J83" s="39" t="s">
        <v>45</v>
      </c>
      <c r="O83" s="43">
        <f>I83*0.21</f>
        <v>0</v>
      </c>
      <c r="P83">
        <v>3</v>
      </c>
    </row>
    <row r="84">
      <c r="A84" s="36" t="s">
        <v>46</v>
      </c>
      <c r="B84" s="44"/>
      <c r="C84" s="45"/>
      <c r="D84" s="45"/>
      <c r="E84" s="38" t="s">
        <v>184</v>
      </c>
      <c r="F84" s="45"/>
      <c r="G84" s="45"/>
      <c r="H84" s="45"/>
      <c r="I84" s="45"/>
      <c r="J84" s="46"/>
    </row>
    <row r="85">
      <c r="A85" s="36" t="s">
        <v>108</v>
      </c>
      <c r="B85" s="44"/>
      <c r="C85" s="45"/>
      <c r="D85" s="45"/>
      <c r="E85" s="50" t="s">
        <v>185</v>
      </c>
      <c r="F85" s="45"/>
      <c r="G85" s="45"/>
      <c r="H85" s="45"/>
      <c r="I85" s="45"/>
      <c r="J85" s="46"/>
    </row>
    <row r="86" ht="409.5">
      <c r="A86" s="36" t="s">
        <v>48</v>
      </c>
      <c r="B86" s="44"/>
      <c r="C86" s="45"/>
      <c r="D86" s="45"/>
      <c r="E86" s="38" t="s">
        <v>186</v>
      </c>
      <c r="F86" s="45"/>
      <c r="G86" s="45"/>
      <c r="H86" s="45"/>
      <c r="I86" s="45"/>
      <c r="J86" s="46"/>
    </row>
    <row r="87">
      <c r="A87" s="30" t="s">
        <v>37</v>
      </c>
      <c r="B87" s="31"/>
      <c r="C87" s="32" t="s">
        <v>187</v>
      </c>
      <c r="D87" s="33"/>
      <c r="E87" s="30" t="s">
        <v>188</v>
      </c>
      <c r="F87" s="33"/>
      <c r="G87" s="33"/>
      <c r="H87" s="33"/>
      <c r="I87" s="34">
        <f>SUMIFS(I88:I91,A88:A91,"P")</f>
        <v>0</v>
      </c>
      <c r="J87" s="35"/>
    </row>
    <row r="88">
      <c r="A88" s="36" t="s">
        <v>40</v>
      </c>
      <c r="B88" s="36">
        <v>21</v>
      </c>
      <c r="C88" s="37" t="s">
        <v>189</v>
      </c>
      <c r="D88" s="36" t="s">
        <v>42</v>
      </c>
      <c r="E88" s="38" t="s">
        <v>190</v>
      </c>
      <c r="F88" s="39" t="s">
        <v>165</v>
      </c>
      <c r="G88" s="40">
        <v>120</v>
      </c>
      <c r="H88" s="41">
        <v>0</v>
      </c>
      <c r="I88" s="42">
        <f>ROUND(G88*H88,P4)</f>
        <v>0</v>
      </c>
      <c r="J88" s="39" t="s">
        <v>45</v>
      </c>
      <c r="O88" s="43">
        <f>I88*0.21</f>
        <v>0</v>
      </c>
      <c r="P88">
        <v>3</v>
      </c>
    </row>
    <row r="89">
      <c r="A89" s="36" t="s">
        <v>46</v>
      </c>
      <c r="B89" s="44"/>
      <c r="C89" s="45"/>
      <c r="D89" s="45"/>
      <c r="E89" s="51" t="s">
        <v>42</v>
      </c>
      <c r="F89" s="45"/>
      <c r="G89" s="45"/>
      <c r="H89" s="45"/>
      <c r="I89" s="45"/>
      <c r="J89" s="46"/>
    </row>
    <row r="90" ht="45">
      <c r="A90" s="36" t="s">
        <v>108</v>
      </c>
      <c r="B90" s="44"/>
      <c r="C90" s="45"/>
      <c r="D90" s="45"/>
      <c r="E90" s="50" t="s">
        <v>191</v>
      </c>
      <c r="F90" s="45"/>
      <c r="G90" s="45"/>
      <c r="H90" s="45"/>
      <c r="I90" s="45"/>
      <c r="J90" s="46"/>
    </row>
    <row r="91" ht="120">
      <c r="A91" s="36" t="s">
        <v>48</v>
      </c>
      <c r="B91" s="44"/>
      <c r="C91" s="45"/>
      <c r="D91" s="45"/>
      <c r="E91" s="38" t="s">
        <v>192</v>
      </c>
      <c r="F91" s="45"/>
      <c r="G91" s="45"/>
      <c r="H91" s="45"/>
      <c r="I91" s="45"/>
      <c r="J91" s="46"/>
    </row>
    <row r="92">
      <c r="A92" s="30" t="s">
        <v>37</v>
      </c>
      <c r="B92" s="31"/>
      <c r="C92" s="32" t="s">
        <v>193</v>
      </c>
      <c r="D92" s="33"/>
      <c r="E92" s="30" t="s">
        <v>194</v>
      </c>
      <c r="F92" s="33"/>
      <c r="G92" s="33"/>
      <c r="H92" s="33"/>
      <c r="I92" s="34">
        <f>SUMIFS(I93:I127,A93:A127,"P")</f>
        <v>0</v>
      </c>
      <c r="J92" s="35"/>
    </row>
    <row r="93">
      <c r="A93" s="36" t="s">
        <v>40</v>
      </c>
      <c r="B93" s="36">
        <v>22</v>
      </c>
      <c r="C93" s="37" t="s">
        <v>195</v>
      </c>
      <c r="D93" s="36" t="s">
        <v>42</v>
      </c>
      <c r="E93" s="38" t="s">
        <v>196</v>
      </c>
      <c r="F93" s="39" t="s">
        <v>165</v>
      </c>
      <c r="G93" s="40">
        <v>36.799999999999997</v>
      </c>
      <c r="H93" s="41">
        <v>0</v>
      </c>
      <c r="I93" s="42">
        <f>ROUND(G93*H93,P4)</f>
        <v>0</v>
      </c>
      <c r="J93" s="39" t="s">
        <v>45</v>
      </c>
      <c r="O93" s="43">
        <f>I93*0.21</f>
        <v>0</v>
      </c>
      <c r="P93">
        <v>3</v>
      </c>
    </row>
    <row r="94" ht="60">
      <c r="A94" s="36" t="s">
        <v>46</v>
      </c>
      <c r="B94" s="44"/>
      <c r="C94" s="45"/>
      <c r="D94" s="45"/>
      <c r="E94" s="38" t="s">
        <v>197</v>
      </c>
      <c r="F94" s="45"/>
      <c r="G94" s="45"/>
      <c r="H94" s="45"/>
      <c r="I94" s="45"/>
      <c r="J94" s="46"/>
    </row>
    <row r="95" ht="45">
      <c r="A95" s="36" t="s">
        <v>108</v>
      </c>
      <c r="B95" s="44"/>
      <c r="C95" s="45"/>
      <c r="D95" s="45"/>
      <c r="E95" s="50" t="s">
        <v>198</v>
      </c>
      <c r="F95" s="45"/>
      <c r="G95" s="45"/>
      <c r="H95" s="45"/>
      <c r="I95" s="45"/>
      <c r="J95" s="46"/>
    </row>
    <row r="96" ht="45">
      <c r="A96" s="36" t="s">
        <v>48</v>
      </c>
      <c r="B96" s="44"/>
      <c r="C96" s="45"/>
      <c r="D96" s="45"/>
      <c r="E96" s="38" t="s">
        <v>199</v>
      </c>
      <c r="F96" s="45"/>
      <c r="G96" s="45"/>
      <c r="H96" s="45"/>
      <c r="I96" s="45"/>
      <c r="J96" s="46"/>
    </row>
    <row r="97" ht="30">
      <c r="A97" s="36" t="s">
        <v>40</v>
      </c>
      <c r="B97" s="36">
        <v>23</v>
      </c>
      <c r="C97" s="37" t="s">
        <v>200</v>
      </c>
      <c r="D97" s="36" t="s">
        <v>42</v>
      </c>
      <c r="E97" s="38" t="s">
        <v>201</v>
      </c>
      <c r="F97" s="39" t="s">
        <v>165</v>
      </c>
      <c r="G97" s="40">
        <v>40.600000000000001</v>
      </c>
      <c r="H97" s="41">
        <v>0</v>
      </c>
      <c r="I97" s="42">
        <f>ROUND(G97*H97,P4)</f>
        <v>0</v>
      </c>
      <c r="J97" s="39" t="s">
        <v>45</v>
      </c>
      <c r="O97" s="43">
        <f>I97*0.21</f>
        <v>0</v>
      </c>
      <c r="P97">
        <v>3</v>
      </c>
    </row>
    <row r="98">
      <c r="A98" s="36" t="s">
        <v>46</v>
      </c>
      <c r="B98" s="44"/>
      <c r="C98" s="45"/>
      <c r="D98" s="45"/>
      <c r="E98" s="38" t="s">
        <v>202</v>
      </c>
      <c r="F98" s="45"/>
      <c r="G98" s="45"/>
      <c r="H98" s="45"/>
      <c r="I98" s="45"/>
      <c r="J98" s="46"/>
    </row>
    <row r="99">
      <c r="A99" s="36" t="s">
        <v>108</v>
      </c>
      <c r="B99" s="44"/>
      <c r="C99" s="45"/>
      <c r="D99" s="45"/>
      <c r="E99" s="50" t="s">
        <v>203</v>
      </c>
      <c r="F99" s="45"/>
      <c r="G99" s="45"/>
      <c r="H99" s="45"/>
      <c r="I99" s="45"/>
      <c r="J99" s="46"/>
    </row>
    <row r="100" ht="120">
      <c r="A100" s="36" t="s">
        <v>48</v>
      </c>
      <c r="B100" s="44"/>
      <c r="C100" s="45"/>
      <c r="D100" s="45"/>
      <c r="E100" s="38" t="s">
        <v>204</v>
      </c>
      <c r="F100" s="45"/>
      <c r="G100" s="45"/>
      <c r="H100" s="45"/>
      <c r="I100" s="45"/>
      <c r="J100" s="46"/>
    </row>
    <row r="101">
      <c r="A101" s="36" t="s">
        <v>40</v>
      </c>
      <c r="B101" s="36">
        <v>24</v>
      </c>
      <c r="C101" s="37" t="s">
        <v>205</v>
      </c>
      <c r="D101" s="36" t="s">
        <v>42</v>
      </c>
      <c r="E101" s="38" t="s">
        <v>206</v>
      </c>
      <c r="F101" s="39" t="s">
        <v>70</v>
      </c>
      <c r="G101" s="40">
        <v>10</v>
      </c>
      <c r="H101" s="41">
        <v>0</v>
      </c>
      <c r="I101" s="42">
        <f>ROUND(G101*H101,P4)</f>
        <v>0</v>
      </c>
      <c r="J101" s="39" t="s">
        <v>45</v>
      </c>
      <c r="O101" s="43">
        <f>I101*0.21</f>
        <v>0</v>
      </c>
      <c r="P101">
        <v>3</v>
      </c>
    </row>
    <row r="102">
      <c r="A102" s="36" t="s">
        <v>46</v>
      </c>
      <c r="B102" s="44"/>
      <c r="C102" s="45"/>
      <c r="D102" s="45"/>
      <c r="E102" s="51" t="s">
        <v>42</v>
      </c>
      <c r="F102" s="45"/>
      <c r="G102" s="45"/>
      <c r="H102" s="45"/>
      <c r="I102" s="45"/>
      <c r="J102" s="46"/>
    </row>
    <row r="103" ht="30">
      <c r="A103" s="36" t="s">
        <v>48</v>
      </c>
      <c r="B103" s="44"/>
      <c r="C103" s="45"/>
      <c r="D103" s="45"/>
      <c r="E103" s="38" t="s">
        <v>207</v>
      </c>
      <c r="F103" s="45"/>
      <c r="G103" s="45"/>
      <c r="H103" s="45"/>
      <c r="I103" s="45"/>
      <c r="J103" s="46"/>
    </row>
    <row r="104">
      <c r="A104" s="36" t="s">
        <v>40</v>
      </c>
      <c r="B104" s="36">
        <v>25</v>
      </c>
      <c r="C104" s="37" t="s">
        <v>208</v>
      </c>
      <c r="D104" s="36" t="s">
        <v>42</v>
      </c>
      <c r="E104" s="38" t="s">
        <v>209</v>
      </c>
      <c r="F104" s="39" t="s">
        <v>165</v>
      </c>
      <c r="G104" s="40">
        <v>13.199999999999999</v>
      </c>
      <c r="H104" s="41">
        <v>0</v>
      </c>
      <c r="I104" s="42">
        <f>ROUND(G104*H104,P4)</f>
        <v>0</v>
      </c>
      <c r="J104" s="39" t="s">
        <v>45</v>
      </c>
      <c r="O104" s="43">
        <f>I104*0.21</f>
        <v>0</v>
      </c>
      <c r="P104">
        <v>3</v>
      </c>
    </row>
    <row r="105" ht="30">
      <c r="A105" s="36" t="s">
        <v>46</v>
      </c>
      <c r="B105" s="44"/>
      <c r="C105" s="45"/>
      <c r="D105" s="45"/>
      <c r="E105" s="38" t="s">
        <v>210</v>
      </c>
      <c r="F105" s="45"/>
      <c r="G105" s="45"/>
      <c r="H105" s="45"/>
      <c r="I105" s="45"/>
      <c r="J105" s="46"/>
    </row>
    <row r="106">
      <c r="A106" s="36" t="s">
        <v>108</v>
      </c>
      <c r="B106" s="44"/>
      <c r="C106" s="45"/>
      <c r="D106" s="45"/>
      <c r="E106" s="50" t="s">
        <v>211</v>
      </c>
      <c r="F106" s="45"/>
      <c r="G106" s="45"/>
      <c r="H106" s="45"/>
      <c r="I106" s="45"/>
      <c r="J106" s="46"/>
    </row>
    <row r="107" ht="30">
      <c r="A107" s="36" t="s">
        <v>48</v>
      </c>
      <c r="B107" s="44"/>
      <c r="C107" s="45"/>
      <c r="D107" s="45"/>
      <c r="E107" s="38" t="s">
        <v>212</v>
      </c>
      <c r="F107" s="45"/>
      <c r="G107" s="45"/>
      <c r="H107" s="45"/>
      <c r="I107" s="45"/>
      <c r="J107" s="46"/>
    </row>
    <row r="108">
      <c r="A108" s="36" t="s">
        <v>40</v>
      </c>
      <c r="B108" s="36">
        <v>26</v>
      </c>
      <c r="C108" s="37" t="s">
        <v>213</v>
      </c>
      <c r="D108" s="36" t="s">
        <v>42</v>
      </c>
      <c r="E108" s="38" t="s">
        <v>214</v>
      </c>
      <c r="F108" s="39" t="s">
        <v>134</v>
      </c>
      <c r="G108" s="40">
        <v>59.945</v>
      </c>
      <c r="H108" s="41">
        <v>0</v>
      </c>
      <c r="I108" s="42">
        <f>ROUND(G108*H108,P4)</f>
        <v>0</v>
      </c>
      <c r="J108" s="39" t="s">
        <v>45</v>
      </c>
      <c r="O108" s="43">
        <f>I108*0.21</f>
        <v>0</v>
      </c>
      <c r="P108">
        <v>3</v>
      </c>
    </row>
    <row r="109">
      <c r="A109" s="36" t="s">
        <v>46</v>
      </c>
      <c r="B109" s="44"/>
      <c r="C109" s="45"/>
      <c r="D109" s="45"/>
      <c r="E109" s="38" t="s">
        <v>135</v>
      </c>
      <c r="F109" s="45"/>
      <c r="G109" s="45"/>
      <c r="H109" s="45"/>
      <c r="I109" s="45"/>
      <c r="J109" s="46"/>
    </row>
    <row r="110" ht="60">
      <c r="A110" s="36" t="s">
        <v>108</v>
      </c>
      <c r="B110" s="44"/>
      <c r="C110" s="45"/>
      <c r="D110" s="45"/>
      <c r="E110" s="50" t="s">
        <v>215</v>
      </c>
      <c r="F110" s="45"/>
      <c r="G110" s="45"/>
      <c r="H110" s="45"/>
      <c r="I110" s="45"/>
      <c r="J110" s="46"/>
    </row>
    <row r="111" ht="180">
      <c r="A111" s="36" t="s">
        <v>48</v>
      </c>
      <c r="B111" s="44"/>
      <c r="C111" s="45"/>
      <c r="D111" s="45"/>
      <c r="E111" s="38" t="s">
        <v>216</v>
      </c>
      <c r="F111" s="45"/>
      <c r="G111" s="45"/>
      <c r="H111" s="45"/>
      <c r="I111" s="45"/>
      <c r="J111" s="46"/>
    </row>
    <row r="112">
      <c r="A112" s="36" t="s">
        <v>40</v>
      </c>
      <c r="B112" s="36">
        <v>27</v>
      </c>
      <c r="C112" s="37" t="s">
        <v>217</v>
      </c>
      <c r="D112" s="36" t="s">
        <v>42</v>
      </c>
      <c r="E112" s="38" t="s">
        <v>218</v>
      </c>
      <c r="F112" s="39" t="s">
        <v>134</v>
      </c>
      <c r="G112" s="40">
        <v>6.4889999999999999</v>
      </c>
      <c r="H112" s="41">
        <v>0</v>
      </c>
      <c r="I112" s="42">
        <f>ROUND(G112*H112,P4)</f>
        <v>0</v>
      </c>
      <c r="J112" s="39" t="s">
        <v>45</v>
      </c>
      <c r="O112" s="43">
        <f>I112*0.21</f>
        <v>0</v>
      </c>
      <c r="P112">
        <v>3</v>
      </c>
    </row>
    <row r="113">
      <c r="A113" s="36" t="s">
        <v>46</v>
      </c>
      <c r="B113" s="44"/>
      <c r="C113" s="45"/>
      <c r="D113" s="45"/>
      <c r="E113" s="38" t="s">
        <v>135</v>
      </c>
      <c r="F113" s="45"/>
      <c r="G113" s="45"/>
      <c r="H113" s="45"/>
      <c r="I113" s="45"/>
      <c r="J113" s="46"/>
    </row>
    <row r="114" ht="75">
      <c r="A114" s="36" t="s">
        <v>108</v>
      </c>
      <c r="B114" s="44"/>
      <c r="C114" s="45"/>
      <c r="D114" s="45"/>
      <c r="E114" s="50" t="s">
        <v>219</v>
      </c>
      <c r="F114" s="45"/>
      <c r="G114" s="45"/>
      <c r="H114" s="45"/>
      <c r="I114" s="45"/>
      <c r="J114" s="46"/>
    </row>
    <row r="115" ht="180">
      <c r="A115" s="36" t="s">
        <v>48</v>
      </c>
      <c r="B115" s="44"/>
      <c r="C115" s="45"/>
      <c r="D115" s="45"/>
      <c r="E115" s="38" t="s">
        <v>216</v>
      </c>
      <c r="F115" s="45"/>
      <c r="G115" s="45"/>
      <c r="H115" s="45"/>
      <c r="I115" s="45"/>
      <c r="J115" s="46"/>
    </row>
    <row r="116">
      <c r="A116" s="36" t="s">
        <v>40</v>
      </c>
      <c r="B116" s="36">
        <v>28</v>
      </c>
      <c r="C116" s="37" t="s">
        <v>220</v>
      </c>
      <c r="D116" s="36" t="s">
        <v>42</v>
      </c>
      <c r="E116" s="38" t="s">
        <v>221</v>
      </c>
      <c r="F116" s="39" t="s">
        <v>134</v>
      </c>
      <c r="G116" s="40">
        <v>6.1200000000000001</v>
      </c>
      <c r="H116" s="41">
        <v>0</v>
      </c>
      <c r="I116" s="42">
        <f>ROUND(G116*H116,P4)</f>
        <v>0</v>
      </c>
      <c r="J116" s="39" t="s">
        <v>45</v>
      </c>
      <c r="O116" s="43">
        <f>I116*0.21</f>
        <v>0</v>
      </c>
      <c r="P116">
        <v>3</v>
      </c>
    </row>
    <row r="117">
      <c r="A117" s="36" t="s">
        <v>46</v>
      </c>
      <c r="B117" s="44"/>
      <c r="C117" s="45"/>
      <c r="D117" s="45"/>
      <c r="E117" s="38" t="s">
        <v>135</v>
      </c>
      <c r="F117" s="45"/>
      <c r="G117" s="45"/>
      <c r="H117" s="45"/>
      <c r="I117" s="45"/>
      <c r="J117" s="46"/>
    </row>
    <row r="118" ht="45">
      <c r="A118" s="36" t="s">
        <v>108</v>
      </c>
      <c r="B118" s="44"/>
      <c r="C118" s="45"/>
      <c r="D118" s="45"/>
      <c r="E118" s="50" t="s">
        <v>222</v>
      </c>
      <c r="F118" s="45"/>
      <c r="G118" s="45"/>
      <c r="H118" s="45"/>
      <c r="I118" s="45"/>
      <c r="J118" s="46"/>
    </row>
    <row r="119" ht="180">
      <c r="A119" s="36" t="s">
        <v>48</v>
      </c>
      <c r="B119" s="44"/>
      <c r="C119" s="45"/>
      <c r="D119" s="45"/>
      <c r="E119" s="38" t="s">
        <v>216</v>
      </c>
      <c r="F119" s="45"/>
      <c r="G119" s="45"/>
      <c r="H119" s="45"/>
      <c r="I119" s="45"/>
      <c r="J119" s="46"/>
    </row>
    <row r="120">
      <c r="A120" s="36" t="s">
        <v>40</v>
      </c>
      <c r="B120" s="36">
        <v>29</v>
      </c>
      <c r="C120" s="37" t="s">
        <v>223</v>
      </c>
      <c r="D120" s="36" t="s">
        <v>42</v>
      </c>
      <c r="E120" s="38" t="s">
        <v>224</v>
      </c>
      <c r="F120" s="39" t="s">
        <v>106</v>
      </c>
      <c r="G120" s="40">
        <v>5.4340000000000002</v>
      </c>
      <c r="H120" s="41">
        <v>0</v>
      </c>
      <c r="I120" s="42">
        <f>ROUND(G120*H120,P4)</f>
        <v>0</v>
      </c>
      <c r="J120" s="39" t="s">
        <v>45</v>
      </c>
      <c r="O120" s="43">
        <f>I120*0.21</f>
        <v>0</v>
      </c>
      <c r="P120">
        <v>3</v>
      </c>
    </row>
    <row r="121" ht="30">
      <c r="A121" s="36" t="s">
        <v>46</v>
      </c>
      <c r="B121" s="44"/>
      <c r="C121" s="45"/>
      <c r="D121" s="45"/>
      <c r="E121" s="38" t="s">
        <v>225</v>
      </c>
      <c r="F121" s="45"/>
      <c r="G121" s="45"/>
      <c r="H121" s="45"/>
      <c r="I121" s="45"/>
      <c r="J121" s="46"/>
    </row>
    <row r="122" ht="165">
      <c r="A122" s="36" t="s">
        <v>108</v>
      </c>
      <c r="B122" s="44"/>
      <c r="C122" s="45"/>
      <c r="D122" s="45"/>
      <c r="E122" s="50" t="s">
        <v>226</v>
      </c>
      <c r="F122" s="45"/>
      <c r="G122" s="45"/>
      <c r="H122" s="45"/>
      <c r="I122" s="45"/>
      <c r="J122" s="46"/>
    </row>
    <row r="123" ht="180">
      <c r="A123" s="36" t="s">
        <v>48</v>
      </c>
      <c r="B123" s="44"/>
      <c r="C123" s="45"/>
      <c r="D123" s="45"/>
      <c r="E123" s="38" t="s">
        <v>227</v>
      </c>
      <c r="F123" s="45"/>
      <c r="G123" s="45"/>
      <c r="H123" s="45"/>
      <c r="I123" s="45"/>
      <c r="J123" s="46"/>
    </row>
    <row r="124">
      <c r="A124" s="36" t="s">
        <v>40</v>
      </c>
      <c r="B124" s="36">
        <v>30</v>
      </c>
      <c r="C124" s="37" t="s">
        <v>223</v>
      </c>
      <c r="D124" s="36" t="s">
        <v>228</v>
      </c>
      <c r="E124" s="38" t="s">
        <v>224</v>
      </c>
      <c r="F124" s="39" t="s">
        <v>106</v>
      </c>
      <c r="G124" s="40">
        <v>20.300000000000001</v>
      </c>
      <c r="H124" s="41">
        <v>0</v>
      </c>
      <c r="I124" s="42">
        <f>ROUND(G124*H124,P4)</f>
        <v>0</v>
      </c>
      <c r="J124" s="39" t="s">
        <v>45</v>
      </c>
      <c r="O124" s="43">
        <f>I124*0.21</f>
        <v>0</v>
      </c>
      <c r="P124">
        <v>3</v>
      </c>
    </row>
    <row r="125" ht="60">
      <c r="A125" s="36" t="s">
        <v>46</v>
      </c>
      <c r="B125" s="44"/>
      <c r="C125" s="45"/>
      <c r="D125" s="45"/>
      <c r="E125" s="38" t="s">
        <v>229</v>
      </c>
      <c r="F125" s="45"/>
      <c r="G125" s="45"/>
      <c r="H125" s="45"/>
      <c r="I125" s="45"/>
      <c r="J125" s="46"/>
    </row>
    <row r="126">
      <c r="A126" s="36" t="s">
        <v>108</v>
      </c>
      <c r="B126" s="44"/>
      <c r="C126" s="45"/>
      <c r="D126" s="45"/>
      <c r="E126" s="50" t="s">
        <v>230</v>
      </c>
      <c r="F126" s="45"/>
      <c r="G126" s="45"/>
      <c r="H126" s="45"/>
      <c r="I126" s="45"/>
      <c r="J126" s="46"/>
    </row>
    <row r="127" ht="180">
      <c r="A127" s="36" t="s">
        <v>48</v>
      </c>
      <c r="B127" s="47"/>
      <c r="C127" s="48"/>
      <c r="D127" s="48"/>
      <c r="E127" s="38" t="s">
        <v>227</v>
      </c>
      <c r="F127" s="48"/>
      <c r="G127" s="48"/>
      <c r="H127" s="48"/>
      <c r="I127" s="48"/>
      <c r="J127" s="49"/>
    </row>
  </sheetData>
  <sheetProtection sheet="1" objects="1" scenarios="1" spinCount="100000" saltValue="YS3V/7AmlukdGc2WUBcWKbKzyrPNu17LD/uVf9F4zAPxRMJgkC+z/QEKba9Fl1egF6nep6Ioy5MD2UGrLP13SQ==" hashValue="VA7JWSfhADr3fMeyTSX9ZjQg0Z2mg/gJCNP5WaerJbCJg9Ynl8ht40MZu5a5oQGJZpeSRdXAPeIx2VmtRR9Y2g==" algorithmName="SHA-512" password="CC05"/>
  <mergeCells count="11">
    <mergeCell ref="C3:D3"/>
    <mergeCell ref="C4:D4"/>
    <mergeCell ref="A5:A6"/>
    <mergeCell ref="B5:B6"/>
    <mergeCell ref="C5:C6"/>
    <mergeCell ref="D5:D6"/>
    <mergeCell ref="E5:E6"/>
    <mergeCell ref="F5:F6"/>
    <mergeCell ref="G5:G6"/>
    <mergeCell ref="H5:I5"/>
    <mergeCell ref="J5:J6"/>
  </mergeCells>
  <pageSetup fitToHeight="0"/>
  <drawing r:id="rId1"/>
</worksheet>
</file>

<file path=xl/worksheets/sheet4.xml><?xml version="1.0" encoding="utf-8"?>
<worksheet xmlns:r="http://schemas.openxmlformats.org/officeDocument/2006/relationships" xmlns="http://schemas.openxmlformats.org/spreadsheetml/2006/main">
  <sheetPr>
    <pageSetUpPr fitToPage="1"/>
  </sheetPr>
  <sheetViews>
    <sheetView workbookViewId="0"/>
  </sheetViews>
  <sheetFormatPr defaultRowHeight="15"/>
  <cols>
    <col min="1" max="1" width="9.140625" hidden="1"/>
    <col min="2" max="2" width="16.14063" customWidth="1"/>
    <col min="3" max="3" width="9.710938" customWidth="1"/>
    <col min="4" max="4" width="13" customWidth="1"/>
    <col min="5" max="5" width="64.85547" customWidth="1"/>
    <col min="6" max="6" width="13" customWidth="1"/>
    <col min="7" max="7" width="16.14063" customWidth="1"/>
    <col min="8" max="8" width="16.14063" customWidth="1"/>
    <col min="9" max="9" width="16.14063" customWidth="1"/>
    <col min="10" max="10" width="17.57031" bestFit="1" customWidth="1"/>
    <col min="15" max="15" width="9.140625" hidden="1"/>
    <col min="16" max="16" width="9.140625" hidden="1"/>
  </cols>
  <sheetData>
    <row r="1">
      <c r="A1" s="1" t="s">
        <v>0</v>
      </c>
      <c r="B1" s="11"/>
      <c r="C1" s="12"/>
      <c r="D1" s="12"/>
      <c r="E1" s="13" t="s">
        <v>1</v>
      </c>
      <c r="F1" s="12"/>
      <c r="G1" s="12"/>
      <c r="H1" s="12"/>
      <c r="I1" s="12"/>
      <c r="J1" s="14"/>
      <c r="P1">
        <v>3</v>
      </c>
    </row>
    <row r="2" ht="20.25">
      <c r="A2" s="1"/>
      <c r="B2" s="15"/>
      <c r="C2" s="16"/>
      <c r="D2" s="16"/>
      <c r="E2" s="17" t="s">
        <v>19</v>
      </c>
      <c r="F2" s="16"/>
      <c r="G2" s="16"/>
      <c r="H2" s="16"/>
      <c r="I2" s="16"/>
      <c r="J2" s="18"/>
    </row>
    <row r="3">
      <c r="A3" s="3" t="s">
        <v>20</v>
      </c>
      <c r="B3" s="19" t="s">
        <v>21</v>
      </c>
      <c r="C3" s="20" t="s">
        <v>22</v>
      </c>
      <c r="D3" s="21"/>
      <c r="E3" s="22" t="s">
        <v>23</v>
      </c>
      <c r="F3" s="16"/>
      <c r="G3" s="16"/>
      <c r="H3" s="23" t="s">
        <v>15</v>
      </c>
      <c r="I3" s="24">
        <f>SUMIFS(I8:I255,A8:A255,"SD")</f>
        <v>0</v>
      </c>
      <c r="J3" s="18"/>
      <c r="O3">
        <v>0</v>
      </c>
      <c r="P3">
        <v>2</v>
      </c>
    </row>
    <row r="4">
      <c r="A4" s="3" t="s">
        <v>24</v>
      </c>
      <c r="B4" s="19" t="s">
        <v>25</v>
      </c>
      <c r="C4" s="20" t="s">
        <v>15</v>
      </c>
      <c r="D4" s="21"/>
      <c r="E4" s="22" t="s">
        <v>16</v>
      </c>
      <c r="F4" s="16"/>
      <c r="G4" s="16"/>
      <c r="H4" s="16"/>
      <c r="I4" s="16"/>
      <c r="J4" s="18"/>
      <c r="O4">
        <v>0.12</v>
      </c>
      <c r="P4">
        <v>2</v>
      </c>
    </row>
    <row r="5">
      <c r="A5" s="25" t="s">
        <v>26</v>
      </c>
      <c r="B5" s="26" t="s">
        <v>27</v>
      </c>
      <c r="C5" s="7" t="s">
        <v>28</v>
      </c>
      <c r="D5" s="7" t="s">
        <v>29</v>
      </c>
      <c r="E5" s="7" t="s">
        <v>30</v>
      </c>
      <c r="F5" s="7" t="s">
        <v>31</v>
      </c>
      <c r="G5" s="7" t="s">
        <v>32</v>
      </c>
      <c r="H5" s="7" t="s">
        <v>33</v>
      </c>
      <c r="I5" s="7"/>
      <c r="J5" s="27" t="s">
        <v>34</v>
      </c>
      <c r="O5">
        <v>0.20999999999999999</v>
      </c>
    </row>
    <row r="6">
      <c r="A6" s="25"/>
      <c r="B6" s="26"/>
      <c r="C6" s="7"/>
      <c r="D6" s="7"/>
      <c r="E6" s="7"/>
      <c r="F6" s="7"/>
      <c r="G6" s="7"/>
      <c r="H6" s="7" t="s">
        <v>35</v>
      </c>
      <c r="I6" s="7" t="s">
        <v>36</v>
      </c>
      <c r="J6" s="27"/>
    </row>
    <row r="7">
      <c r="A7" s="28">
        <v>0</v>
      </c>
      <c r="B7" s="26">
        <v>1</v>
      </c>
      <c r="C7" s="29">
        <v>2</v>
      </c>
      <c r="D7" s="7">
        <v>3</v>
      </c>
      <c r="E7" s="29">
        <v>4</v>
      </c>
      <c r="F7" s="7">
        <v>5</v>
      </c>
      <c r="G7" s="7">
        <v>6</v>
      </c>
      <c r="H7" s="7">
        <v>7</v>
      </c>
      <c r="I7" s="29">
        <v>8</v>
      </c>
      <c r="J7" s="27">
        <v>9</v>
      </c>
    </row>
    <row r="8">
      <c r="A8" s="30" t="s">
        <v>37</v>
      </c>
      <c r="B8" s="31"/>
      <c r="C8" s="32" t="s">
        <v>55</v>
      </c>
      <c r="D8" s="33"/>
      <c r="E8" s="30" t="s">
        <v>128</v>
      </c>
      <c r="F8" s="33"/>
      <c r="G8" s="33"/>
      <c r="H8" s="33"/>
      <c r="I8" s="34">
        <f>SUMIFS(I9:I28,A9:A28,"P")</f>
        <v>0</v>
      </c>
      <c r="J8" s="35"/>
    </row>
    <row r="9">
      <c r="A9" s="36" t="s">
        <v>40</v>
      </c>
      <c r="B9" s="36">
        <v>1</v>
      </c>
      <c r="C9" s="37" t="s">
        <v>231</v>
      </c>
      <c r="D9" s="36" t="s">
        <v>42</v>
      </c>
      <c r="E9" s="38" t="s">
        <v>232</v>
      </c>
      <c r="F9" s="39" t="s">
        <v>134</v>
      </c>
      <c r="G9" s="40">
        <v>333.14699999999999</v>
      </c>
      <c r="H9" s="41">
        <v>0</v>
      </c>
      <c r="I9" s="42">
        <f>ROUND(G9*H9,P4)</f>
        <v>0</v>
      </c>
      <c r="J9" s="39" t="s">
        <v>45</v>
      </c>
      <c r="O9" s="43">
        <f>I9*0</f>
        <v>0</v>
      </c>
      <c r="P9">
        <v>1</v>
      </c>
    </row>
    <row r="10" ht="30">
      <c r="A10" s="36" t="s">
        <v>46</v>
      </c>
      <c r="B10" s="44"/>
      <c r="C10" s="45"/>
      <c r="D10" s="45"/>
      <c r="E10" s="38" t="s">
        <v>233</v>
      </c>
      <c r="F10" s="45"/>
      <c r="G10" s="45"/>
      <c r="H10" s="45"/>
      <c r="I10" s="45"/>
      <c r="J10" s="46"/>
    </row>
    <row r="11" ht="60">
      <c r="A11" s="36" t="s">
        <v>108</v>
      </c>
      <c r="B11" s="44"/>
      <c r="C11" s="45"/>
      <c r="D11" s="45"/>
      <c r="E11" s="50" t="s">
        <v>234</v>
      </c>
      <c r="F11" s="45"/>
      <c r="G11" s="45"/>
      <c r="H11" s="45"/>
      <c r="I11" s="45"/>
      <c r="J11" s="46"/>
    </row>
    <row r="12" ht="300">
      <c r="A12" s="36" t="s">
        <v>48</v>
      </c>
      <c r="B12" s="44"/>
      <c r="C12" s="45"/>
      <c r="D12" s="45"/>
      <c r="E12" s="38" t="s">
        <v>235</v>
      </c>
      <c r="F12" s="45"/>
      <c r="G12" s="45"/>
      <c r="H12" s="45"/>
      <c r="I12" s="45"/>
      <c r="J12" s="46"/>
    </row>
    <row r="13">
      <c r="A13" s="36" t="s">
        <v>40</v>
      </c>
      <c r="B13" s="36">
        <v>2</v>
      </c>
      <c r="C13" s="37" t="s">
        <v>236</v>
      </c>
      <c r="D13" s="36" t="s">
        <v>42</v>
      </c>
      <c r="E13" s="38" t="s">
        <v>237</v>
      </c>
      <c r="F13" s="39" t="s">
        <v>118</v>
      </c>
      <c r="G13" s="40">
        <v>391.5</v>
      </c>
      <c r="H13" s="41">
        <v>0</v>
      </c>
      <c r="I13" s="42">
        <f>ROUND(G13*H13,P4)</f>
        <v>0</v>
      </c>
      <c r="J13" s="39" t="s">
        <v>45</v>
      </c>
      <c r="O13" s="43">
        <f>I13*0.21</f>
        <v>0</v>
      </c>
      <c r="P13">
        <v>3</v>
      </c>
    </row>
    <row r="14" ht="30">
      <c r="A14" s="36" t="s">
        <v>46</v>
      </c>
      <c r="B14" s="44"/>
      <c r="C14" s="45"/>
      <c r="D14" s="45"/>
      <c r="E14" s="38" t="s">
        <v>238</v>
      </c>
      <c r="F14" s="45"/>
      <c r="G14" s="45"/>
      <c r="H14" s="45"/>
      <c r="I14" s="45"/>
      <c r="J14" s="46"/>
    </row>
    <row r="15" ht="45">
      <c r="A15" s="36" t="s">
        <v>108</v>
      </c>
      <c r="B15" s="44"/>
      <c r="C15" s="45"/>
      <c r="D15" s="45"/>
      <c r="E15" s="50" t="s">
        <v>239</v>
      </c>
      <c r="F15" s="45"/>
      <c r="G15" s="45"/>
      <c r="H15" s="45"/>
      <c r="I15" s="45"/>
      <c r="J15" s="46"/>
    </row>
    <row r="16" ht="30">
      <c r="A16" s="36" t="s">
        <v>48</v>
      </c>
      <c r="B16" s="44"/>
      <c r="C16" s="45"/>
      <c r="D16" s="45"/>
      <c r="E16" s="38" t="s">
        <v>240</v>
      </c>
      <c r="F16" s="45"/>
      <c r="G16" s="45"/>
      <c r="H16" s="45"/>
      <c r="I16" s="45"/>
      <c r="J16" s="46"/>
    </row>
    <row r="17">
      <c r="A17" s="36" t="s">
        <v>40</v>
      </c>
      <c r="B17" s="36">
        <v>3</v>
      </c>
      <c r="C17" s="37" t="s">
        <v>241</v>
      </c>
      <c r="D17" s="36" t="s">
        <v>55</v>
      </c>
      <c r="E17" s="38" t="s">
        <v>242</v>
      </c>
      <c r="F17" s="39" t="s">
        <v>118</v>
      </c>
      <c r="G17" s="40">
        <v>162.21199999999999</v>
      </c>
      <c r="H17" s="41">
        <v>0</v>
      </c>
      <c r="I17" s="42">
        <f>ROUND(G17*H17,P4)</f>
        <v>0</v>
      </c>
      <c r="J17" s="39" t="s">
        <v>45</v>
      </c>
      <c r="O17" s="43">
        <f>I17*0.21</f>
        <v>0</v>
      </c>
      <c r="P17">
        <v>3</v>
      </c>
    </row>
    <row r="18">
      <c r="A18" s="36" t="s">
        <v>46</v>
      </c>
      <c r="B18" s="44"/>
      <c r="C18" s="45"/>
      <c r="D18" s="45"/>
      <c r="E18" s="38" t="s">
        <v>243</v>
      </c>
      <c r="F18" s="45"/>
      <c r="G18" s="45"/>
      <c r="H18" s="45"/>
      <c r="I18" s="45"/>
      <c r="J18" s="46"/>
    </row>
    <row r="19" ht="30">
      <c r="A19" s="36" t="s">
        <v>108</v>
      </c>
      <c r="B19" s="44"/>
      <c r="C19" s="45"/>
      <c r="D19" s="45"/>
      <c r="E19" s="50" t="s">
        <v>244</v>
      </c>
      <c r="F19" s="45"/>
      <c r="G19" s="45"/>
      <c r="H19" s="45"/>
      <c r="I19" s="45"/>
      <c r="J19" s="46"/>
    </row>
    <row r="20" ht="75">
      <c r="A20" s="36" t="s">
        <v>48</v>
      </c>
      <c r="B20" s="44"/>
      <c r="C20" s="45"/>
      <c r="D20" s="45"/>
      <c r="E20" s="38" t="s">
        <v>245</v>
      </c>
      <c r="F20" s="45"/>
      <c r="G20" s="45"/>
      <c r="H20" s="45"/>
      <c r="I20" s="45"/>
      <c r="J20" s="46"/>
    </row>
    <row r="21">
      <c r="A21" s="36" t="s">
        <v>40</v>
      </c>
      <c r="B21" s="36">
        <v>4</v>
      </c>
      <c r="C21" s="37" t="s">
        <v>241</v>
      </c>
      <c r="D21" s="36" t="s">
        <v>59</v>
      </c>
      <c r="E21" s="38" t="s">
        <v>242</v>
      </c>
      <c r="F21" s="39" t="s">
        <v>118</v>
      </c>
      <c r="G21" s="40">
        <v>40.600000000000001</v>
      </c>
      <c r="H21" s="41">
        <v>0</v>
      </c>
      <c r="I21" s="42">
        <f>ROUND(G21*H21,P4)</f>
        <v>0</v>
      </c>
      <c r="J21" s="39" t="s">
        <v>45</v>
      </c>
      <c r="O21" s="43">
        <f>I21*0.21</f>
        <v>0</v>
      </c>
      <c r="P21">
        <v>3</v>
      </c>
    </row>
    <row r="22">
      <c r="A22" s="36" t="s">
        <v>46</v>
      </c>
      <c r="B22" s="44"/>
      <c r="C22" s="45"/>
      <c r="D22" s="45"/>
      <c r="E22" s="38" t="s">
        <v>246</v>
      </c>
      <c r="F22" s="45"/>
      <c r="G22" s="45"/>
      <c r="H22" s="45"/>
      <c r="I22" s="45"/>
      <c r="J22" s="46"/>
    </row>
    <row r="23">
      <c r="A23" s="36" t="s">
        <v>108</v>
      </c>
      <c r="B23" s="44"/>
      <c r="C23" s="45"/>
      <c r="D23" s="45"/>
      <c r="E23" s="50" t="s">
        <v>247</v>
      </c>
      <c r="F23" s="45"/>
      <c r="G23" s="45"/>
      <c r="H23" s="45"/>
      <c r="I23" s="45"/>
      <c r="J23" s="46"/>
    </row>
    <row r="24" ht="75">
      <c r="A24" s="36" t="s">
        <v>48</v>
      </c>
      <c r="B24" s="44"/>
      <c r="C24" s="45"/>
      <c r="D24" s="45"/>
      <c r="E24" s="38" t="s">
        <v>245</v>
      </c>
      <c r="F24" s="45"/>
      <c r="G24" s="45"/>
      <c r="H24" s="45"/>
      <c r="I24" s="45"/>
      <c r="J24" s="46"/>
    </row>
    <row r="25">
      <c r="A25" s="36" t="s">
        <v>40</v>
      </c>
      <c r="B25" s="36">
        <v>5</v>
      </c>
      <c r="C25" s="37" t="s">
        <v>248</v>
      </c>
      <c r="D25" s="36" t="s">
        <v>42</v>
      </c>
      <c r="E25" s="38" t="s">
        <v>249</v>
      </c>
      <c r="F25" s="39" t="s">
        <v>118</v>
      </c>
      <c r="G25" s="40">
        <v>202.81200000000001</v>
      </c>
      <c r="H25" s="41">
        <v>0</v>
      </c>
      <c r="I25" s="42">
        <f>ROUND(G25*H25,P4)</f>
        <v>0</v>
      </c>
      <c r="J25" s="39" t="s">
        <v>45</v>
      </c>
      <c r="O25" s="43">
        <f>I25*0.21</f>
        <v>0</v>
      </c>
      <c r="P25">
        <v>3</v>
      </c>
    </row>
    <row r="26" ht="30">
      <c r="A26" s="36" t="s">
        <v>46</v>
      </c>
      <c r="B26" s="44"/>
      <c r="C26" s="45"/>
      <c r="D26" s="45"/>
      <c r="E26" s="38" t="s">
        <v>250</v>
      </c>
      <c r="F26" s="45"/>
      <c r="G26" s="45"/>
      <c r="H26" s="45"/>
      <c r="I26" s="45"/>
      <c r="J26" s="46"/>
    </row>
    <row r="27">
      <c r="A27" s="36" t="s">
        <v>108</v>
      </c>
      <c r="B27" s="44"/>
      <c r="C27" s="45"/>
      <c r="D27" s="45"/>
      <c r="E27" s="50" t="s">
        <v>251</v>
      </c>
      <c r="F27" s="45"/>
      <c r="G27" s="45"/>
      <c r="H27" s="45"/>
      <c r="I27" s="45"/>
      <c r="J27" s="46"/>
    </row>
    <row r="28" ht="30">
      <c r="A28" s="36" t="s">
        <v>48</v>
      </c>
      <c r="B28" s="44"/>
      <c r="C28" s="45"/>
      <c r="D28" s="45"/>
      <c r="E28" s="38" t="s">
        <v>252</v>
      </c>
      <c r="F28" s="45"/>
      <c r="G28" s="45"/>
      <c r="H28" s="45"/>
      <c r="I28" s="45"/>
      <c r="J28" s="46"/>
    </row>
    <row r="29">
      <c r="A29" s="30" t="s">
        <v>37</v>
      </c>
      <c r="B29" s="31"/>
      <c r="C29" s="32" t="s">
        <v>59</v>
      </c>
      <c r="D29" s="33"/>
      <c r="E29" s="30" t="s">
        <v>253</v>
      </c>
      <c r="F29" s="33"/>
      <c r="G29" s="33"/>
      <c r="H29" s="33"/>
      <c r="I29" s="34">
        <f>SUMIFS(I30:I57,A30:A57,"P")</f>
        <v>0</v>
      </c>
      <c r="J29" s="35"/>
    </row>
    <row r="30">
      <c r="A30" s="36" t="s">
        <v>40</v>
      </c>
      <c r="B30" s="36">
        <v>6</v>
      </c>
      <c r="C30" s="37" t="s">
        <v>254</v>
      </c>
      <c r="D30" s="36" t="s">
        <v>42</v>
      </c>
      <c r="E30" s="38" t="s">
        <v>255</v>
      </c>
      <c r="F30" s="39" t="s">
        <v>134</v>
      </c>
      <c r="G30" s="40">
        <v>1.3380000000000001</v>
      </c>
      <c r="H30" s="41">
        <v>0</v>
      </c>
      <c r="I30" s="42">
        <f>ROUND(G30*H30,P4)</f>
        <v>0</v>
      </c>
      <c r="J30" s="39" t="s">
        <v>45</v>
      </c>
      <c r="O30" s="43">
        <f>I30*0.21</f>
        <v>0</v>
      </c>
      <c r="P30">
        <v>3</v>
      </c>
    </row>
    <row r="31" ht="30">
      <c r="A31" s="36" t="s">
        <v>46</v>
      </c>
      <c r="B31" s="44"/>
      <c r="C31" s="45"/>
      <c r="D31" s="45"/>
      <c r="E31" s="38" t="s">
        <v>256</v>
      </c>
      <c r="F31" s="45"/>
      <c r="G31" s="45"/>
      <c r="H31" s="45"/>
      <c r="I31" s="45"/>
      <c r="J31" s="46"/>
    </row>
    <row r="32" ht="45">
      <c r="A32" s="36" t="s">
        <v>108</v>
      </c>
      <c r="B32" s="44"/>
      <c r="C32" s="45"/>
      <c r="D32" s="45"/>
      <c r="E32" s="50" t="s">
        <v>257</v>
      </c>
      <c r="F32" s="45"/>
      <c r="G32" s="45"/>
      <c r="H32" s="45"/>
      <c r="I32" s="45"/>
      <c r="J32" s="46"/>
    </row>
    <row r="33" ht="75">
      <c r="A33" s="36" t="s">
        <v>48</v>
      </c>
      <c r="B33" s="44"/>
      <c r="C33" s="45"/>
      <c r="D33" s="45"/>
      <c r="E33" s="38" t="s">
        <v>258</v>
      </c>
      <c r="F33" s="45"/>
      <c r="G33" s="45"/>
      <c r="H33" s="45"/>
      <c r="I33" s="45"/>
      <c r="J33" s="46"/>
    </row>
    <row r="34">
      <c r="A34" s="36" t="s">
        <v>40</v>
      </c>
      <c r="B34" s="36">
        <v>7</v>
      </c>
      <c r="C34" s="37" t="s">
        <v>259</v>
      </c>
      <c r="D34" s="36" t="s">
        <v>42</v>
      </c>
      <c r="E34" s="38" t="s">
        <v>260</v>
      </c>
      <c r="F34" s="39" t="s">
        <v>134</v>
      </c>
      <c r="G34" s="40">
        <v>0.021000000000000001</v>
      </c>
      <c r="H34" s="41">
        <v>0</v>
      </c>
      <c r="I34" s="42">
        <f>ROUND(G34*H34,P4)</f>
        <v>0</v>
      </c>
      <c r="J34" s="39" t="s">
        <v>45</v>
      </c>
      <c r="O34" s="43">
        <f>I34*0</f>
        <v>0</v>
      </c>
      <c r="P34">
        <v>1</v>
      </c>
    </row>
    <row r="35">
      <c r="A35" s="36" t="s">
        <v>46</v>
      </c>
      <c r="B35" s="44"/>
      <c r="C35" s="45"/>
      <c r="D35" s="45"/>
      <c r="E35" s="38" t="s">
        <v>261</v>
      </c>
      <c r="F35" s="45"/>
      <c r="G35" s="45"/>
      <c r="H35" s="45"/>
      <c r="I35" s="45"/>
      <c r="J35" s="46"/>
    </row>
    <row r="36">
      <c r="A36" s="36" t="s">
        <v>108</v>
      </c>
      <c r="B36" s="44"/>
      <c r="C36" s="45"/>
      <c r="D36" s="45"/>
      <c r="E36" s="50" t="s">
        <v>262</v>
      </c>
      <c r="F36" s="45"/>
      <c r="G36" s="45"/>
      <c r="H36" s="45"/>
      <c r="I36" s="45"/>
      <c r="J36" s="46"/>
    </row>
    <row r="37" ht="75">
      <c r="A37" s="36" t="s">
        <v>48</v>
      </c>
      <c r="B37" s="44"/>
      <c r="C37" s="45"/>
      <c r="D37" s="45"/>
      <c r="E37" s="38" t="s">
        <v>258</v>
      </c>
      <c r="F37" s="45"/>
      <c r="G37" s="45"/>
      <c r="H37" s="45"/>
      <c r="I37" s="45"/>
      <c r="J37" s="46"/>
    </row>
    <row r="38">
      <c r="A38" s="36" t="s">
        <v>40</v>
      </c>
      <c r="B38" s="36">
        <v>8</v>
      </c>
      <c r="C38" s="37" t="s">
        <v>263</v>
      </c>
      <c r="D38" s="36" t="s">
        <v>55</v>
      </c>
      <c r="E38" s="38" t="s">
        <v>264</v>
      </c>
      <c r="F38" s="39" t="s">
        <v>134</v>
      </c>
      <c r="G38" s="40">
        <v>41.366</v>
      </c>
      <c r="H38" s="41">
        <v>0</v>
      </c>
      <c r="I38" s="42">
        <f>ROUND(G38*H38,P4)</f>
        <v>0</v>
      </c>
      <c r="J38" s="39" t="s">
        <v>45</v>
      </c>
      <c r="O38" s="43">
        <f>I38*0.21</f>
        <v>0</v>
      </c>
      <c r="P38">
        <v>3</v>
      </c>
    </row>
    <row r="39">
      <c r="A39" s="36" t="s">
        <v>46</v>
      </c>
      <c r="B39" s="44"/>
      <c r="C39" s="45"/>
      <c r="D39" s="45"/>
      <c r="E39" s="51" t="s">
        <v>42</v>
      </c>
      <c r="F39" s="45"/>
      <c r="G39" s="45"/>
      <c r="H39" s="45"/>
      <c r="I39" s="45"/>
      <c r="J39" s="46"/>
    </row>
    <row r="40" ht="45">
      <c r="A40" s="36" t="s">
        <v>108</v>
      </c>
      <c r="B40" s="44"/>
      <c r="C40" s="45"/>
      <c r="D40" s="45"/>
      <c r="E40" s="50" t="s">
        <v>265</v>
      </c>
      <c r="F40" s="45"/>
      <c r="G40" s="45"/>
      <c r="H40" s="45"/>
      <c r="I40" s="45"/>
      <c r="J40" s="46"/>
    </row>
    <row r="41" ht="105">
      <c r="A41" s="36" t="s">
        <v>48</v>
      </c>
      <c r="B41" s="44"/>
      <c r="C41" s="45"/>
      <c r="D41" s="45"/>
      <c r="E41" s="38" t="s">
        <v>266</v>
      </c>
      <c r="F41" s="45"/>
      <c r="G41" s="45"/>
      <c r="H41" s="45"/>
      <c r="I41" s="45"/>
      <c r="J41" s="46"/>
    </row>
    <row r="42">
      <c r="A42" s="36" t="s">
        <v>40</v>
      </c>
      <c r="B42" s="36">
        <v>9</v>
      </c>
      <c r="C42" s="37" t="s">
        <v>263</v>
      </c>
      <c r="D42" s="36" t="s">
        <v>59</v>
      </c>
      <c r="E42" s="38" t="s">
        <v>264</v>
      </c>
      <c r="F42" s="39" t="s">
        <v>134</v>
      </c>
      <c r="G42" s="40">
        <v>22.68</v>
      </c>
      <c r="H42" s="41">
        <v>0</v>
      </c>
      <c r="I42" s="42">
        <f>ROUND(G42*H42,P4)</f>
        <v>0</v>
      </c>
      <c r="J42" s="39" t="s">
        <v>45</v>
      </c>
      <c r="O42" s="43">
        <f>I42*0.21</f>
        <v>0</v>
      </c>
      <c r="P42">
        <v>3</v>
      </c>
    </row>
    <row r="43" ht="75">
      <c r="A43" s="36" t="s">
        <v>46</v>
      </c>
      <c r="B43" s="44"/>
      <c r="C43" s="45"/>
      <c r="D43" s="45"/>
      <c r="E43" s="38" t="s">
        <v>267</v>
      </c>
      <c r="F43" s="45"/>
      <c r="G43" s="45"/>
      <c r="H43" s="45"/>
      <c r="I43" s="45"/>
      <c r="J43" s="46"/>
    </row>
    <row r="44" ht="45">
      <c r="A44" s="36" t="s">
        <v>108</v>
      </c>
      <c r="B44" s="44"/>
      <c r="C44" s="45"/>
      <c r="D44" s="45"/>
      <c r="E44" s="50" t="s">
        <v>268</v>
      </c>
      <c r="F44" s="45"/>
      <c r="G44" s="45"/>
      <c r="H44" s="45"/>
      <c r="I44" s="45"/>
      <c r="J44" s="46"/>
    </row>
    <row r="45" ht="105">
      <c r="A45" s="36" t="s">
        <v>48</v>
      </c>
      <c r="B45" s="44"/>
      <c r="C45" s="45"/>
      <c r="D45" s="45"/>
      <c r="E45" s="38" t="s">
        <v>266</v>
      </c>
      <c r="F45" s="45"/>
      <c r="G45" s="45"/>
      <c r="H45" s="45"/>
      <c r="I45" s="45"/>
      <c r="J45" s="46"/>
    </row>
    <row r="46">
      <c r="A46" s="36" t="s">
        <v>40</v>
      </c>
      <c r="B46" s="36">
        <v>10</v>
      </c>
      <c r="C46" s="37" t="s">
        <v>269</v>
      </c>
      <c r="D46" s="36" t="s">
        <v>42</v>
      </c>
      <c r="E46" s="38" t="s">
        <v>270</v>
      </c>
      <c r="F46" s="39" t="s">
        <v>134</v>
      </c>
      <c r="G46" s="40">
        <v>13.282</v>
      </c>
      <c r="H46" s="41">
        <v>0</v>
      </c>
      <c r="I46" s="42">
        <f>ROUND(G46*H46,P4)</f>
        <v>0</v>
      </c>
      <c r="J46" s="39" t="s">
        <v>45</v>
      </c>
      <c r="O46" s="43">
        <f>I46*0.21</f>
        <v>0</v>
      </c>
      <c r="P46">
        <v>3</v>
      </c>
    </row>
    <row r="47">
      <c r="A47" s="36" t="s">
        <v>46</v>
      </c>
      <c r="B47" s="44"/>
      <c r="C47" s="45"/>
      <c r="D47" s="45"/>
      <c r="E47" s="51" t="s">
        <v>42</v>
      </c>
      <c r="F47" s="45"/>
      <c r="G47" s="45"/>
      <c r="H47" s="45"/>
      <c r="I47" s="45"/>
      <c r="J47" s="46"/>
    </row>
    <row r="48" ht="45">
      <c r="A48" s="36" t="s">
        <v>108</v>
      </c>
      <c r="B48" s="44"/>
      <c r="C48" s="45"/>
      <c r="D48" s="45"/>
      <c r="E48" s="50" t="s">
        <v>271</v>
      </c>
      <c r="F48" s="45"/>
      <c r="G48" s="45"/>
      <c r="H48" s="45"/>
      <c r="I48" s="45"/>
      <c r="J48" s="46"/>
    </row>
    <row r="49" ht="409.5">
      <c r="A49" s="36" t="s">
        <v>48</v>
      </c>
      <c r="B49" s="44"/>
      <c r="C49" s="45"/>
      <c r="D49" s="45"/>
      <c r="E49" s="38" t="s">
        <v>272</v>
      </c>
      <c r="F49" s="45"/>
      <c r="G49" s="45"/>
      <c r="H49" s="45"/>
      <c r="I49" s="45"/>
      <c r="J49" s="46"/>
    </row>
    <row r="50">
      <c r="A50" s="36" t="s">
        <v>40</v>
      </c>
      <c r="B50" s="36">
        <v>11</v>
      </c>
      <c r="C50" s="37" t="s">
        <v>273</v>
      </c>
      <c r="D50" s="36" t="s">
        <v>42</v>
      </c>
      <c r="E50" s="38" t="s">
        <v>274</v>
      </c>
      <c r="F50" s="39" t="s">
        <v>106</v>
      </c>
      <c r="G50" s="40">
        <v>2.125</v>
      </c>
      <c r="H50" s="41">
        <v>0</v>
      </c>
      <c r="I50" s="42">
        <f>ROUND(G50*H50,P4)</f>
        <v>0</v>
      </c>
      <c r="J50" s="39" t="s">
        <v>45</v>
      </c>
      <c r="O50" s="43">
        <f>I50*0.21</f>
        <v>0</v>
      </c>
      <c r="P50">
        <v>3</v>
      </c>
    </row>
    <row r="51">
      <c r="A51" s="36" t="s">
        <v>46</v>
      </c>
      <c r="B51" s="44"/>
      <c r="C51" s="45"/>
      <c r="D51" s="45"/>
      <c r="E51" s="51" t="s">
        <v>42</v>
      </c>
      <c r="F51" s="45"/>
      <c r="G51" s="45"/>
      <c r="H51" s="45"/>
      <c r="I51" s="45"/>
      <c r="J51" s="46"/>
    </row>
    <row r="52">
      <c r="A52" s="36" t="s">
        <v>108</v>
      </c>
      <c r="B52" s="44"/>
      <c r="C52" s="45"/>
      <c r="D52" s="45"/>
      <c r="E52" s="50" t="s">
        <v>275</v>
      </c>
      <c r="F52" s="45"/>
      <c r="G52" s="45"/>
      <c r="H52" s="45"/>
      <c r="I52" s="45"/>
      <c r="J52" s="46"/>
    </row>
    <row r="53" ht="375">
      <c r="A53" s="36" t="s">
        <v>48</v>
      </c>
      <c r="B53" s="44"/>
      <c r="C53" s="45"/>
      <c r="D53" s="45"/>
      <c r="E53" s="38" t="s">
        <v>276</v>
      </c>
      <c r="F53" s="45"/>
      <c r="G53" s="45"/>
      <c r="H53" s="45"/>
      <c r="I53" s="45"/>
      <c r="J53" s="46"/>
    </row>
    <row r="54">
      <c r="A54" s="36" t="s">
        <v>40</v>
      </c>
      <c r="B54" s="36">
        <v>12</v>
      </c>
      <c r="C54" s="37" t="s">
        <v>277</v>
      </c>
      <c r="D54" s="36" t="s">
        <v>42</v>
      </c>
      <c r="E54" s="38" t="s">
        <v>278</v>
      </c>
      <c r="F54" s="39" t="s">
        <v>118</v>
      </c>
      <c r="G54" s="40">
        <v>59.039999999999999</v>
      </c>
      <c r="H54" s="41">
        <v>0</v>
      </c>
      <c r="I54" s="42">
        <f>ROUND(G54*H54,P4)</f>
        <v>0</v>
      </c>
      <c r="J54" s="39" t="s">
        <v>45</v>
      </c>
      <c r="O54" s="43">
        <f>I54*0.21</f>
        <v>0</v>
      </c>
      <c r="P54">
        <v>3</v>
      </c>
    </row>
    <row r="55" ht="45">
      <c r="A55" s="36" t="s">
        <v>46</v>
      </c>
      <c r="B55" s="44"/>
      <c r="C55" s="45"/>
      <c r="D55" s="45"/>
      <c r="E55" s="38" t="s">
        <v>279</v>
      </c>
      <c r="F55" s="45"/>
      <c r="G55" s="45"/>
      <c r="H55" s="45"/>
      <c r="I55" s="45"/>
      <c r="J55" s="46"/>
    </row>
    <row r="56" ht="45">
      <c r="A56" s="36" t="s">
        <v>108</v>
      </c>
      <c r="B56" s="44"/>
      <c r="C56" s="45"/>
      <c r="D56" s="45"/>
      <c r="E56" s="50" t="s">
        <v>280</v>
      </c>
      <c r="F56" s="45"/>
      <c r="G56" s="45"/>
      <c r="H56" s="45"/>
      <c r="I56" s="45"/>
      <c r="J56" s="46"/>
    </row>
    <row r="57" ht="120">
      <c r="A57" s="36" t="s">
        <v>48</v>
      </c>
      <c r="B57" s="44"/>
      <c r="C57" s="45"/>
      <c r="D57" s="45"/>
      <c r="E57" s="38" t="s">
        <v>281</v>
      </c>
      <c r="F57" s="45"/>
      <c r="G57" s="45"/>
      <c r="H57" s="45"/>
      <c r="I57" s="45"/>
      <c r="J57" s="46"/>
    </row>
    <row r="58">
      <c r="A58" s="30" t="s">
        <v>37</v>
      </c>
      <c r="B58" s="31"/>
      <c r="C58" s="32" t="s">
        <v>282</v>
      </c>
      <c r="D58" s="33"/>
      <c r="E58" s="30" t="s">
        <v>283</v>
      </c>
      <c r="F58" s="33"/>
      <c r="G58" s="33"/>
      <c r="H58" s="33"/>
      <c r="I58" s="34">
        <f>SUMIFS(I59:I86,A59:A86,"P")</f>
        <v>0</v>
      </c>
      <c r="J58" s="35"/>
    </row>
    <row r="59">
      <c r="A59" s="36" t="s">
        <v>40</v>
      </c>
      <c r="B59" s="36">
        <v>13</v>
      </c>
      <c r="C59" s="37" t="s">
        <v>284</v>
      </c>
      <c r="D59" s="36" t="s">
        <v>42</v>
      </c>
      <c r="E59" s="38" t="s">
        <v>285</v>
      </c>
      <c r="F59" s="39" t="s">
        <v>286</v>
      </c>
      <c r="G59" s="40">
        <v>168</v>
      </c>
      <c r="H59" s="41">
        <v>0</v>
      </c>
      <c r="I59" s="42">
        <f>ROUND(G59*H59,P4)</f>
        <v>0</v>
      </c>
      <c r="J59" s="39" t="s">
        <v>45</v>
      </c>
      <c r="O59" s="43">
        <f>I59*0</f>
        <v>0</v>
      </c>
      <c r="P59">
        <v>1</v>
      </c>
    </row>
    <row r="60" ht="30">
      <c r="A60" s="36" t="s">
        <v>46</v>
      </c>
      <c r="B60" s="44"/>
      <c r="C60" s="45"/>
      <c r="D60" s="45"/>
      <c r="E60" s="38" t="s">
        <v>287</v>
      </c>
      <c r="F60" s="45"/>
      <c r="G60" s="45"/>
      <c r="H60" s="45"/>
      <c r="I60" s="45"/>
      <c r="J60" s="46"/>
    </row>
    <row r="61">
      <c r="A61" s="36" t="s">
        <v>108</v>
      </c>
      <c r="B61" s="44"/>
      <c r="C61" s="45"/>
      <c r="D61" s="45"/>
      <c r="E61" s="50" t="s">
        <v>288</v>
      </c>
      <c r="F61" s="45"/>
      <c r="G61" s="45"/>
      <c r="H61" s="45"/>
      <c r="I61" s="45"/>
      <c r="J61" s="46"/>
    </row>
    <row r="62" ht="45">
      <c r="A62" s="36" t="s">
        <v>48</v>
      </c>
      <c r="B62" s="44"/>
      <c r="C62" s="45"/>
      <c r="D62" s="45"/>
      <c r="E62" s="38" t="s">
        <v>289</v>
      </c>
      <c r="F62" s="45"/>
      <c r="G62" s="45"/>
      <c r="H62" s="45"/>
      <c r="I62" s="45"/>
      <c r="J62" s="46"/>
    </row>
    <row r="63">
      <c r="A63" s="36" t="s">
        <v>40</v>
      </c>
      <c r="B63" s="36">
        <v>14</v>
      </c>
      <c r="C63" s="37" t="s">
        <v>290</v>
      </c>
      <c r="D63" s="36" t="s">
        <v>42</v>
      </c>
      <c r="E63" s="38" t="s">
        <v>291</v>
      </c>
      <c r="F63" s="39" t="s">
        <v>134</v>
      </c>
      <c r="G63" s="40">
        <v>9.3719999999999999</v>
      </c>
      <c r="H63" s="41">
        <v>0</v>
      </c>
      <c r="I63" s="42">
        <f>ROUND(G63*H63,P4)</f>
        <v>0</v>
      </c>
      <c r="J63" s="39" t="s">
        <v>45</v>
      </c>
      <c r="O63" s="43">
        <f>I63*0</f>
        <v>0</v>
      </c>
      <c r="P63">
        <v>1</v>
      </c>
    </row>
    <row r="64" ht="45">
      <c r="A64" s="36" t="s">
        <v>46</v>
      </c>
      <c r="B64" s="44"/>
      <c r="C64" s="45"/>
      <c r="D64" s="45"/>
      <c r="E64" s="38" t="s">
        <v>292</v>
      </c>
      <c r="F64" s="45"/>
      <c r="G64" s="45"/>
      <c r="H64" s="45"/>
      <c r="I64" s="45"/>
      <c r="J64" s="46"/>
    </row>
    <row r="65" ht="45">
      <c r="A65" s="36" t="s">
        <v>108</v>
      </c>
      <c r="B65" s="44"/>
      <c r="C65" s="45"/>
      <c r="D65" s="45"/>
      <c r="E65" s="50" t="s">
        <v>293</v>
      </c>
      <c r="F65" s="45"/>
      <c r="G65" s="45"/>
      <c r="H65" s="45"/>
      <c r="I65" s="45"/>
      <c r="J65" s="46"/>
    </row>
    <row r="66" ht="409.5">
      <c r="A66" s="36" t="s">
        <v>48</v>
      </c>
      <c r="B66" s="44"/>
      <c r="C66" s="45"/>
      <c r="D66" s="45"/>
      <c r="E66" s="38" t="s">
        <v>294</v>
      </c>
      <c r="F66" s="45"/>
      <c r="G66" s="45"/>
      <c r="H66" s="45"/>
      <c r="I66" s="45"/>
      <c r="J66" s="46"/>
    </row>
    <row r="67">
      <c r="A67" s="36" t="s">
        <v>40</v>
      </c>
      <c r="B67" s="36">
        <v>15</v>
      </c>
      <c r="C67" s="37" t="s">
        <v>295</v>
      </c>
      <c r="D67" s="36" t="s">
        <v>42</v>
      </c>
      <c r="E67" s="38" t="s">
        <v>296</v>
      </c>
      <c r="F67" s="39" t="s">
        <v>106</v>
      </c>
      <c r="G67" s="40">
        <v>1.593</v>
      </c>
      <c r="H67" s="41">
        <v>0</v>
      </c>
      <c r="I67" s="42">
        <f>ROUND(G67*H67,P4)</f>
        <v>0</v>
      </c>
      <c r="J67" s="39" t="s">
        <v>45</v>
      </c>
      <c r="O67" s="43">
        <f>I67*0</f>
        <v>0</v>
      </c>
      <c r="P67">
        <v>1</v>
      </c>
    </row>
    <row r="68" ht="30">
      <c r="A68" s="36" t="s">
        <v>46</v>
      </c>
      <c r="B68" s="44"/>
      <c r="C68" s="45"/>
      <c r="D68" s="45"/>
      <c r="E68" s="38" t="s">
        <v>297</v>
      </c>
      <c r="F68" s="45"/>
      <c r="G68" s="45"/>
      <c r="H68" s="45"/>
      <c r="I68" s="45"/>
      <c r="J68" s="46"/>
    </row>
    <row r="69">
      <c r="A69" s="36" t="s">
        <v>108</v>
      </c>
      <c r="B69" s="44"/>
      <c r="C69" s="45"/>
      <c r="D69" s="45"/>
      <c r="E69" s="50" t="s">
        <v>298</v>
      </c>
      <c r="F69" s="45"/>
      <c r="G69" s="45"/>
      <c r="H69" s="45"/>
      <c r="I69" s="45"/>
      <c r="J69" s="46"/>
    </row>
    <row r="70" ht="300">
      <c r="A70" s="36" t="s">
        <v>48</v>
      </c>
      <c r="B70" s="44"/>
      <c r="C70" s="45"/>
      <c r="D70" s="45"/>
      <c r="E70" s="38" t="s">
        <v>299</v>
      </c>
      <c r="F70" s="45"/>
      <c r="G70" s="45"/>
      <c r="H70" s="45"/>
      <c r="I70" s="45"/>
      <c r="J70" s="46"/>
    </row>
    <row r="71">
      <c r="A71" s="36" t="s">
        <v>40</v>
      </c>
      <c r="B71" s="36">
        <v>16</v>
      </c>
      <c r="C71" s="37" t="s">
        <v>300</v>
      </c>
      <c r="D71" s="36" t="s">
        <v>42</v>
      </c>
      <c r="E71" s="38" t="s">
        <v>301</v>
      </c>
      <c r="F71" s="39" t="s">
        <v>134</v>
      </c>
      <c r="G71" s="40">
        <v>37.100999999999999</v>
      </c>
      <c r="H71" s="41">
        <v>0</v>
      </c>
      <c r="I71" s="42">
        <f>ROUND(G71*H71,P4)</f>
        <v>0</v>
      </c>
      <c r="J71" s="39" t="s">
        <v>45</v>
      </c>
      <c r="O71" s="43">
        <f>I71*0</f>
        <v>0</v>
      </c>
      <c r="P71">
        <v>1</v>
      </c>
    </row>
    <row r="72" ht="45">
      <c r="A72" s="36" t="s">
        <v>46</v>
      </c>
      <c r="B72" s="44"/>
      <c r="C72" s="45"/>
      <c r="D72" s="45"/>
      <c r="E72" s="38" t="s">
        <v>302</v>
      </c>
      <c r="F72" s="45"/>
      <c r="G72" s="45"/>
      <c r="H72" s="45"/>
      <c r="I72" s="45"/>
      <c r="J72" s="46"/>
    </row>
    <row r="73" ht="60">
      <c r="A73" s="36" t="s">
        <v>108</v>
      </c>
      <c r="B73" s="44"/>
      <c r="C73" s="45"/>
      <c r="D73" s="45"/>
      <c r="E73" s="50" t="s">
        <v>303</v>
      </c>
      <c r="F73" s="45"/>
      <c r="G73" s="45"/>
      <c r="H73" s="45"/>
      <c r="I73" s="45"/>
      <c r="J73" s="46"/>
    </row>
    <row r="74" ht="409.5">
      <c r="A74" s="36" t="s">
        <v>48</v>
      </c>
      <c r="B74" s="44"/>
      <c r="C74" s="45"/>
      <c r="D74" s="45"/>
      <c r="E74" s="38" t="s">
        <v>304</v>
      </c>
      <c r="F74" s="45"/>
      <c r="G74" s="45"/>
      <c r="H74" s="45"/>
      <c r="I74" s="45"/>
      <c r="J74" s="46"/>
    </row>
    <row r="75">
      <c r="A75" s="36" t="s">
        <v>40</v>
      </c>
      <c r="B75" s="36">
        <v>17</v>
      </c>
      <c r="C75" s="37" t="s">
        <v>305</v>
      </c>
      <c r="D75" s="36" t="s">
        <v>42</v>
      </c>
      <c r="E75" s="38" t="s">
        <v>306</v>
      </c>
      <c r="F75" s="39" t="s">
        <v>106</v>
      </c>
      <c r="G75" s="40">
        <v>5.9359999999999999</v>
      </c>
      <c r="H75" s="41">
        <v>0</v>
      </c>
      <c r="I75" s="42">
        <f>ROUND(G75*H75,P4)</f>
        <v>0</v>
      </c>
      <c r="J75" s="39" t="s">
        <v>45</v>
      </c>
      <c r="O75" s="43">
        <f>I75*0</f>
        <v>0</v>
      </c>
      <c r="P75">
        <v>1</v>
      </c>
    </row>
    <row r="76" ht="30">
      <c r="A76" s="36" t="s">
        <v>46</v>
      </c>
      <c r="B76" s="44"/>
      <c r="C76" s="45"/>
      <c r="D76" s="45"/>
      <c r="E76" s="38" t="s">
        <v>307</v>
      </c>
      <c r="F76" s="45"/>
      <c r="G76" s="45"/>
      <c r="H76" s="45"/>
      <c r="I76" s="45"/>
      <c r="J76" s="46"/>
    </row>
    <row r="77">
      <c r="A77" s="36" t="s">
        <v>108</v>
      </c>
      <c r="B77" s="44"/>
      <c r="C77" s="45"/>
      <c r="D77" s="45"/>
      <c r="E77" s="50" t="s">
        <v>308</v>
      </c>
      <c r="F77" s="45"/>
      <c r="G77" s="45"/>
      <c r="H77" s="45"/>
      <c r="I77" s="45"/>
      <c r="J77" s="46"/>
    </row>
    <row r="78" ht="330">
      <c r="A78" s="36" t="s">
        <v>48</v>
      </c>
      <c r="B78" s="44"/>
      <c r="C78" s="45"/>
      <c r="D78" s="45"/>
      <c r="E78" s="38" t="s">
        <v>309</v>
      </c>
      <c r="F78" s="45"/>
      <c r="G78" s="45"/>
      <c r="H78" s="45"/>
      <c r="I78" s="45"/>
      <c r="J78" s="46"/>
    </row>
    <row r="79">
      <c r="A79" s="36" t="s">
        <v>40</v>
      </c>
      <c r="B79" s="36">
        <v>18</v>
      </c>
      <c r="C79" s="37" t="s">
        <v>310</v>
      </c>
      <c r="D79" s="36" t="s">
        <v>42</v>
      </c>
      <c r="E79" s="38" t="s">
        <v>311</v>
      </c>
      <c r="F79" s="39" t="s">
        <v>134</v>
      </c>
      <c r="G79" s="40">
        <v>13.039999999999999</v>
      </c>
      <c r="H79" s="41">
        <v>0</v>
      </c>
      <c r="I79" s="42">
        <f>ROUND(G79*H79,P4)</f>
        <v>0</v>
      </c>
      <c r="J79" s="39" t="s">
        <v>45</v>
      </c>
      <c r="O79" s="43">
        <f>I79*0</f>
        <v>0</v>
      </c>
      <c r="P79">
        <v>1</v>
      </c>
    </row>
    <row r="80" ht="45">
      <c r="A80" s="36" t="s">
        <v>46</v>
      </c>
      <c r="B80" s="44"/>
      <c r="C80" s="45"/>
      <c r="D80" s="45"/>
      <c r="E80" s="38" t="s">
        <v>312</v>
      </c>
      <c r="F80" s="45"/>
      <c r="G80" s="45"/>
      <c r="H80" s="45"/>
      <c r="I80" s="45"/>
      <c r="J80" s="46"/>
    </row>
    <row r="81" ht="45">
      <c r="A81" s="36" t="s">
        <v>108</v>
      </c>
      <c r="B81" s="44"/>
      <c r="C81" s="45"/>
      <c r="D81" s="45"/>
      <c r="E81" s="50" t="s">
        <v>313</v>
      </c>
      <c r="F81" s="45"/>
      <c r="G81" s="45"/>
      <c r="H81" s="45"/>
      <c r="I81" s="45"/>
      <c r="J81" s="46"/>
    </row>
    <row r="82" ht="409.5">
      <c r="A82" s="36" t="s">
        <v>48</v>
      </c>
      <c r="B82" s="44"/>
      <c r="C82" s="45"/>
      <c r="D82" s="45"/>
      <c r="E82" s="38" t="s">
        <v>304</v>
      </c>
      <c r="F82" s="45"/>
      <c r="G82" s="45"/>
      <c r="H82" s="45"/>
      <c r="I82" s="45"/>
      <c r="J82" s="46"/>
    </row>
    <row r="83">
      <c r="A83" s="36" t="s">
        <v>40</v>
      </c>
      <c r="B83" s="36">
        <v>19</v>
      </c>
      <c r="C83" s="37" t="s">
        <v>314</v>
      </c>
      <c r="D83" s="36" t="s">
        <v>42</v>
      </c>
      <c r="E83" s="38" t="s">
        <v>315</v>
      </c>
      <c r="F83" s="39" t="s">
        <v>106</v>
      </c>
      <c r="G83" s="40">
        <v>2.0859999999999999</v>
      </c>
      <c r="H83" s="41">
        <v>0</v>
      </c>
      <c r="I83" s="42">
        <f>ROUND(G83*H83,P4)</f>
        <v>0</v>
      </c>
      <c r="J83" s="39" t="s">
        <v>45</v>
      </c>
      <c r="O83" s="43">
        <f>I83*0</f>
        <v>0</v>
      </c>
      <c r="P83">
        <v>1</v>
      </c>
    </row>
    <row r="84" ht="30">
      <c r="A84" s="36" t="s">
        <v>46</v>
      </c>
      <c r="B84" s="44"/>
      <c r="C84" s="45"/>
      <c r="D84" s="45"/>
      <c r="E84" s="38" t="s">
        <v>316</v>
      </c>
      <c r="F84" s="45"/>
      <c r="G84" s="45"/>
      <c r="H84" s="45"/>
      <c r="I84" s="45"/>
      <c r="J84" s="46"/>
    </row>
    <row r="85">
      <c r="A85" s="36" t="s">
        <v>108</v>
      </c>
      <c r="B85" s="44"/>
      <c r="C85" s="45"/>
      <c r="D85" s="45"/>
      <c r="E85" s="50" t="s">
        <v>317</v>
      </c>
      <c r="F85" s="45"/>
      <c r="G85" s="45"/>
      <c r="H85" s="45"/>
      <c r="I85" s="45"/>
      <c r="J85" s="46"/>
    </row>
    <row r="86" ht="330">
      <c r="A86" s="36" t="s">
        <v>48</v>
      </c>
      <c r="B86" s="44"/>
      <c r="C86" s="45"/>
      <c r="D86" s="45"/>
      <c r="E86" s="38" t="s">
        <v>309</v>
      </c>
      <c r="F86" s="45"/>
      <c r="G86" s="45"/>
      <c r="H86" s="45"/>
      <c r="I86" s="45"/>
      <c r="J86" s="46"/>
    </row>
    <row r="87">
      <c r="A87" s="30" t="s">
        <v>37</v>
      </c>
      <c r="B87" s="31"/>
      <c r="C87" s="32" t="s">
        <v>318</v>
      </c>
      <c r="D87" s="33"/>
      <c r="E87" s="30" t="s">
        <v>319</v>
      </c>
      <c r="F87" s="33"/>
      <c r="G87" s="33"/>
      <c r="H87" s="33"/>
      <c r="I87" s="34">
        <f>SUMIFS(I88:I119,A88:A119,"P")</f>
        <v>0</v>
      </c>
      <c r="J87" s="35"/>
    </row>
    <row r="88">
      <c r="A88" s="36" t="s">
        <v>40</v>
      </c>
      <c r="B88" s="36">
        <v>20</v>
      </c>
      <c r="C88" s="37" t="s">
        <v>320</v>
      </c>
      <c r="D88" s="36" t="s">
        <v>42</v>
      </c>
      <c r="E88" s="38" t="s">
        <v>321</v>
      </c>
      <c r="F88" s="39" t="s">
        <v>134</v>
      </c>
      <c r="G88" s="40">
        <v>7.0540000000000003</v>
      </c>
      <c r="H88" s="41">
        <v>0</v>
      </c>
      <c r="I88" s="42">
        <f>ROUND(G88*H88,P4)</f>
        <v>0</v>
      </c>
      <c r="J88" s="39" t="s">
        <v>45</v>
      </c>
      <c r="O88" s="43">
        <f>I88*0.21</f>
        <v>0</v>
      </c>
      <c r="P88">
        <v>3</v>
      </c>
    </row>
    <row r="89">
      <c r="A89" s="36" t="s">
        <v>46</v>
      </c>
      <c r="B89" s="44"/>
      <c r="C89" s="45"/>
      <c r="D89" s="45"/>
      <c r="E89" s="38" t="s">
        <v>322</v>
      </c>
      <c r="F89" s="45"/>
      <c r="G89" s="45"/>
      <c r="H89" s="45"/>
      <c r="I89" s="45"/>
      <c r="J89" s="46"/>
    </row>
    <row r="90" ht="75">
      <c r="A90" s="36" t="s">
        <v>108</v>
      </c>
      <c r="B90" s="44"/>
      <c r="C90" s="45"/>
      <c r="D90" s="45"/>
      <c r="E90" s="50" t="s">
        <v>323</v>
      </c>
      <c r="F90" s="45"/>
      <c r="G90" s="45"/>
      <c r="H90" s="45"/>
      <c r="I90" s="45"/>
      <c r="J90" s="46"/>
    </row>
    <row r="91" ht="409.5">
      <c r="A91" s="36" t="s">
        <v>48</v>
      </c>
      <c r="B91" s="44"/>
      <c r="C91" s="45"/>
      <c r="D91" s="45"/>
      <c r="E91" s="38" t="s">
        <v>304</v>
      </c>
      <c r="F91" s="45"/>
      <c r="G91" s="45"/>
      <c r="H91" s="45"/>
      <c r="I91" s="45"/>
      <c r="J91" s="46"/>
    </row>
    <row r="92">
      <c r="A92" s="36" t="s">
        <v>40</v>
      </c>
      <c r="B92" s="36">
        <v>21</v>
      </c>
      <c r="C92" s="37" t="s">
        <v>324</v>
      </c>
      <c r="D92" s="36" t="s">
        <v>42</v>
      </c>
      <c r="E92" s="38" t="s">
        <v>325</v>
      </c>
      <c r="F92" s="39" t="s">
        <v>134</v>
      </c>
      <c r="G92" s="40">
        <v>15.407</v>
      </c>
      <c r="H92" s="41">
        <v>0</v>
      </c>
      <c r="I92" s="42">
        <f>ROUND(G92*H92,P4)</f>
        <v>0</v>
      </c>
      <c r="J92" s="39" t="s">
        <v>45</v>
      </c>
      <c r="O92" s="43">
        <f>I92*0</f>
        <v>0</v>
      </c>
      <c r="P92">
        <v>1</v>
      </c>
    </row>
    <row r="93" ht="45">
      <c r="A93" s="36" t="s">
        <v>46</v>
      </c>
      <c r="B93" s="44"/>
      <c r="C93" s="45"/>
      <c r="D93" s="45"/>
      <c r="E93" s="38" t="s">
        <v>326</v>
      </c>
      <c r="F93" s="45"/>
      <c r="G93" s="45"/>
      <c r="H93" s="45"/>
      <c r="I93" s="45"/>
      <c r="J93" s="46"/>
    </row>
    <row r="94" ht="45">
      <c r="A94" s="36" t="s">
        <v>108</v>
      </c>
      <c r="B94" s="44"/>
      <c r="C94" s="45"/>
      <c r="D94" s="45"/>
      <c r="E94" s="50" t="s">
        <v>327</v>
      </c>
      <c r="F94" s="45"/>
      <c r="G94" s="45"/>
      <c r="H94" s="45"/>
      <c r="I94" s="45"/>
      <c r="J94" s="46"/>
    </row>
    <row r="95" ht="409.5">
      <c r="A95" s="36" t="s">
        <v>48</v>
      </c>
      <c r="B95" s="44"/>
      <c r="C95" s="45"/>
      <c r="D95" s="45"/>
      <c r="E95" s="38" t="s">
        <v>304</v>
      </c>
      <c r="F95" s="45"/>
      <c r="G95" s="45"/>
      <c r="H95" s="45"/>
      <c r="I95" s="45"/>
      <c r="J95" s="46"/>
    </row>
    <row r="96">
      <c r="A96" s="36" t="s">
        <v>40</v>
      </c>
      <c r="B96" s="36">
        <v>22</v>
      </c>
      <c r="C96" s="37" t="s">
        <v>328</v>
      </c>
      <c r="D96" s="36" t="s">
        <v>42</v>
      </c>
      <c r="E96" s="38" t="s">
        <v>329</v>
      </c>
      <c r="F96" s="39" t="s">
        <v>134</v>
      </c>
      <c r="G96" s="40">
        <v>75.152000000000001</v>
      </c>
      <c r="H96" s="41">
        <v>0</v>
      </c>
      <c r="I96" s="42">
        <f>ROUND(G96*H96,P4)</f>
        <v>0</v>
      </c>
      <c r="J96" s="39" t="s">
        <v>45</v>
      </c>
      <c r="O96" s="43">
        <f>I96*0.21</f>
        <v>0</v>
      </c>
      <c r="P96">
        <v>3</v>
      </c>
    </row>
    <row r="97" ht="45">
      <c r="A97" s="36" t="s">
        <v>46</v>
      </c>
      <c r="B97" s="44"/>
      <c r="C97" s="45"/>
      <c r="D97" s="45"/>
      <c r="E97" s="38" t="s">
        <v>330</v>
      </c>
      <c r="F97" s="45"/>
      <c r="G97" s="45"/>
      <c r="H97" s="45"/>
      <c r="I97" s="45"/>
      <c r="J97" s="46"/>
    </row>
    <row r="98" ht="45">
      <c r="A98" s="36" t="s">
        <v>108</v>
      </c>
      <c r="B98" s="44"/>
      <c r="C98" s="45"/>
      <c r="D98" s="45"/>
      <c r="E98" s="50" t="s">
        <v>331</v>
      </c>
      <c r="F98" s="45"/>
      <c r="G98" s="45"/>
      <c r="H98" s="45"/>
      <c r="I98" s="45"/>
      <c r="J98" s="46"/>
    </row>
    <row r="99" ht="60">
      <c r="A99" s="36" t="s">
        <v>48</v>
      </c>
      <c r="B99" s="44"/>
      <c r="C99" s="45"/>
      <c r="D99" s="45"/>
      <c r="E99" s="38" t="s">
        <v>332</v>
      </c>
      <c r="F99" s="45"/>
      <c r="G99" s="45"/>
      <c r="H99" s="45"/>
      <c r="I99" s="45"/>
      <c r="J99" s="46"/>
    </row>
    <row r="100">
      <c r="A100" s="36" t="s">
        <v>40</v>
      </c>
      <c r="B100" s="36">
        <v>23</v>
      </c>
      <c r="C100" s="37" t="s">
        <v>333</v>
      </c>
      <c r="D100" s="36" t="s">
        <v>42</v>
      </c>
      <c r="E100" s="38" t="s">
        <v>334</v>
      </c>
      <c r="F100" s="39" t="s">
        <v>134</v>
      </c>
      <c r="G100" s="40">
        <v>17.712</v>
      </c>
      <c r="H100" s="41">
        <v>0</v>
      </c>
      <c r="I100" s="42">
        <f>ROUND(G100*H100,P4)</f>
        <v>0</v>
      </c>
      <c r="J100" s="39" t="s">
        <v>45</v>
      </c>
      <c r="O100" s="43">
        <f>I100*0.21</f>
        <v>0</v>
      </c>
      <c r="P100">
        <v>3</v>
      </c>
    </row>
    <row r="101">
      <c r="A101" s="36" t="s">
        <v>46</v>
      </c>
      <c r="B101" s="44"/>
      <c r="C101" s="45"/>
      <c r="D101" s="45"/>
      <c r="E101" s="38" t="s">
        <v>335</v>
      </c>
      <c r="F101" s="45"/>
      <c r="G101" s="45"/>
      <c r="H101" s="45"/>
      <c r="I101" s="45"/>
      <c r="J101" s="46"/>
    </row>
    <row r="102" ht="45">
      <c r="A102" s="36" t="s">
        <v>108</v>
      </c>
      <c r="B102" s="44"/>
      <c r="C102" s="45"/>
      <c r="D102" s="45"/>
      <c r="E102" s="50" t="s">
        <v>336</v>
      </c>
      <c r="F102" s="45"/>
      <c r="G102" s="45"/>
      <c r="H102" s="45"/>
      <c r="I102" s="45"/>
      <c r="J102" s="46"/>
    </row>
    <row r="103" ht="60">
      <c r="A103" s="36" t="s">
        <v>48</v>
      </c>
      <c r="B103" s="44"/>
      <c r="C103" s="45"/>
      <c r="D103" s="45"/>
      <c r="E103" s="38" t="s">
        <v>332</v>
      </c>
      <c r="F103" s="45"/>
      <c r="G103" s="45"/>
      <c r="H103" s="45"/>
      <c r="I103" s="45"/>
      <c r="J103" s="46"/>
    </row>
    <row r="104">
      <c r="A104" s="36" t="s">
        <v>40</v>
      </c>
      <c r="B104" s="36">
        <v>24</v>
      </c>
      <c r="C104" s="37" t="s">
        <v>337</v>
      </c>
      <c r="D104" s="36" t="s">
        <v>42</v>
      </c>
      <c r="E104" s="38" t="s">
        <v>338</v>
      </c>
      <c r="F104" s="39" t="s">
        <v>134</v>
      </c>
      <c r="G104" s="40">
        <v>26.239999999999998</v>
      </c>
      <c r="H104" s="41">
        <v>0</v>
      </c>
      <c r="I104" s="42">
        <f>ROUND(G104*H104,P4)</f>
        <v>0</v>
      </c>
      <c r="J104" s="39" t="s">
        <v>45</v>
      </c>
      <c r="O104" s="43">
        <f>I104*0.21</f>
        <v>0</v>
      </c>
      <c r="P104">
        <v>3</v>
      </c>
    </row>
    <row r="105" ht="45">
      <c r="A105" s="36" t="s">
        <v>46</v>
      </c>
      <c r="B105" s="44"/>
      <c r="C105" s="45"/>
      <c r="D105" s="45"/>
      <c r="E105" s="38" t="s">
        <v>339</v>
      </c>
      <c r="F105" s="45"/>
      <c r="G105" s="45"/>
      <c r="H105" s="45"/>
      <c r="I105" s="45"/>
      <c r="J105" s="46"/>
    </row>
    <row r="106" ht="45">
      <c r="A106" s="36" t="s">
        <v>108</v>
      </c>
      <c r="B106" s="44"/>
      <c r="C106" s="45"/>
      <c r="D106" s="45"/>
      <c r="E106" s="50" t="s">
        <v>340</v>
      </c>
      <c r="F106" s="45"/>
      <c r="G106" s="45"/>
      <c r="H106" s="45"/>
      <c r="I106" s="45"/>
      <c r="J106" s="46"/>
    </row>
    <row r="107" ht="45">
      <c r="A107" s="36" t="s">
        <v>48</v>
      </c>
      <c r="B107" s="44"/>
      <c r="C107" s="45"/>
      <c r="D107" s="45"/>
      <c r="E107" s="38" t="s">
        <v>341</v>
      </c>
      <c r="F107" s="45"/>
      <c r="G107" s="45"/>
      <c r="H107" s="45"/>
      <c r="I107" s="45"/>
      <c r="J107" s="46"/>
    </row>
    <row r="108">
      <c r="A108" s="36" t="s">
        <v>40</v>
      </c>
      <c r="B108" s="36">
        <v>25</v>
      </c>
      <c r="C108" s="37" t="s">
        <v>342</v>
      </c>
      <c r="D108" s="36" t="s">
        <v>42</v>
      </c>
      <c r="E108" s="38" t="s">
        <v>343</v>
      </c>
      <c r="F108" s="39" t="s">
        <v>134</v>
      </c>
      <c r="G108" s="40">
        <v>4.4800000000000004</v>
      </c>
      <c r="H108" s="41">
        <v>0</v>
      </c>
      <c r="I108" s="42">
        <f>ROUND(G108*H108,P4)</f>
        <v>0</v>
      </c>
      <c r="J108" s="39" t="s">
        <v>45</v>
      </c>
      <c r="O108" s="43">
        <f>I108*0</f>
        <v>0</v>
      </c>
      <c r="P108">
        <v>1</v>
      </c>
    </row>
    <row r="109">
      <c r="A109" s="36" t="s">
        <v>46</v>
      </c>
      <c r="B109" s="44"/>
      <c r="C109" s="45"/>
      <c r="D109" s="45"/>
      <c r="E109" s="51" t="s">
        <v>42</v>
      </c>
      <c r="F109" s="45"/>
      <c r="G109" s="45"/>
      <c r="H109" s="45"/>
      <c r="I109" s="45"/>
      <c r="J109" s="46"/>
    </row>
    <row r="110">
      <c r="A110" s="36" t="s">
        <v>108</v>
      </c>
      <c r="B110" s="44"/>
      <c r="C110" s="45"/>
      <c r="D110" s="45"/>
      <c r="E110" s="50" t="s">
        <v>344</v>
      </c>
      <c r="F110" s="45"/>
      <c r="G110" s="45"/>
      <c r="H110" s="45"/>
      <c r="I110" s="45"/>
      <c r="J110" s="46"/>
    </row>
    <row r="111" ht="75">
      <c r="A111" s="36" t="s">
        <v>48</v>
      </c>
      <c r="B111" s="44"/>
      <c r="C111" s="45"/>
      <c r="D111" s="45"/>
      <c r="E111" s="38" t="s">
        <v>345</v>
      </c>
      <c r="F111" s="45"/>
      <c r="G111" s="45"/>
      <c r="H111" s="45"/>
      <c r="I111" s="45"/>
      <c r="J111" s="46"/>
    </row>
    <row r="112">
      <c r="A112" s="36" t="s">
        <v>40</v>
      </c>
      <c r="B112" s="36">
        <v>26</v>
      </c>
      <c r="C112" s="37" t="s">
        <v>346</v>
      </c>
      <c r="D112" s="36" t="s">
        <v>42</v>
      </c>
      <c r="E112" s="38" t="s">
        <v>347</v>
      </c>
      <c r="F112" s="39" t="s">
        <v>134</v>
      </c>
      <c r="G112" s="40">
        <v>12.862</v>
      </c>
      <c r="H112" s="41">
        <v>0</v>
      </c>
      <c r="I112" s="42">
        <f>ROUND(G112*H112,P4)</f>
        <v>0</v>
      </c>
      <c r="J112" s="39" t="s">
        <v>45</v>
      </c>
      <c r="O112" s="43">
        <f>I112*0</f>
        <v>0</v>
      </c>
      <c r="P112">
        <v>1</v>
      </c>
    </row>
    <row r="113" ht="60">
      <c r="A113" s="36" t="s">
        <v>46</v>
      </c>
      <c r="B113" s="44"/>
      <c r="C113" s="45"/>
      <c r="D113" s="45"/>
      <c r="E113" s="38" t="s">
        <v>348</v>
      </c>
      <c r="F113" s="45"/>
      <c r="G113" s="45"/>
      <c r="H113" s="45"/>
      <c r="I113" s="45"/>
      <c r="J113" s="46"/>
    </row>
    <row r="114" ht="45">
      <c r="A114" s="36" t="s">
        <v>108</v>
      </c>
      <c r="B114" s="44"/>
      <c r="C114" s="45"/>
      <c r="D114" s="45"/>
      <c r="E114" s="50" t="s">
        <v>349</v>
      </c>
      <c r="F114" s="45"/>
      <c r="G114" s="45"/>
      <c r="H114" s="45"/>
      <c r="I114" s="45"/>
      <c r="J114" s="46"/>
    </row>
    <row r="115" ht="150">
      <c r="A115" s="36" t="s">
        <v>48</v>
      </c>
      <c r="B115" s="44"/>
      <c r="C115" s="45"/>
      <c r="D115" s="45"/>
      <c r="E115" s="38" t="s">
        <v>350</v>
      </c>
      <c r="F115" s="45"/>
      <c r="G115" s="45"/>
      <c r="H115" s="45"/>
      <c r="I115" s="45"/>
      <c r="J115" s="46"/>
    </row>
    <row r="116">
      <c r="A116" s="36" t="s">
        <v>40</v>
      </c>
      <c r="B116" s="36">
        <v>27</v>
      </c>
      <c r="C116" s="37" t="s">
        <v>351</v>
      </c>
      <c r="D116" s="36" t="s">
        <v>42</v>
      </c>
      <c r="E116" s="38" t="s">
        <v>352</v>
      </c>
      <c r="F116" s="39" t="s">
        <v>134</v>
      </c>
      <c r="G116" s="40">
        <v>5.4000000000000004</v>
      </c>
      <c r="H116" s="41">
        <v>0</v>
      </c>
      <c r="I116" s="42">
        <f>ROUND(G116*H116,P4)</f>
        <v>0</v>
      </c>
      <c r="J116" s="39" t="s">
        <v>45</v>
      </c>
      <c r="O116" s="43">
        <f>I116*0.21</f>
        <v>0</v>
      </c>
      <c r="P116">
        <v>3</v>
      </c>
    </row>
    <row r="117">
      <c r="A117" s="36" t="s">
        <v>46</v>
      </c>
      <c r="B117" s="44"/>
      <c r="C117" s="45"/>
      <c r="D117" s="45"/>
      <c r="E117" s="51" t="s">
        <v>42</v>
      </c>
      <c r="F117" s="45"/>
      <c r="G117" s="45"/>
      <c r="H117" s="45"/>
      <c r="I117" s="45"/>
      <c r="J117" s="46"/>
    </row>
    <row r="118">
      <c r="A118" s="36" t="s">
        <v>108</v>
      </c>
      <c r="B118" s="44"/>
      <c r="C118" s="45"/>
      <c r="D118" s="45"/>
      <c r="E118" s="50" t="s">
        <v>353</v>
      </c>
      <c r="F118" s="45"/>
      <c r="G118" s="45"/>
      <c r="H118" s="45"/>
      <c r="I118" s="45"/>
      <c r="J118" s="46"/>
    </row>
    <row r="119" ht="409.5">
      <c r="A119" s="36" t="s">
        <v>48</v>
      </c>
      <c r="B119" s="44"/>
      <c r="C119" s="45"/>
      <c r="D119" s="45"/>
      <c r="E119" s="38" t="s">
        <v>354</v>
      </c>
      <c r="F119" s="45"/>
      <c r="G119" s="45"/>
      <c r="H119" s="45"/>
      <c r="I119" s="45"/>
      <c r="J119" s="46"/>
    </row>
    <row r="120">
      <c r="A120" s="30" t="s">
        <v>37</v>
      </c>
      <c r="B120" s="31"/>
      <c r="C120" s="32" t="s">
        <v>355</v>
      </c>
      <c r="D120" s="33"/>
      <c r="E120" s="30" t="s">
        <v>356</v>
      </c>
      <c r="F120" s="33"/>
      <c r="G120" s="33"/>
      <c r="H120" s="33"/>
      <c r="I120" s="34">
        <f>SUMIFS(I121:I163,A121:A163,"P")</f>
        <v>0</v>
      </c>
      <c r="J120" s="35"/>
    </row>
    <row r="121">
      <c r="A121" s="36" t="s">
        <v>40</v>
      </c>
      <c r="B121" s="36">
        <v>28</v>
      </c>
      <c r="C121" s="37" t="s">
        <v>357</v>
      </c>
      <c r="D121" s="36" t="s">
        <v>42</v>
      </c>
      <c r="E121" s="38" t="s">
        <v>358</v>
      </c>
      <c r="F121" s="39" t="s">
        <v>118</v>
      </c>
      <c r="G121" s="40">
        <v>1042.8330000000001</v>
      </c>
      <c r="H121" s="41">
        <v>0</v>
      </c>
      <c r="I121" s="42">
        <f>ROUND(G121*H121,P4)</f>
        <v>0</v>
      </c>
      <c r="J121" s="39" t="s">
        <v>45</v>
      </c>
      <c r="O121" s="43">
        <f>I121*0.21</f>
        <v>0</v>
      </c>
      <c r="P121">
        <v>3</v>
      </c>
    </row>
    <row r="122">
      <c r="A122" s="36" t="s">
        <v>46</v>
      </c>
      <c r="B122" s="44"/>
      <c r="C122" s="45"/>
      <c r="D122" s="45"/>
      <c r="E122" s="38" t="s">
        <v>359</v>
      </c>
      <c r="F122" s="45"/>
      <c r="G122" s="45"/>
      <c r="H122" s="45"/>
      <c r="I122" s="45"/>
      <c r="J122" s="46"/>
    </row>
    <row r="123" ht="45">
      <c r="A123" s="36" t="s">
        <v>108</v>
      </c>
      <c r="B123" s="44"/>
      <c r="C123" s="45"/>
      <c r="D123" s="45"/>
      <c r="E123" s="50" t="s">
        <v>360</v>
      </c>
      <c r="F123" s="45"/>
      <c r="G123" s="45"/>
      <c r="H123" s="45"/>
      <c r="I123" s="45"/>
      <c r="J123" s="46"/>
    </row>
    <row r="124" ht="90">
      <c r="A124" s="36" t="s">
        <v>48</v>
      </c>
      <c r="B124" s="44"/>
      <c r="C124" s="45"/>
      <c r="D124" s="45"/>
      <c r="E124" s="38" t="s">
        <v>361</v>
      </c>
      <c r="F124" s="45"/>
      <c r="G124" s="45"/>
      <c r="H124" s="45"/>
      <c r="I124" s="45"/>
      <c r="J124" s="46"/>
    </row>
    <row r="125">
      <c r="A125" s="36" t="s">
        <v>40</v>
      </c>
      <c r="B125" s="36">
        <v>29</v>
      </c>
      <c r="C125" s="37" t="s">
        <v>362</v>
      </c>
      <c r="D125" s="36" t="s">
        <v>42</v>
      </c>
      <c r="E125" s="38" t="s">
        <v>363</v>
      </c>
      <c r="F125" s="39" t="s">
        <v>118</v>
      </c>
      <c r="G125" s="40">
        <v>411.065</v>
      </c>
      <c r="H125" s="41">
        <v>0</v>
      </c>
      <c r="I125" s="42">
        <f>ROUND(G125*H125,P4)</f>
        <v>0</v>
      </c>
      <c r="J125" s="39" t="s">
        <v>45</v>
      </c>
      <c r="O125" s="43">
        <f>I125*0</f>
        <v>0</v>
      </c>
      <c r="P125">
        <v>1</v>
      </c>
    </row>
    <row r="126" ht="60">
      <c r="A126" s="36" t="s">
        <v>46</v>
      </c>
      <c r="B126" s="44"/>
      <c r="C126" s="45"/>
      <c r="D126" s="45"/>
      <c r="E126" s="38" t="s">
        <v>364</v>
      </c>
      <c r="F126" s="45"/>
      <c r="G126" s="45"/>
      <c r="H126" s="45"/>
      <c r="I126" s="45"/>
      <c r="J126" s="46"/>
    </row>
    <row r="127">
      <c r="A127" s="36" t="s">
        <v>108</v>
      </c>
      <c r="B127" s="44"/>
      <c r="C127" s="45"/>
      <c r="D127" s="45"/>
      <c r="E127" s="50" t="s">
        <v>365</v>
      </c>
      <c r="F127" s="45"/>
      <c r="G127" s="45"/>
      <c r="H127" s="45"/>
      <c r="I127" s="45"/>
      <c r="J127" s="46"/>
    </row>
    <row r="128" ht="60">
      <c r="A128" s="36" t="s">
        <v>48</v>
      </c>
      <c r="B128" s="44"/>
      <c r="C128" s="45"/>
      <c r="D128" s="45"/>
      <c r="E128" s="38" t="s">
        <v>366</v>
      </c>
      <c r="F128" s="45"/>
      <c r="G128" s="45"/>
      <c r="H128" s="45"/>
      <c r="I128" s="45"/>
      <c r="J128" s="46"/>
    </row>
    <row r="129">
      <c r="A129" s="36" t="s">
        <v>40</v>
      </c>
      <c r="B129" s="36">
        <v>30</v>
      </c>
      <c r="C129" s="37" t="s">
        <v>367</v>
      </c>
      <c r="D129" s="36" t="s">
        <v>42</v>
      </c>
      <c r="E129" s="38" t="s">
        <v>368</v>
      </c>
      <c r="F129" s="39" t="s">
        <v>118</v>
      </c>
      <c r="G129" s="40">
        <v>79.5</v>
      </c>
      <c r="H129" s="41">
        <v>0</v>
      </c>
      <c r="I129" s="42">
        <f>ROUND(G129*H129,P4)</f>
        <v>0</v>
      </c>
      <c r="J129" s="39" t="s">
        <v>45</v>
      </c>
      <c r="O129" s="43">
        <f>I129*0.21</f>
        <v>0</v>
      </c>
      <c r="P129">
        <v>3</v>
      </c>
    </row>
    <row r="130">
      <c r="A130" s="36" t="s">
        <v>46</v>
      </c>
      <c r="B130" s="44"/>
      <c r="C130" s="45"/>
      <c r="D130" s="45"/>
      <c r="E130" s="51" t="s">
        <v>42</v>
      </c>
      <c r="F130" s="45"/>
      <c r="G130" s="45"/>
      <c r="H130" s="45"/>
      <c r="I130" s="45"/>
      <c r="J130" s="46"/>
    </row>
    <row r="131">
      <c r="A131" s="36" t="s">
        <v>108</v>
      </c>
      <c r="B131" s="44"/>
      <c r="C131" s="45"/>
      <c r="D131" s="45"/>
      <c r="E131" s="50" t="s">
        <v>369</v>
      </c>
      <c r="F131" s="45"/>
      <c r="G131" s="45"/>
      <c r="H131" s="45"/>
      <c r="I131" s="45"/>
      <c r="J131" s="46"/>
    </row>
    <row r="132" ht="150">
      <c r="A132" s="36" t="s">
        <v>48</v>
      </c>
      <c r="B132" s="44"/>
      <c r="C132" s="45"/>
      <c r="D132" s="45"/>
      <c r="E132" s="38" t="s">
        <v>370</v>
      </c>
      <c r="F132" s="45"/>
      <c r="G132" s="45"/>
      <c r="H132" s="45"/>
      <c r="I132" s="45"/>
      <c r="J132" s="46"/>
    </row>
    <row r="133">
      <c r="A133" s="36" t="s">
        <v>40</v>
      </c>
      <c r="B133" s="36">
        <v>31</v>
      </c>
      <c r="C133" s="37" t="s">
        <v>371</v>
      </c>
      <c r="D133" s="36" t="s">
        <v>42</v>
      </c>
      <c r="E133" s="38" t="s">
        <v>372</v>
      </c>
      <c r="F133" s="39" t="s">
        <v>118</v>
      </c>
      <c r="G133" s="40">
        <v>90.75</v>
      </c>
      <c r="H133" s="41">
        <v>0</v>
      </c>
      <c r="I133" s="42">
        <f>ROUND(G133*H133,P4)</f>
        <v>0</v>
      </c>
      <c r="J133" s="39" t="s">
        <v>45</v>
      </c>
      <c r="O133" s="43">
        <f>I133*0.21</f>
        <v>0</v>
      </c>
      <c r="P133">
        <v>3</v>
      </c>
    </row>
    <row r="134" ht="30">
      <c r="A134" s="36" t="s">
        <v>46</v>
      </c>
      <c r="B134" s="44"/>
      <c r="C134" s="45"/>
      <c r="D134" s="45"/>
      <c r="E134" s="38" t="s">
        <v>373</v>
      </c>
      <c r="F134" s="45"/>
      <c r="G134" s="45"/>
      <c r="H134" s="45"/>
      <c r="I134" s="45"/>
      <c r="J134" s="46"/>
    </row>
    <row r="135">
      <c r="A135" s="36" t="s">
        <v>108</v>
      </c>
      <c r="B135" s="44"/>
      <c r="C135" s="45"/>
      <c r="D135" s="45"/>
      <c r="E135" s="50" t="s">
        <v>374</v>
      </c>
      <c r="F135" s="45"/>
      <c r="G135" s="45"/>
      <c r="H135" s="45"/>
      <c r="I135" s="45"/>
      <c r="J135" s="46"/>
    </row>
    <row r="136" ht="120">
      <c r="A136" s="36" t="s">
        <v>48</v>
      </c>
      <c r="B136" s="44"/>
      <c r="C136" s="45"/>
      <c r="D136" s="45"/>
      <c r="E136" s="38" t="s">
        <v>375</v>
      </c>
      <c r="F136" s="45"/>
      <c r="G136" s="45"/>
      <c r="H136" s="45"/>
      <c r="I136" s="45"/>
      <c r="J136" s="46"/>
    </row>
    <row r="137">
      <c r="A137" s="36" t="s">
        <v>40</v>
      </c>
      <c r="B137" s="36">
        <v>32</v>
      </c>
      <c r="C137" s="37" t="s">
        <v>376</v>
      </c>
      <c r="D137" s="36" t="s">
        <v>42</v>
      </c>
      <c r="E137" s="38" t="s">
        <v>377</v>
      </c>
      <c r="F137" s="39" t="s">
        <v>118</v>
      </c>
      <c r="G137" s="40">
        <v>561.16700000000003</v>
      </c>
      <c r="H137" s="41">
        <v>0</v>
      </c>
      <c r="I137" s="42">
        <f>ROUND(G137*H137,P4)</f>
        <v>0</v>
      </c>
      <c r="J137" s="39" t="s">
        <v>45</v>
      </c>
      <c r="O137" s="43">
        <f>I137*0.21</f>
        <v>0</v>
      </c>
      <c r="P137">
        <v>3</v>
      </c>
    </row>
    <row r="138">
      <c r="A138" s="36" t="s">
        <v>46</v>
      </c>
      <c r="B138" s="44"/>
      <c r="C138" s="45"/>
      <c r="D138" s="45"/>
      <c r="E138" s="38" t="s">
        <v>378</v>
      </c>
      <c r="F138" s="45"/>
      <c r="G138" s="45"/>
      <c r="H138" s="45"/>
      <c r="I138" s="45"/>
      <c r="J138" s="46"/>
    </row>
    <row r="139" ht="45">
      <c r="A139" s="36" t="s">
        <v>108</v>
      </c>
      <c r="B139" s="44"/>
      <c r="C139" s="45"/>
      <c r="D139" s="45"/>
      <c r="E139" s="50" t="s">
        <v>379</v>
      </c>
      <c r="F139" s="45"/>
      <c r="G139" s="45"/>
      <c r="H139" s="45"/>
      <c r="I139" s="45"/>
      <c r="J139" s="46"/>
    </row>
    <row r="140" ht="75">
      <c r="A140" s="36" t="s">
        <v>48</v>
      </c>
      <c r="B140" s="44"/>
      <c r="C140" s="45"/>
      <c r="D140" s="45"/>
      <c r="E140" s="38" t="s">
        <v>380</v>
      </c>
      <c r="F140" s="45"/>
      <c r="G140" s="45"/>
      <c r="H140" s="45"/>
      <c r="I140" s="45"/>
      <c r="J140" s="46"/>
    </row>
    <row r="141">
      <c r="A141" s="36" t="s">
        <v>40</v>
      </c>
      <c r="B141" s="36">
        <v>33</v>
      </c>
      <c r="C141" s="37" t="s">
        <v>381</v>
      </c>
      <c r="D141" s="36" t="s">
        <v>42</v>
      </c>
      <c r="E141" s="38" t="s">
        <v>382</v>
      </c>
      <c r="F141" s="39" t="s">
        <v>118</v>
      </c>
      <c r="G141" s="40">
        <v>530.80700000000002</v>
      </c>
      <c r="H141" s="41">
        <v>0</v>
      </c>
      <c r="I141" s="42">
        <f>ROUND(G141*H141,P4)</f>
        <v>0</v>
      </c>
      <c r="J141" s="39" t="s">
        <v>45</v>
      </c>
      <c r="O141" s="43">
        <f>I141*0.21</f>
        <v>0</v>
      </c>
      <c r="P141">
        <v>3</v>
      </c>
    </row>
    <row r="142">
      <c r="A142" s="36" t="s">
        <v>46</v>
      </c>
      <c r="B142" s="44"/>
      <c r="C142" s="45"/>
      <c r="D142" s="45"/>
      <c r="E142" s="38" t="s">
        <v>383</v>
      </c>
      <c r="F142" s="45"/>
      <c r="G142" s="45"/>
      <c r="H142" s="45"/>
      <c r="I142" s="45"/>
      <c r="J142" s="46"/>
    </row>
    <row r="143" ht="45">
      <c r="A143" s="36" t="s">
        <v>108</v>
      </c>
      <c r="B143" s="44"/>
      <c r="C143" s="45"/>
      <c r="D143" s="45"/>
      <c r="E143" s="50" t="s">
        <v>384</v>
      </c>
      <c r="F143" s="45"/>
      <c r="G143" s="45"/>
      <c r="H143" s="45"/>
      <c r="I143" s="45"/>
      <c r="J143" s="46"/>
    </row>
    <row r="144" ht="75">
      <c r="A144" s="36" t="s">
        <v>48</v>
      </c>
      <c r="B144" s="44"/>
      <c r="C144" s="45"/>
      <c r="D144" s="45"/>
      <c r="E144" s="38" t="s">
        <v>380</v>
      </c>
      <c r="F144" s="45"/>
      <c r="G144" s="45"/>
      <c r="H144" s="45"/>
      <c r="I144" s="45"/>
      <c r="J144" s="46"/>
    </row>
    <row r="145">
      <c r="A145" s="36" t="s">
        <v>40</v>
      </c>
      <c r="B145" s="36">
        <v>34</v>
      </c>
      <c r="C145" s="37" t="s">
        <v>385</v>
      </c>
      <c r="D145" s="36" t="s">
        <v>42</v>
      </c>
      <c r="E145" s="38" t="s">
        <v>386</v>
      </c>
      <c r="F145" s="39" t="s">
        <v>118</v>
      </c>
      <c r="G145" s="40">
        <v>562.79999999999995</v>
      </c>
      <c r="H145" s="41">
        <v>0</v>
      </c>
      <c r="I145" s="42">
        <f>ROUND(G145*H145,P4)</f>
        <v>0</v>
      </c>
      <c r="J145" s="39" t="s">
        <v>45</v>
      </c>
      <c r="O145" s="43">
        <f>I145*0.21</f>
        <v>0</v>
      </c>
      <c r="P145">
        <v>3</v>
      </c>
    </row>
    <row r="146">
      <c r="A146" s="36" t="s">
        <v>46</v>
      </c>
      <c r="B146" s="44"/>
      <c r="C146" s="45"/>
      <c r="D146" s="45"/>
      <c r="E146" s="38" t="s">
        <v>387</v>
      </c>
      <c r="F146" s="45"/>
      <c r="G146" s="45"/>
      <c r="H146" s="45"/>
      <c r="I146" s="45"/>
      <c r="J146" s="46"/>
    </row>
    <row r="147" ht="60">
      <c r="A147" s="36" t="s">
        <v>108</v>
      </c>
      <c r="B147" s="44"/>
      <c r="C147" s="45"/>
      <c r="D147" s="45"/>
      <c r="E147" s="50" t="s">
        <v>388</v>
      </c>
      <c r="F147" s="45"/>
      <c r="G147" s="45"/>
      <c r="H147" s="45"/>
      <c r="I147" s="45"/>
      <c r="J147" s="46"/>
    </row>
    <row r="148" ht="165">
      <c r="A148" s="36" t="s">
        <v>48</v>
      </c>
      <c r="B148" s="44"/>
      <c r="C148" s="45"/>
      <c r="D148" s="45"/>
      <c r="E148" s="38" t="s">
        <v>389</v>
      </c>
      <c r="F148" s="45"/>
      <c r="G148" s="45"/>
      <c r="H148" s="45"/>
      <c r="I148" s="45"/>
      <c r="J148" s="46"/>
    </row>
    <row r="149">
      <c r="A149" s="36" t="s">
        <v>40</v>
      </c>
      <c r="B149" s="36">
        <v>35</v>
      </c>
      <c r="C149" s="37" t="s">
        <v>390</v>
      </c>
      <c r="D149" s="36" t="s">
        <v>42</v>
      </c>
      <c r="E149" s="38" t="s">
        <v>391</v>
      </c>
      <c r="F149" s="39" t="s">
        <v>118</v>
      </c>
      <c r="G149" s="40">
        <v>483.30000000000001</v>
      </c>
      <c r="H149" s="41">
        <v>0</v>
      </c>
      <c r="I149" s="42">
        <f>ROUND(G149*H149,P4)</f>
        <v>0</v>
      </c>
      <c r="J149" s="39" t="s">
        <v>45</v>
      </c>
      <c r="O149" s="43">
        <f>I149*0</f>
        <v>0</v>
      </c>
      <c r="P149">
        <v>1</v>
      </c>
    </row>
    <row r="150">
      <c r="A150" s="36" t="s">
        <v>46</v>
      </c>
      <c r="B150" s="44"/>
      <c r="C150" s="45"/>
      <c r="D150" s="45"/>
      <c r="E150" s="38" t="s">
        <v>392</v>
      </c>
      <c r="F150" s="45"/>
      <c r="G150" s="45"/>
      <c r="H150" s="45"/>
      <c r="I150" s="45"/>
      <c r="J150" s="46"/>
    </row>
    <row r="151" ht="45">
      <c r="A151" s="36" t="s">
        <v>108</v>
      </c>
      <c r="B151" s="44"/>
      <c r="C151" s="45"/>
      <c r="D151" s="45"/>
      <c r="E151" s="50" t="s">
        <v>393</v>
      </c>
      <c r="F151" s="45"/>
      <c r="G151" s="45"/>
      <c r="H151" s="45"/>
      <c r="I151" s="45"/>
      <c r="J151" s="46"/>
    </row>
    <row r="152" ht="165">
      <c r="A152" s="36" t="s">
        <v>48</v>
      </c>
      <c r="B152" s="44"/>
      <c r="C152" s="45"/>
      <c r="D152" s="45"/>
      <c r="E152" s="38" t="s">
        <v>389</v>
      </c>
      <c r="F152" s="45"/>
      <c r="G152" s="45"/>
      <c r="H152" s="45"/>
      <c r="I152" s="45"/>
      <c r="J152" s="46"/>
    </row>
    <row r="153">
      <c r="A153" s="36" t="s">
        <v>40</v>
      </c>
      <c r="B153" s="36">
        <v>36</v>
      </c>
      <c r="C153" s="37" t="s">
        <v>394</v>
      </c>
      <c r="D153" s="36" t="s">
        <v>42</v>
      </c>
      <c r="E153" s="38" t="s">
        <v>395</v>
      </c>
      <c r="F153" s="39" t="s">
        <v>118</v>
      </c>
      <c r="G153" s="40">
        <v>458.73000000000002</v>
      </c>
      <c r="H153" s="41">
        <v>0</v>
      </c>
      <c r="I153" s="42">
        <f>ROUND(G153*H153,P4)</f>
        <v>0</v>
      </c>
      <c r="J153" s="39" t="s">
        <v>45</v>
      </c>
      <c r="O153" s="43">
        <f>I153*0.21</f>
        <v>0</v>
      </c>
      <c r="P153">
        <v>3</v>
      </c>
    </row>
    <row r="154" ht="30">
      <c r="A154" s="36" t="s">
        <v>46</v>
      </c>
      <c r="B154" s="44"/>
      <c r="C154" s="45"/>
      <c r="D154" s="45"/>
      <c r="E154" s="38" t="s">
        <v>396</v>
      </c>
      <c r="F154" s="45"/>
      <c r="G154" s="45"/>
      <c r="H154" s="45"/>
      <c r="I154" s="45"/>
      <c r="J154" s="46"/>
    </row>
    <row r="155">
      <c r="A155" s="36" t="s">
        <v>108</v>
      </c>
      <c r="B155" s="44"/>
      <c r="C155" s="45"/>
      <c r="D155" s="45"/>
      <c r="E155" s="50" t="s">
        <v>397</v>
      </c>
      <c r="F155" s="45"/>
      <c r="G155" s="45"/>
      <c r="H155" s="45"/>
      <c r="I155" s="45"/>
      <c r="J155" s="46"/>
    </row>
    <row r="156" ht="165">
      <c r="A156" s="36" t="s">
        <v>48</v>
      </c>
      <c r="B156" s="44"/>
      <c r="C156" s="45"/>
      <c r="D156" s="45"/>
      <c r="E156" s="38" t="s">
        <v>389</v>
      </c>
      <c r="F156" s="45"/>
      <c r="G156" s="45"/>
      <c r="H156" s="45"/>
      <c r="I156" s="45"/>
      <c r="J156" s="46"/>
    </row>
    <row r="157">
      <c r="A157" s="36" t="s">
        <v>40</v>
      </c>
      <c r="B157" s="36">
        <v>37</v>
      </c>
      <c r="C157" s="37" t="s">
        <v>398</v>
      </c>
      <c r="D157" s="36" t="s">
        <v>42</v>
      </c>
      <c r="E157" s="38" t="s">
        <v>399</v>
      </c>
      <c r="F157" s="39" t="s">
        <v>118</v>
      </c>
      <c r="G157" s="40">
        <v>24.57</v>
      </c>
      <c r="H157" s="41">
        <v>0</v>
      </c>
      <c r="I157" s="42">
        <f>ROUND(G157*H157,P4)</f>
        <v>0</v>
      </c>
      <c r="J157" s="39" t="s">
        <v>45</v>
      </c>
      <c r="O157" s="43">
        <f>I157*0</f>
        <v>0</v>
      </c>
      <c r="P157">
        <v>1</v>
      </c>
    </row>
    <row r="158" ht="30">
      <c r="A158" s="36" t="s">
        <v>46</v>
      </c>
      <c r="B158" s="44"/>
      <c r="C158" s="45"/>
      <c r="D158" s="45"/>
      <c r="E158" s="38" t="s">
        <v>400</v>
      </c>
      <c r="F158" s="45"/>
      <c r="G158" s="45"/>
      <c r="H158" s="45"/>
      <c r="I158" s="45"/>
      <c r="J158" s="46"/>
    </row>
    <row r="159">
      <c r="A159" s="36" t="s">
        <v>108</v>
      </c>
      <c r="B159" s="44"/>
      <c r="C159" s="45"/>
      <c r="D159" s="45"/>
      <c r="E159" s="50" t="s">
        <v>401</v>
      </c>
      <c r="F159" s="45"/>
      <c r="G159" s="45"/>
      <c r="H159" s="45"/>
      <c r="I159" s="45"/>
      <c r="J159" s="46"/>
    </row>
    <row r="160" ht="165">
      <c r="A160" s="36" t="s">
        <v>48</v>
      </c>
      <c r="B160" s="44"/>
      <c r="C160" s="45"/>
      <c r="D160" s="45"/>
      <c r="E160" s="38" t="s">
        <v>389</v>
      </c>
      <c r="F160" s="45"/>
      <c r="G160" s="45"/>
      <c r="H160" s="45"/>
      <c r="I160" s="45"/>
      <c r="J160" s="46"/>
    </row>
    <row r="161">
      <c r="A161" s="36" t="s">
        <v>40</v>
      </c>
      <c r="B161" s="36">
        <v>38</v>
      </c>
      <c r="C161" s="37" t="s">
        <v>402</v>
      </c>
      <c r="D161" s="36" t="s">
        <v>42</v>
      </c>
      <c r="E161" s="38" t="s">
        <v>403</v>
      </c>
      <c r="F161" s="39" t="s">
        <v>118</v>
      </c>
      <c r="G161" s="40">
        <v>400</v>
      </c>
      <c r="H161" s="41">
        <v>0</v>
      </c>
      <c r="I161" s="42">
        <f>ROUND(G161*H161,P4)</f>
        <v>0</v>
      </c>
      <c r="J161" s="39" t="s">
        <v>45</v>
      </c>
      <c r="O161" s="43">
        <f>I161*0.21</f>
        <v>0</v>
      </c>
      <c r="P161">
        <v>3</v>
      </c>
    </row>
    <row r="162" ht="30">
      <c r="A162" s="36" t="s">
        <v>46</v>
      </c>
      <c r="B162" s="44"/>
      <c r="C162" s="45"/>
      <c r="D162" s="45"/>
      <c r="E162" s="38" t="s">
        <v>404</v>
      </c>
      <c r="F162" s="45"/>
      <c r="G162" s="45"/>
      <c r="H162" s="45"/>
      <c r="I162" s="45"/>
      <c r="J162" s="46"/>
    </row>
    <row r="163" ht="135">
      <c r="A163" s="36" t="s">
        <v>48</v>
      </c>
      <c r="B163" s="44"/>
      <c r="C163" s="45"/>
      <c r="D163" s="45"/>
      <c r="E163" s="38" t="s">
        <v>405</v>
      </c>
      <c r="F163" s="45"/>
      <c r="G163" s="45"/>
      <c r="H163" s="45"/>
      <c r="I163" s="45"/>
      <c r="J163" s="46"/>
    </row>
    <row r="164">
      <c r="A164" s="30" t="s">
        <v>37</v>
      </c>
      <c r="B164" s="31"/>
      <c r="C164" s="32" t="s">
        <v>187</v>
      </c>
      <c r="D164" s="33"/>
      <c r="E164" s="30" t="s">
        <v>188</v>
      </c>
      <c r="F164" s="33"/>
      <c r="G164" s="33"/>
      <c r="H164" s="33"/>
      <c r="I164" s="34">
        <f>SUMIFS(I165:I204,A165:A204,"P")</f>
        <v>0</v>
      </c>
      <c r="J164" s="35"/>
    </row>
    <row r="165" ht="30">
      <c r="A165" s="36" t="s">
        <v>40</v>
      </c>
      <c r="B165" s="36">
        <v>39</v>
      </c>
      <c r="C165" s="37" t="s">
        <v>406</v>
      </c>
      <c r="D165" s="36" t="s">
        <v>42</v>
      </c>
      <c r="E165" s="38" t="s">
        <v>407</v>
      </c>
      <c r="F165" s="39" t="s">
        <v>165</v>
      </c>
      <c r="G165" s="40">
        <v>21.399999999999999</v>
      </c>
      <c r="H165" s="41">
        <v>0</v>
      </c>
      <c r="I165" s="42">
        <f>ROUND(G165*H165,P4)</f>
        <v>0</v>
      </c>
      <c r="J165" s="39" t="s">
        <v>45</v>
      </c>
      <c r="O165" s="43">
        <f>I165*0.21</f>
        <v>0</v>
      </c>
      <c r="P165">
        <v>3</v>
      </c>
    </row>
    <row r="166">
      <c r="A166" s="36" t="s">
        <v>46</v>
      </c>
      <c r="B166" s="44"/>
      <c r="C166" s="45"/>
      <c r="D166" s="45"/>
      <c r="E166" s="38" t="s">
        <v>408</v>
      </c>
      <c r="F166" s="45"/>
      <c r="G166" s="45"/>
      <c r="H166" s="45"/>
      <c r="I166" s="45"/>
      <c r="J166" s="46"/>
    </row>
    <row r="167">
      <c r="A167" s="36" t="s">
        <v>108</v>
      </c>
      <c r="B167" s="44"/>
      <c r="C167" s="45"/>
      <c r="D167" s="45"/>
      <c r="E167" s="50" t="s">
        <v>409</v>
      </c>
      <c r="F167" s="45"/>
      <c r="G167" s="45"/>
      <c r="H167" s="45"/>
      <c r="I167" s="45"/>
      <c r="J167" s="46"/>
    </row>
    <row r="168" ht="135">
      <c r="A168" s="36" t="s">
        <v>48</v>
      </c>
      <c r="B168" s="44"/>
      <c r="C168" s="45"/>
      <c r="D168" s="45"/>
      <c r="E168" s="38" t="s">
        <v>410</v>
      </c>
      <c r="F168" s="45"/>
      <c r="G168" s="45"/>
      <c r="H168" s="45"/>
      <c r="I168" s="45"/>
      <c r="J168" s="46"/>
    </row>
    <row r="169" ht="30">
      <c r="A169" s="36" t="s">
        <v>40</v>
      </c>
      <c r="B169" s="36">
        <v>40</v>
      </c>
      <c r="C169" s="37" t="s">
        <v>411</v>
      </c>
      <c r="D169" s="36" t="s">
        <v>42</v>
      </c>
      <c r="E169" s="38" t="s">
        <v>412</v>
      </c>
      <c r="F169" s="39" t="s">
        <v>165</v>
      </c>
      <c r="G169" s="40">
        <v>21.399999999999999</v>
      </c>
      <c r="H169" s="41">
        <v>0</v>
      </c>
      <c r="I169" s="42">
        <f>ROUND(G169*H169,P4)</f>
        <v>0</v>
      </c>
      <c r="J169" s="39" t="s">
        <v>45</v>
      </c>
      <c r="O169" s="43">
        <f>I169*0.21</f>
        <v>0</v>
      </c>
      <c r="P169">
        <v>3</v>
      </c>
    </row>
    <row r="170">
      <c r="A170" s="36" t="s">
        <v>46</v>
      </c>
      <c r="B170" s="44"/>
      <c r="C170" s="45"/>
      <c r="D170" s="45"/>
      <c r="E170" s="51" t="s">
        <v>42</v>
      </c>
      <c r="F170" s="45"/>
      <c r="G170" s="45"/>
      <c r="H170" s="45"/>
      <c r="I170" s="45"/>
      <c r="J170" s="46"/>
    </row>
    <row r="171">
      <c r="A171" s="36" t="s">
        <v>108</v>
      </c>
      <c r="B171" s="44"/>
      <c r="C171" s="45"/>
      <c r="D171" s="45"/>
      <c r="E171" s="50" t="s">
        <v>413</v>
      </c>
      <c r="F171" s="45"/>
      <c r="G171" s="45"/>
      <c r="H171" s="45"/>
      <c r="I171" s="45"/>
      <c r="J171" s="46"/>
    </row>
    <row r="172" ht="135">
      <c r="A172" s="36" t="s">
        <v>48</v>
      </c>
      <c r="B172" s="44"/>
      <c r="C172" s="45"/>
      <c r="D172" s="45"/>
      <c r="E172" s="38" t="s">
        <v>414</v>
      </c>
      <c r="F172" s="45"/>
      <c r="G172" s="45"/>
      <c r="H172" s="45"/>
      <c r="I172" s="45"/>
      <c r="J172" s="46"/>
    </row>
    <row r="173" ht="30">
      <c r="A173" s="36" t="s">
        <v>40</v>
      </c>
      <c r="B173" s="36">
        <v>41</v>
      </c>
      <c r="C173" s="37" t="s">
        <v>415</v>
      </c>
      <c r="D173" s="36" t="s">
        <v>42</v>
      </c>
      <c r="E173" s="38" t="s">
        <v>416</v>
      </c>
      <c r="F173" s="39" t="s">
        <v>118</v>
      </c>
      <c r="G173" s="40">
        <v>139.65799999999999</v>
      </c>
      <c r="H173" s="41">
        <v>0</v>
      </c>
      <c r="I173" s="42">
        <f>ROUND(G173*H173,P4)</f>
        <v>0</v>
      </c>
      <c r="J173" s="39" t="s">
        <v>45</v>
      </c>
      <c r="O173" s="43">
        <f>I173*0.21</f>
        <v>0</v>
      </c>
      <c r="P173">
        <v>3</v>
      </c>
    </row>
    <row r="174" ht="30">
      <c r="A174" s="36" t="s">
        <v>46</v>
      </c>
      <c r="B174" s="44"/>
      <c r="C174" s="45"/>
      <c r="D174" s="45"/>
      <c r="E174" s="38" t="s">
        <v>417</v>
      </c>
      <c r="F174" s="45"/>
      <c r="G174" s="45"/>
      <c r="H174" s="45"/>
      <c r="I174" s="45"/>
      <c r="J174" s="46"/>
    </row>
    <row r="175" ht="75">
      <c r="A175" s="36" t="s">
        <v>108</v>
      </c>
      <c r="B175" s="44"/>
      <c r="C175" s="45"/>
      <c r="D175" s="45"/>
      <c r="E175" s="50" t="s">
        <v>418</v>
      </c>
      <c r="F175" s="45"/>
      <c r="G175" s="45"/>
      <c r="H175" s="45"/>
      <c r="I175" s="45"/>
      <c r="J175" s="46"/>
    </row>
    <row r="176" ht="270">
      <c r="A176" s="36" t="s">
        <v>48</v>
      </c>
      <c r="B176" s="44"/>
      <c r="C176" s="45"/>
      <c r="D176" s="45"/>
      <c r="E176" s="38" t="s">
        <v>419</v>
      </c>
      <c r="F176" s="45"/>
      <c r="G176" s="45"/>
      <c r="H176" s="45"/>
      <c r="I176" s="45"/>
      <c r="J176" s="46"/>
    </row>
    <row r="177">
      <c r="A177" s="36" t="s">
        <v>40</v>
      </c>
      <c r="B177" s="36">
        <v>42</v>
      </c>
      <c r="C177" s="37" t="s">
        <v>420</v>
      </c>
      <c r="D177" s="36" t="s">
        <v>42</v>
      </c>
      <c r="E177" s="38" t="s">
        <v>421</v>
      </c>
      <c r="F177" s="39" t="s">
        <v>118</v>
      </c>
      <c r="G177" s="40">
        <v>11.426</v>
      </c>
      <c r="H177" s="41">
        <v>0</v>
      </c>
      <c r="I177" s="42">
        <f>ROUND(G177*H177,P4)</f>
        <v>0</v>
      </c>
      <c r="J177" s="39" t="s">
        <v>45</v>
      </c>
      <c r="O177" s="43">
        <f>I177*0</f>
        <v>0</v>
      </c>
      <c r="P177">
        <v>1</v>
      </c>
    </row>
    <row r="178">
      <c r="A178" s="36" t="s">
        <v>46</v>
      </c>
      <c r="B178" s="44"/>
      <c r="C178" s="45"/>
      <c r="D178" s="45"/>
      <c r="E178" s="38" t="s">
        <v>422</v>
      </c>
      <c r="F178" s="45"/>
      <c r="G178" s="45"/>
      <c r="H178" s="45"/>
      <c r="I178" s="45"/>
      <c r="J178" s="46"/>
    </row>
    <row r="179">
      <c r="A179" s="36" t="s">
        <v>108</v>
      </c>
      <c r="B179" s="44"/>
      <c r="C179" s="45"/>
      <c r="D179" s="45"/>
      <c r="E179" s="50" t="s">
        <v>423</v>
      </c>
      <c r="F179" s="45"/>
      <c r="G179" s="45"/>
      <c r="H179" s="45"/>
      <c r="I179" s="45"/>
      <c r="J179" s="46"/>
    </row>
    <row r="180" ht="285">
      <c r="A180" s="36" t="s">
        <v>48</v>
      </c>
      <c r="B180" s="44"/>
      <c r="C180" s="45"/>
      <c r="D180" s="45"/>
      <c r="E180" s="38" t="s">
        <v>424</v>
      </c>
      <c r="F180" s="45"/>
      <c r="G180" s="45"/>
      <c r="H180" s="45"/>
      <c r="I180" s="45"/>
      <c r="J180" s="46"/>
    </row>
    <row r="181" ht="30">
      <c r="A181" s="36" t="s">
        <v>40</v>
      </c>
      <c r="B181" s="36">
        <v>43</v>
      </c>
      <c r="C181" s="37" t="s">
        <v>425</v>
      </c>
      <c r="D181" s="36" t="s">
        <v>42</v>
      </c>
      <c r="E181" s="38" t="s">
        <v>426</v>
      </c>
      <c r="F181" s="39" t="s">
        <v>118</v>
      </c>
      <c r="G181" s="40">
        <v>41.523000000000003</v>
      </c>
      <c r="H181" s="41">
        <v>0</v>
      </c>
      <c r="I181" s="42">
        <f>ROUND(G181*H181,P4)</f>
        <v>0</v>
      </c>
      <c r="J181" s="39" t="s">
        <v>45</v>
      </c>
      <c r="O181" s="43">
        <f>I181*0.21</f>
        <v>0</v>
      </c>
      <c r="P181">
        <v>3</v>
      </c>
    </row>
    <row r="182">
      <c r="A182" s="36" t="s">
        <v>46</v>
      </c>
      <c r="B182" s="44"/>
      <c r="C182" s="45"/>
      <c r="D182" s="45"/>
      <c r="E182" s="38" t="s">
        <v>427</v>
      </c>
      <c r="F182" s="45"/>
      <c r="G182" s="45"/>
      <c r="H182" s="45"/>
      <c r="I182" s="45"/>
      <c r="J182" s="46"/>
    </row>
    <row r="183" ht="45">
      <c r="A183" s="36" t="s">
        <v>108</v>
      </c>
      <c r="B183" s="44"/>
      <c r="C183" s="45"/>
      <c r="D183" s="45"/>
      <c r="E183" s="50" t="s">
        <v>428</v>
      </c>
      <c r="F183" s="45"/>
      <c r="G183" s="45"/>
      <c r="H183" s="45"/>
      <c r="I183" s="45"/>
      <c r="J183" s="46"/>
    </row>
    <row r="184" ht="300">
      <c r="A184" s="36" t="s">
        <v>48</v>
      </c>
      <c r="B184" s="44"/>
      <c r="C184" s="45"/>
      <c r="D184" s="45"/>
      <c r="E184" s="38" t="s">
        <v>429</v>
      </c>
      <c r="F184" s="45"/>
      <c r="G184" s="45"/>
      <c r="H184" s="45"/>
      <c r="I184" s="45"/>
      <c r="J184" s="46"/>
    </row>
    <row r="185">
      <c r="A185" s="36" t="s">
        <v>40</v>
      </c>
      <c r="B185" s="36">
        <v>44</v>
      </c>
      <c r="C185" s="37" t="s">
        <v>430</v>
      </c>
      <c r="D185" s="36" t="s">
        <v>42</v>
      </c>
      <c r="E185" s="38" t="s">
        <v>431</v>
      </c>
      <c r="F185" s="39" t="s">
        <v>118</v>
      </c>
      <c r="G185" s="40">
        <v>28.224</v>
      </c>
      <c r="H185" s="41">
        <v>0</v>
      </c>
      <c r="I185" s="42">
        <f>ROUND(G185*H185,P4)</f>
        <v>0</v>
      </c>
      <c r="J185" s="39" t="s">
        <v>45</v>
      </c>
      <c r="O185" s="43">
        <f>I185*0</f>
        <v>0</v>
      </c>
      <c r="P185">
        <v>1</v>
      </c>
    </row>
    <row r="186">
      <c r="A186" s="36" t="s">
        <v>46</v>
      </c>
      <c r="B186" s="44"/>
      <c r="C186" s="45"/>
      <c r="D186" s="45"/>
      <c r="E186" s="38" t="s">
        <v>432</v>
      </c>
      <c r="F186" s="45"/>
      <c r="G186" s="45"/>
      <c r="H186" s="45"/>
      <c r="I186" s="45"/>
      <c r="J186" s="46"/>
    </row>
    <row r="187" ht="45">
      <c r="A187" s="36" t="s">
        <v>108</v>
      </c>
      <c r="B187" s="44"/>
      <c r="C187" s="45"/>
      <c r="D187" s="45"/>
      <c r="E187" s="50" t="s">
        <v>433</v>
      </c>
      <c r="F187" s="45"/>
      <c r="G187" s="45"/>
      <c r="H187" s="45"/>
      <c r="I187" s="45"/>
      <c r="J187" s="46"/>
    </row>
    <row r="188" ht="45">
      <c r="A188" s="36" t="s">
        <v>48</v>
      </c>
      <c r="B188" s="44"/>
      <c r="C188" s="45"/>
      <c r="D188" s="45"/>
      <c r="E188" s="38" t="s">
        <v>434</v>
      </c>
      <c r="F188" s="45"/>
      <c r="G188" s="45"/>
      <c r="H188" s="45"/>
      <c r="I188" s="45"/>
      <c r="J188" s="46"/>
    </row>
    <row r="189">
      <c r="A189" s="36" t="s">
        <v>40</v>
      </c>
      <c r="B189" s="36">
        <v>45</v>
      </c>
      <c r="C189" s="37" t="s">
        <v>435</v>
      </c>
      <c r="D189" s="36" t="s">
        <v>42</v>
      </c>
      <c r="E189" s="38" t="s">
        <v>436</v>
      </c>
      <c r="F189" s="39" t="s">
        <v>118</v>
      </c>
      <c r="G189" s="40">
        <v>290.82900000000001</v>
      </c>
      <c r="H189" s="41">
        <v>0</v>
      </c>
      <c r="I189" s="42">
        <f>ROUND(G189*H189,P4)</f>
        <v>0</v>
      </c>
      <c r="J189" s="39" t="s">
        <v>45</v>
      </c>
      <c r="O189" s="43">
        <f>I189*0.21</f>
        <v>0</v>
      </c>
      <c r="P189">
        <v>3</v>
      </c>
    </row>
    <row r="190">
      <c r="A190" s="36" t="s">
        <v>46</v>
      </c>
      <c r="B190" s="44"/>
      <c r="C190" s="45"/>
      <c r="D190" s="45"/>
      <c r="E190" s="38" t="s">
        <v>437</v>
      </c>
      <c r="F190" s="45"/>
      <c r="G190" s="45"/>
      <c r="H190" s="45"/>
      <c r="I190" s="45"/>
      <c r="J190" s="46"/>
    </row>
    <row r="191" ht="105">
      <c r="A191" s="36" t="s">
        <v>108</v>
      </c>
      <c r="B191" s="44"/>
      <c r="C191" s="45"/>
      <c r="D191" s="45"/>
      <c r="E191" s="50" t="s">
        <v>438</v>
      </c>
      <c r="F191" s="45"/>
      <c r="G191" s="45"/>
      <c r="H191" s="45"/>
      <c r="I191" s="45"/>
      <c r="J191" s="46"/>
    </row>
    <row r="192" ht="45">
      <c r="A192" s="36" t="s">
        <v>48</v>
      </c>
      <c r="B192" s="44"/>
      <c r="C192" s="45"/>
      <c r="D192" s="45"/>
      <c r="E192" s="38" t="s">
        <v>434</v>
      </c>
      <c r="F192" s="45"/>
      <c r="G192" s="45"/>
      <c r="H192" s="45"/>
      <c r="I192" s="45"/>
      <c r="J192" s="46"/>
    </row>
    <row r="193">
      <c r="A193" s="36" t="s">
        <v>40</v>
      </c>
      <c r="B193" s="36">
        <v>46</v>
      </c>
      <c r="C193" s="37" t="s">
        <v>439</v>
      </c>
      <c r="D193" s="36" t="s">
        <v>42</v>
      </c>
      <c r="E193" s="38" t="s">
        <v>440</v>
      </c>
      <c r="F193" s="39" t="s">
        <v>165</v>
      </c>
      <c r="G193" s="40">
        <v>70</v>
      </c>
      <c r="H193" s="41">
        <v>0</v>
      </c>
      <c r="I193" s="42">
        <f>ROUND(G193*H193,P4)</f>
        <v>0</v>
      </c>
      <c r="J193" s="39" t="s">
        <v>45</v>
      </c>
      <c r="O193" s="43">
        <f>I193*0.21</f>
        <v>0</v>
      </c>
      <c r="P193">
        <v>3</v>
      </c>
    </row>
    <row r="194">
      <c r="A194" s="36" t="s">
        <v>46</v>
      </c>
      <c r="B194" s="44"/>
      <c r="C194" s="45"/>
      <c r="D194" s="45"/>
      <c r="E194" s="51" t="s">
        <v>42</v>
      </c>
      <c r="F194" s="45"/>
      <c r="G194" s="45"/>
      <c r="H194" s="45"/>
      <c r="I194" s="45"/>
      <c r="J194" s="46"/>
    </row>
    <row r="195">
      <c r="A195" s="36" t="s">
        <v>108</v>
      </c>
      <c r="B195" s="44"/>
      <c r="C195" s="45"/>
      <c r="D195" s="45"/>
      <c r="E195" s="50" t="s">
        <v>441</v>
      </c>
      <c r="F195" s="45"/>
      <c r="G195" s="45"/>
      <c r="H195" s="45"/>
      <c r="I195" s="45"/>
      <c r="J195" s="46"/>
    </row>
    <row r="196" ht="105">
      <c r="A196" s="36" t="s">
        <v>48</v>
      </c>
      <c r="B196" s="44"/>
      <c r="C196" s="45"/>
      <c r="D196" s="45"/>
      <c r="E196" s="38" t="s">
        <v>442</v>
      </c>
      <c r="F196" s="45"/>
      <c r="G196" s="45"/>
      <c r="H196" s="45"/>
      <c r="I196" s="45"/>
      <c r="J196" s="46"/>
    </row>
    <row r="197">
      <c r="A197" s="36" t="s">
        <v>40</v>
      </c>
      <c r="B197" s="36">
        <v>47</v>
      </c>
      <c r="C197" s="37" t="s">
        <v>443</v>
      </c>
      <c r="D197" s="36" t="s">
        <v>42</v>
      </c>
      <c r="E197" s="38" t="s">
        <v>444</v>
      </c>
      <c r="F197" s="39" t="s">
        <v>118</v>
      </c>
      <c r="G197" s="40">
        <v>3.7799999999999998</v>
      </c>
      <c r="H197" s="41">
        <v>0</v>
      </c>
      <c r="I197" s="42">
        <f>ROUND(G197*H197,P4)</f>
        <v>0</v>
      </c>
      <c r="J197" s="39" t="s">
        <v>45</v>
      </c>
      <c r="O197" s="43">
        <f>I197*0</f>
        <v>0</v>
      </c>
      <c r="P197">
        <v>1</v>
      </c>
    </row>
    <row r="198">
      <c r="A198" s="36" t="s">
        <v>46</v>
      </c>
      <c r="B198" s="44"/>
      <c r="C198" s="45"/>
      <c r="D198" s="45"/>
      <c r="E198" s="38" t="s">
        <v>445</v>
      </c>
      <c r="F198" s="45"/>
      <c r="G198" s="45"/>
      <c r="H198" s="45"/>
      <c r="I198" s="45"/>
      <c r="J198" s="46"/>
    </row>
    <row r="199">
      <c r="A199" s="36" t="s">
        <v>108</v>
      </c>
      <c r="B199" s="44"/>
      <c r="C199" s="45"/>
      <c r="D199" s="45"/>
      <c r="E199" s="50" t="s">
        <v>446</v>
      </c>
      <c r="F199" s="45"/>
      <c r="G199" s="45"/>
      <c r="H199" s="45"/>
      <c r="I199" s="45"/>
      <c r="J199" s="46"/>
    </row>
    <row r="200" ht="60">
      <c r="A200" s="36" t="s">
        <v>48</v>
      </c>
      <c r="B200" s="44"/>
      <c r="C200" s="45"/>
      <c r="D200" s="45"/>
      <c r="E200" s="38" t="s">
        <v>447</v>
      </c>
      <c r="F200" s="45"/>
      <c r="G200" s="45"/>
      <c r="H200" s="45"/>
      <c r="I200" s="45"/>
      <c r="J200" s="46"/>
    </row>
    <row r="201">
      <c r="A201" s="36" t="s">
        <v>40</v>
      </c>
      <c r="B201" s="36">
        <v>48</v>
      </c>
      <c r="C201" s="37" t="s">
        <v>448</v>
      </c>
      <c r="D201" s="36" t="s">
        <v>42</v>
      </c>
      <c r="E201" s="38" t="s">
        <v>449</v>
      </c>
      <c r="F201" s="39" t="s">
        <v>118</v>
      </c>
      <c r="G201" s="40">
        <v>13.788</v>
      </c>
      <c r="H201" s="41">
        <v>0</v>
      </c>
      <c r="I201" s="42">
        <f>ROUND(G201*H201,P4)</f>
        <v>0</v>
      </c>
      <c r="J201" s="39" t="s">
        <v>45</v>
      </c>
      <c r="O201" s="43">
        <f>I201*0</f>
        <v>0</v>
      </c>
      <c r="P201">
        <v>1</v>
      </c>
    </row>
    <row r="202">
      <c r="A202" s="36" t="s">
        <v>46</v>
      </c>
      <c r="B202" s="44"/>
      <c r="C202" s="45"/>
      <c r="D202" s="45"/>
      <c r="E202" s="38" t="s">
        <v>450</v>
      </c>
      <c r="F202" s="45"/>
      <c r="G202" s="45"/>
      <c r="H202" s="45"/>
      <c r="I202" s="45"/>
      <c r="J202" s="46"/>
    </row>
    <row r="203">
      <c r="A203" s="36" t="s">
        <v>108</v>
      </c>
      <c r="B203" s="44"/>
      <c r="C203" s="45"/>
      <c r="D203" s="45"/>
      <c r="E203" s="50" t="s">
        <v>451</v>
      </c>
      <c r="F203" s="45"/>
      <c r="G203" s="45"/>
      <c r="H203" s="45"/>
      <c r="I203" s="45"/>
      <c r="J203" s="46"/>
    </row>
    <row r="204" ht="60">
      <c r="A204" s="36" t="s">
        <v>48</v>
      </c>
      <c r="B204" s="44"/>
      <c r="C204" s="45"/>
      <c r="D204" s="45"/>
      <c r="E204" s="38" t="s">
        <v>447</v>
      </c>
      <c r="F204" s="45"/>
      <c r="G204" s="45"/>
      <c r="H204" s="45"/>
      <c r="I204" s="45"/>
      <c r="J204" s="46"/>
    </row>
    <row r="205">
      <c r="A205" s="30" t="s">
        <v>37</v>
      </c>
      <c r="B205" s="31"/>
      <c r="C205" s="32" t="s">
        <v>452</v>
      </c>
      <c r="D205" s="33"/>
      <c r="E205" s="30" t="s">
        <v>453</v>
      </c>
      <c r="F205" s="33"/>
      <c r="G205" s="33"/>
      <c r="H205" s="33"/>
      <c r="I205" s="34">
        <f>SUMIFS(I206:I217,A206:A217,"P")</f>
        <v>0</v>
      </c>
      <c r="J205" s="35"/>
    </row>
    <row r="206">
      <c r="A206" s="36" t="s">
        <v>40</v>
      </c>
      <c r="B206" s="36">
        <v>49</v>
      </c>
      <c r="C206" s="37" t="s">
        <v>454</v>
      </c>
      <c r="D206" s="36" t="s">
        <v>42</v>
      </c>
      <c r="E206" s="38" t="s">
        <v>455</v>
      </c>
      <c r="F206" s="39" t="s">
        <v>165</v>
      </c>
      <c r="G206" s="40">
        <v>20</v>
      </c>
      <c r="H206" s="41">
        <v>0</v>
      </c>
      <c r="I206" s="42">
        <f>ROUND(G206*H206,P4)</f>
        <v>0</v>
      </c>
      <c r="J206" s="39" t="s">
        <v>45</v>
      </c>
      <c r="O206" s="43">
        <f>I206*0.21</f>
        <v>0</v>
      </c>
      <c r="P206">
        <v>3</v>
      </c>
    </row>
    <row r="207" ht="30">
      <c r="A207" s="36" t="s">
        <v>46</v>
      </c>
      <c r="B207" s="44"/>
      <c r="C207" s="45"/>
      <c r="D207" s="45"/>
      <c r="E207" s="38" t="s">
        <v>456</v>
      </c>
      <c r="F207" s="45"/>
      <c r="G207" s="45"/>
      <c r="H207" s="45"/>
      <c r="I207" s="45"/>
      <c r="J207" s="46"/>
    </row>
    <row r="208" ht="45">
      <c r="A208" s="36" t="s">
        <v>108</v>
      </c>
      <c r="B208" s="44"/>
      <c r="C208" s="45"/>
      <c r="D208" s="45"/>
      <c r="E208" s="50" t="s">
        <v>457</v>
      </c>
      <c r="F208" s="45"/>
      <c r="G208" s="45"/>
      <c r="H208" s="45"/>
      <c r="I208" s="45"/>
      <c r="J208" s="46"/>
    </row>
    <row r="209" ht="315">
      <c r="A209" s="36" t="s">
        <v>48</v>
      </c>
      <c r="B209" s="44"/>
      <c r="C209" s="45"/>
      <c r="D209" s="45"/>
      <c r="E209" s="38" t="s">
        <v>458</v>
      </c>
      <c r="F209" s="45"/>
      <c r="G209" s="45"/>
      <c r="H209" s="45"/>
      <c r="I209" s="45"/>
      <c r="J209" s="46"/>
    </row>
    <row r="210">
      <c r="A210" s="36" t="s">
        <v>40</v>
      </c>
      <c r="B210" s="36">
        <v>50</v>
      </c>
      <c r="C210" s="37" t="s">
        <v>459</v>
      </c>
      <c r="D210" s="36" t="s">
        <v>42</v>
      </c>
      <c r="E210" s="38" t="s">
        <v>460</v>
      </c>
      <c r="F210" s="39" t="s">
        <v>165</v>
      </c>
      <c r="G210" s="40">
        <v>70</v>
      </c>
      <c r="H210" s="41">
        <v>0</v>
      </c>
      <c r="I210" s="42">
        <f>ROUND(G210*H210,P4)</f>
        <v>0</v>
      </c>
      <c r="J210" s="39" t="s">
        <v>45</v>
      </c>
      <c r="O210" s="43">
        <f>I210*0.21</f>
        <v>0</v>
      </c>
      <c r="P210">
        <v>3</v>
      </c>
    </row>
    <row r="211">
      <c r="A211" s="36" t="s">
        <v>46</v>
      </c>
      <c r="B211" s="44"/>
      <c r="C211" s="45"/>
      <c r="D211" s="45"/>
      <c r="E211" s="51" t="s">
        <v>42</v>
      </c>
      <c r="F211" s="45"/>
      <c r="G211" s="45"/>
      <c r="H211" s="45"/>
      <c r="I211" s="45"/>
      <c r="J211" s="46"/>
    </row>
    <row r="212">
      <c r="A212" s="36" t="s">
        <v>108</v>
      </c>
      <c r="B212" s="44"/>
      <c r="C212" s="45"/>
      <c r="D212" s="45"/>
      <c r="E212" s="50" t="s">
        <v>461</v>
      </c>
      <c r="F212" s="45"/>
      <c r="G212" s="45"/>
      <c r="H212" s="45"/>
      <c r="I212" s="45"/>
      <c r="J212" s="46"/>
    </row>
    <row r="213" ht="315">
      <c r="A213" s="36" t="s">
        <v>48</v>
      </c>
      <c r="B213" s="44"/>
      <c r="C213" s="45"/>
      <c r="D213" s="45"/>
      <c r="E213" s="38" t="s">
        <v>462</v>
      </c>
      <c r="F213" s="45"/>
      <c r="G213" s="45"/>
      <c r="H213" s="45"/>
      <c r="I213" s="45"/>
      <c r="J213" s="46"/>
    </row>
    <row r="214">
      <c r="A214" s="36" t="s">
        <v>40</v>
      </c>
      <c r="B214" s="36">
        <v>51</v>
      </c>
      <c r="C214" s="37" t="s">
        <v>463</v>
      </c>
      <c r="D214" s="36" t="s">
        <v>42</v>
      </c>
      <c r="E214" s="38" t="s">
        <v>464</v>
      </c>
      <c r="F214" s="39" t="s">
        <v>165</v>
      </c>
      <c r="G214" s="40">
        <v>28.399999999999999</v>
      </c>
      <c r="H214" s="41">
        <v>0</v>
      </c>
      <c r="I214" s="42">
        <f>ROUND(G214*H214,P4)</f>
        <v>0</v>
      </c>
      <c r="J214" s="39" t="s">
        <v>45</v>
      </c>
      <c r="O214" s="43">
        <f>I214*0.21</f>
        <v>0</v>
      </c>
      <c r="P214">
        <v>3</v>
      </c>
    </row>
    <row r="215">
      <c r="A215" s="36" t="s">
        <v>46</v>
      </c>
      <c r="B215" s="44"/>
      <c r="C215" s="45"/>
      <c r="D215" s="45"/>
      <c r="E215" s="51" t="s">
        <v>42</v>
      </c>
      <c r="F215" s="45"/>
      <c r="G215" s="45"/>
      <c r="H215" s="45"/>
      <c r="I215" s="45"/>
      <c r="J215" s="46"/>
    </row>
    <row r="216">
      <c r="A216" s="36" t="s">
        <v>108</v>
      </c>
      <c r="B216" s="44"/>
      <c r="C216" s="45"/>
      <c r="D216" s="45"/>
      <c r="E216" s="50" t="s">
        <v>465</v>
      </c>
      <c r="F216" s="45"/>
      <c r="G216" s="45"/>
      <c r="H216" s="45"/>
      <c r="I216" s="45"/>
      <c r="J216" s="46"/>
    </row>
    <row r="217" ht="315">
      <c r="A217" s="36" t="s">
        <v>48</v>
      </c>
      <c r="B217" s="44"/>
      <c r="C217" s="45"/>
      <c r="D217" s="45"/>
      <c r="E217" s="38" t="s">
        <v>462</v>
      </c>
      <c r="F217" s="45"/>
      <c r="G217" s="45"/>
      <c r="H217" s="45"/>
      <c r="I217" s="45"/>
      <c r="J217" s="46"/>
    </row>
    <row r="218">
      <c r="A218" s="30" t="s">
        <v>37</v>
      </c>
      <c r="B218" s="31"/>
      <c r="C218" s="32" t="s">
        <v>193</v>
      </c>
      <c r="D218" s="33"/>
      <c r="E218" s="30" t="s">
        <v>194</v>
      </c>
      <c r="F218" s="33"/>
      <c r="G218" s="33"/>
      <c r="H218" s="33"/>
      <c r="I218" s="34">
        <f>SUMIFS(I219:I255,A219:A255,"P")</f>
        <v>0</v>
      </c>
      <c r="J218" s="35"/>
    </row>
    <row r="219">
      <c r="A219" s="36" t="s">
        <v>40</v>
      </c>
      <c r="B219" s="36">
        <v>52</v>
      </c>
      <c r="C219" s="37" t="s">
        <v>466</v>
      </c>
      <c r="D219" s="36" t="s">
        <v>42</v>
      </c>
      <c r="E219" s="38" t="s">
        <v>467</v>
      </c>
      <c r="F219" s="39" t="s">
        <v>165</v>
      </c>
      <c r="G219" s="40">
        <v>22.899999999999999</v>
      </c>
      <c r="H219" s="41">
        <v>0</v>
      </c>
      <c r="I219" s="42">
        <f>ROUND(G219*H219,P4)</f>
        <v>0</v>
      </c>
      <c r="J219" s="39" t="s">
        <v>45</v>
      </c>
      <c r="O219" s="43">
        <f>I219*0.21</f>
        <v>0</v>
      </c>
      <c r="P219">
        <v>3</v>
      </c>
    </row>
    <row r="220">
      <c r="A220" s="36" t="s">
        <v>46</v>
      </c>
      <c r="B220" s="44"/>
      <c r="C220" s="45"/>
      <c r="D220" s="45"/>
      <c r="E220" s="51" t="s">
        <v>42</v>
      </c>
      <c r="F220" s="45"/>
      <c r="G220" s="45"/>
      <c r="H220" s="45"/>
      <c r="I220" s="45"/>
      <c r="J220" s="46"/>
    </row>
    <row r="221">
      <c r="A221" s="36" t="s">
        <v>108</v>
      </c>
      <c r="B221" s="44"/>
      <c r="C221" s="45"/>
      <c r="D221" s="45"/>
      <c r="E221" s="50" t="s">
        <v>468</v>
      </c>
      <c r="F221" s="45"/>
      <c r="G221" s="45"/>
      <c r="H221" s="45"/>
      <c r="I221" s="45"/>
      <c r="J221" s="46"/>
    </row>
    <row r="222" ht="120">
      <c r="A222" s="36" t="s">
        <v>48</v>
      </c>
      <c r="B222" s="44"/>
      <c r="C222" s="45"/>
      <c r="D222" s="45"/>
      <c r="E222" s="38" t="s">
        <v>469</v>
      </c>
      <c r="F222" s="45"/>
      <c r="G222" s="45"/>
      <c r="H222" s="45"/>
      <c r="I222" s="45"/>
      <c r="J222" s="46"/>
    </row>
    <row r="223">
      <c r="A223" s="36" t="s">
        <v>40</v>
      </c>
      <c r="B223" s="36">
        <v>53</v>
      </c>
      <c r="C223" s="37" t="s">
        <v>470</v>
      </c>
      <c r="D223" s="36" t="s">
        <v>42</v>
      </c>
      <c r="E223" s="38" t="s">
        <v>471</v>
      </c>
      <c r="F223" s="39" t="s">
        <v>70</v>
      </c>
      <c r="G223" s="40">
        <v>4</v>
      </c>
      <c r="H223" s="41">
        <v>0</v>
      </c>
      <c r="I223" s="42">
        <f>ROUND(G223*H223,P4)</f>
        <v>0</v>
      </c>
      <c r="J223" s="39" t="s">
        <v>45</v>
      </c>
      <c r="O223" s="43">
        <f>I223*0</f>
        <v>0</v>
      </c>
      <c r="P223">
        <v>1</v>
      </c>
    </row>
    <row r="224">
      <c r="A224" s="36" t="s">
        <v>46</v>
      </c>
      <c r="B224" s="44"/>
      <c r="C224" s="45"/>
      <c r="D224" s="45"/>
      <c r="E224" s="38" t="s">
        <v>472</v>
      </c>
      <c r="F224" s="45"/>
      <c r="G224" s="45"/>
      <c r="H224" s="45"/>
      <c r="I224" s="45"/>
      <c r="J224" s="46"/>
    </row>
    <row r="225" ht="45">
      <c r="A225" s="36" t="s">
        <v>48</v>
      </c>
      <c r="B225" s="44"/>
      <c r="C225" s="45"/>
      <c r="D225" s="45"/>
      <c r="E225" s="38" t="s">
        <v>473</v>
      </c>
      <c r="F225" s="45"/>
      <c r="G225" s="45"/>
      <c r="H225" s="45"/>
      <c r="I225" s="45"/>
      <c r="J225" s="46"/>
    </row>
    <row r="226">
      <c r="A226" s="36" t="s">
        <v>40</v>
      </c>
      <c r="B226" s="36">
        <v>54</v>
      </c>
      <c r="C226" s="37" t="s">
        <v>474</v>
      </c>
      <c r="D226" s="36" t="s">
        <v>42</v>
      </c>
      <c r="E226" s="38" t="s">
        <v>475</v>
      </c>
      <c r="F226" s="39" t="s">
        <v>70</v>
      </c>
      <c r="G226" s="40">
        <v>1</v>
      </c>
      <c r="H226" s="41">
        <v>0</v>
      </c>
      <c r="I226" s="42">
        <f>ROUND(G226*H226,P4)</f>
        <v>0</v>
      </c>
      <c r="J226" s="39" t="s">
        <v>45</v>
      </c>
      <c r="O226" s="43">
        <f>I226*0.21</f>
        <v>0</v>
      </c>
      <c r="P226">
        <v>3</v>
      </c>
    </row>
    <row r="227">
      <c r="A227" s="36" t="s">
        <v>46</v>
      </c>
      <c r="B227" s="44"/>
      <c r="C227" s="45"/>
      <c r="D227" s="45"/>
      <c r="E227" s="38" t="s">
        <v>476</v>
      </c>
      <c r="F227" s="45"/>
      <c r="G227" s="45"/>
      <c r="H227" s="45"/>
      <c r="I227" s="45"/>
      <c r="J227" s="46"/>
    </row>
    <row r="228" ht="90">
      <c r="A228" s="36" t="s">
        <v>48</v>
      </c>
      <c r="B228" s="44"/>
      <c r="C228" s="45"/>
      <c r="D228" s="45"/>
      <c r="E228" s="38" t="s">
        <v>477</v>
      </c>
      <c r="F228" s="45"/>
      <c r="G228" s="45"/>
      <c r="H228" s="45"/>
      <c r="I228" s="45"/>
      <c r="J228" s="46"/>
    </row>
    <row r="229">
      <c r="A229" s="36" t="s">
        <v>40</v>
      </c>
      <c r="B229" s="36">
        <v>55</v>
      </c>
      <c r="C229" s="37" t="s">
        <v>478</v>
      </c>
      <c r="D229" s="36" t="s">
        <v>42</v>
      </c>
      <c r="E229" s="38" t="s">
        <v>479</v>
      </c>
      <c r="F229" s="39" t="s">
        <v>70</v>
      </c>
      <c r="G229" s="40">
        <v>2</v>
      </c>
      <c r="H229" s="41">
        <v>0</v>
      </c>
      <c r="I229" s="42">
        <f>ROUND(G229*H229,P4)</f>
        <v>0</v>
      </c>
      <c r="J229" s="39" t="s">
        <v>45</v>
      </c>
      <c r="O229" s="43">
        <f>I229*0.21</f>
        <v>0</v>
      </c>
      <c r="P229">
        <v>3</v>
      </c>
    </row>
    <row r="230">
      <c r="A230" s="36" t="s">
        <v>46</v>
      </c>
      <c r="B230" s="44"/>
      <c r="C230" s="45"/>
      <c r="D230" s="45"/>
      <c r="E230" s="38" t="s">
        <v>480</v>
      </c>
      <c r="F230" s="45"/>
      <c r="G230" s="45"/>
      <c r="H230" s="45"/>
      <c r="I230" s="45"/>
      <c r="J230" s="46"/>
    </row>
    <row r="231" ht="30">
      <c r="A231" s="36" t="s">
        <v>48</v>
      </c>
      <c r="B231" s="44"/>
      <c r="C231" s="45"/>
      <c r="D231" s="45"/>
      <c r="E231" s="38" t="s">
        <v>481</v>
      </c>
      <c r="F231" s="45"/>
      <c r="G231" s="45"/>
      <c r="H231" s="45"/>
      <c r="I231" s="45"/>
      <c r="J231" s="46"/>
    </row>
    <row r="232" ht="30">
      <c r="A232" s="36" t="s">
        <v>40</v>
      </c>
      <c r="B232" s="36">
        <v>56</v>
      </c>
      <c r="C232" s="37" t="s">
        <v>482</v>
      </c>
      <c r="D232" s="36" t="s">
        <v>42</v>
      </c>
      <c r="E232" s="38" t="s">
        <v>483</v>
      </c>
      <c r="F232" s="39" t="s">
        <v>165</v>
      </c>
      <c r="G232" s="40">
        <v>73.760000000000005</v>
      </c>
      <c r="H232" s="41">
        <v>0</v>
      </c>
      <c r="I232" s="42">
        <f>ROUND(G232*H232,P4)</f>
        <v>0</v>
      </c>
      <c r="J232" s="39" t="s">
        <v>45</v>
      </c>
      <c r="O232" s="43">
        <f>I232*0.21</f>
        <v>0</v>
      </c>
      <c r="P232">
        <v>3</v>
      </c>
    </row>
    <row r="233" ht="30">
      <c r="A233" s="36" t="s">
        <v>46</v>
      </c>
      <c r="B233" s="44"/>
      <c r="C233" s="45"/>
      <c r="D233" s="45"/>
      <c r="E233" s="38" t="s">
        <v>484</v>
      </c>
      <c r="F233" s="45"/>
      <c r="G233" s="45"/>
      <c r="H233" s="45"/>
      <c r="I233" s="45"/>
      <c r="J233" s="46"/>
    </row>
    <row r="234" ht="30">
      <c r="A234" s="36" t="s">
        <v>108</v>
      </c>
      <c r="B234" s="44"/>
      <c r="C234" s="45"/>
      <c r="D234" s="45"/>
      <c r="E234" s="50" t="s">
        <v>485</v>
      </c>
      <c r="F234" s="45"/>
      <c r="G234" s="45"/>
      <c r="H234" s="45"/>
      <c r="I234" s="45"/>
      <c r="J234" s="46"/>
    </row>
    <row r="235" ht="60">
      <c r="A235" s="36" t="s">
        <v>48</v>
      </c>
      <c r="B235" s="44"/>
      <c r="C235" s="45"/>
      <c r="D235" s="45"/>
      <c r="E235" s="38" t="s">
        <v>486</v>
      </c>
      <c r="F235" s="45"/>
      <c r="G235" s="45"/>
      <c r="H235" s="45"/>
      <c r="I235" s="45"/>
      <c r="J235" s="46"/>
    </row>
    <row r="236" ht="30">
      <c r="A236" s="36" t="s">
        <v>40</v>
      </c>
      <c r="B236" s="36">
        <v>57</v>
      </c>
      <c r="C236" s="37" t="s">
        <v>487</v>
      </c>
      <c r="D236" s="36" t="s">
        <v>42</v>
      </c>
      <c r="E236" s="38" t="s">
        <v>488</v>
      </c>
      <c r="F236" s="39" t="s">
        <v>165</v>
      </c>
      <c r="G236" s="40">
        <v>37.200000000000003</v>
      </c>
      <c r="H236" s="41">
        <v>0</v>
      </c>
      <c r="I236" s="42">
        <f>ROUND(G236*H236,P4)</f>
        <v>0</v>
      </c>
      <c r="J236" s="39" t="s">
        <v>45</v>
      </c>
      <c r="O236" s="43">
        <f>I236*0</f>
        <v>0</v>
      </c>
      <c r="P236">
        <v>1</v>
      </c>
    </row>
    <row r="237">
      <c r="A237" s="36" t="s">
        <v>46</v>
      </c>
      <c r="B237" s="44"/>
      <c r="C237" s="45"/>
      <c r="D237" s="45"/>
      <c r="E237" s="38" t="s">
        <v>489</v>
      </c>
      <c r="F237" s="45"/>
      <c r="G237" s="45"/>
      <c r="H237" s="45"/>
      <c r="I237" s="45"/>
      <c r="J237" s="46"/>
    </row>
    <row r="238">
      <c r="A238" s="36" t="s">
        <v>108</v>
      </c>
      <c r="B238" s="44"/>
      <c r="C238" s="45"/>
      <c r="D238" s="45"/>
      <c r="E238" s="50" t="s">
        <v>490</v>
      </c>
      <c r="F238" s="45"/>
      <c r="G238" s="45"/>
      <c r="H238" s="45"/>
      <c r="I238" s="45"/>
      <c r="J238" s="46"/>
    </row>
    <row r="239" ht="60">
      <c r="A239" s="36" t="s">
        <v>48</v>
      </c>
      <c r="B239" s="44"/>
      <c r="C239" s="45"/>
      <c r="D239" s="45"/>
      <c r="E239" s="38" t="s">
        <v>486</v>
      </c>
      <c r="F239" s="45"/>
      <c r="G239" s="45"/>
      <c r="H239" s="45"/>
      <c r="I239" s="45"/>
      <c r="J239" s="46"/>
    </row>
    <row r="240">
      <c r="A240" s="36" t="s">
        <v>40</v>
      </c>
      <c r="B240" s="36">
        <v>58</v>
      </c>
      <c r="C240" s="37" t="s">
        <v>491</v>
      </c>
      <c r="D240" s="36" t="s">
        <v>42</v>
      </c>
      <c r="E240" s="38" t="s">
        <v>492</v>
      </c>
      <c r="F240" s="39" t="s">
        <v>165</v>
      </c>
      <c r="G240" s="40">
        <v>73.239999999999995</v>
      </c>
      <c r="H240" s="41">
        <v>0</v>
      </c>
      <c r="I240" s="42">
        <f>ROUND(G240*H240,P4)</f>
        <v>0</v>
      </c>
      <c r="J240" s="39" t="s">
        <v>45</v>
      </c>
      <c r="O240" s="43">
        <f>I240*0.21</f>
        <v>0</v>
      </c>
      <c r="P240">
        <v>3</v>
      </c>
    </row>
    <row r="241" ht="30">
      <c r="A241" s="36" t="s">
        <v>46</v>
      </c>
      <c r="B241" s="44"/>
      <c r="C241" s="45"/>
      <c r="D241" s="45"/>
      <c r="E241" s="38" t="s">
        <v>493</v>
      </c>
      <c r="F241" s="45"/>
      <c r="G241" s="45"/>
      <c r="H241" s="45"/>
      <c r="I241" s="45"/>
      <c r="J241" s="46"/>
    </row>
    <row r="242" ht="75">
      <c r="A242" s="36" t="s">
        <v>108</v>
      </c>
      <c r="B242" s="44"/>
      <c r="C242" s="45"/>
      <c r="D242" s="45"/>
      <c r="E242" s="50" t="s">
        <v>494</v>
      </c>
      <c r="F242" s="45"/>
      <c r="G242" s="45"/>
      <c r="H242" s="45"/>
      <c r="I242" s="45"/>
      <c r="J242" s="46"/>
    </row>
    <row r="243" ht="30">
      <c r="A243" s="36" t="s">
        <v>48</v>
      </c>
      <c r="B243" s="44"/>
      <c r="C243" s="45"/>
      <c r="D243" s="45"/>
      <c r="E243" s="38" t="s">
        <v>212</v>
      </c>
      <c r="F243" s="45"/>
      <c r="G243" s="45"/>
      <c r="H243" s="45"/>
      <c r="I243" s="45"/>
      <c r="J243" s="46"/>
    </row>
    <row r="244">
      <c r="A244" s="36" t="s">
        <v>40</v>
      </c>
      <c r="B244" s="36">
        <v>59</v>
      </c>
      <c r="C244" s="37" t="s">
        <v>495</v>
      </c>
      <c r="D244" s="36" t="s">
        <v>42</v>
      </c>
      <c r="E244" s="38" t="s">
        <v>496</v>
      </c>
      <c r="F244" s="39" t="s">
        <v>165</v>
      </c>
      <c r="G244" s="40">
        <v>73.239999999999995</v>
      </c>
      <c r="H244" s="41">
        <v>0</v>
      </c>
      <c r="I244" s="42">
        <f>ROUND(G244*H244,P4)</f>
        <v>0</v>
      </c>
      <c r="J244" s="39" t="s">
        <v>45</v>
      </c>
      <c r="O244" s="43">
        <f>I244*0.21</f>
        <v>0</v>
      </c>
      <c r="P244">
        <v>3</v>
      </c>
    </row>
    <row r="245">
      <c r="A245" s="36" t="s">
        <v>46</v>
      </c>
      <c r="B245" s="44"/>
      <c r="C245" s="45"/>
      <c r="D245" s="45"/>
      <c r="E245" s="38" t="s">
        <v>497</v>
      </c>
      <c r="F245" s="45"/>
      <c r="G245" s="45"/>
      <c r="H245" s="45"/>
      <c r="I245" s="45"/>
      <c r="J245" s="46"/>
    </row>
    <row r="246" ht="75">
      <c r="A246" s="36" t="s">
        <v>108</v>
      </c>
      <c r="B246" s="44"/>
      <c r="C246" s="45"/>
      <c r="D246" s="45"/>
      <c r="E246" s="50" t="s">
        <v>494</v>
      </c>
      <c r="F246" s="45"/>
      <c r="G246" s="45"/>
      <c r="H246" s="45"/>
      <c r="I246" s="45"/>
      <c r="J246" s="46"/>
    </row>
    <row r="247" ht="45">
      <c r="A247" s="36" t="s">
        <v>48</v>
      </c>
      <c r="B247" s="44"/>
      <c r="C247" s="45"/>
      <c r="D247" s="45"/>
      <c r="E247" s="38" t="s">
        <v>498</v>
      </c>
      <c r="F247" s="45"/>
      <c r="G247" s="45"/>
      <c r="H247" s="45"/>
      <c r="I247" s="45"/>
      <c r="J247" s="46"/>
    </row>
    <row r="248">
      <c r="A248" s="36" t="s">
        <v>40</v>
      </c>
      <c r="B248" s="36">
        <v>60</v>
      </c>
      <c r="C248" s="37" t="s">
        <v>499</v>
      </c>
      <c r="D248" s="36" t="s">
        <v>42</v>
      </c>
      <c r="E248" s="38" t="s">
        <v>500</v>
      </c>
      <c r="F248" s="39" t="s">
        <v>165</v>
      </c>
      <c r="G248" s="40">
        <v>22.98</v>
      </c>
      <c r="H248" s="41">
        <v>0</v>
      </c>
      <c r="I248" s="42">
        <f>ROUND(G248*H248,P4)</f>
        <v>0</v>
      </c>
      <c r="J248" s="39" t="s">
        <v>45</v>
      </c>
      <c r="O248" s="43">
        <f>I248*0</f>
        <v>0</v>
      </c>
      <c r="P248">
        <v>1</v>
      </c>
    </row>
    <row r="249">
      <c r="A249" s="36" t="s">
        <v>46</v>
      </c>
      <c r="B249" s="44"/>
      <c r="C249" s="45"/>
      <c r="D249" s="45"/>
      <c r="E249" s="51" t="s">
        <v>42</v>
      </c>
      <c r="F249" s="45"/>
      <c r="G249" s="45"/>
      <c r="H249" s="45"/>
      <c r="I249" s="45"/>
      <c r="J249" s="46"/>
    </row>
    <row r="250">
      <c r="A250" s="36" t="s">
        <v>108</v>
      </c>
      <c r="B250" s="44"/>
      <c r="C250" s="45"/>
      <c r="D250" s="45"/>
      <c r="E250" s="50" t="s">
        <v>501</v>
      </c>
      <c r="F250" s="45"/>
      <c r="G250" s="45"/>
      <c r="H250" s="45"/>
      <c r="I250" s="45"/>
      <c r="J250" s="46"/>
    </row>
    <row r="251" ht="30">
      <c r="A251" s="36" t="s">
        <v>48</v>
      </c>
      <c r="B251" s="44"/>
      <c r="C251" s="45"/>
      <c r="D251" s="45"/>
      <c r="E251" s="38" t="s">
        <v>502</v>
      </c>
      <c r="F251" s="45"/>
      <c r="G251" s="45"/>
      <c r="H251" s="45"/>
      <c r="I251" s="45"/>
      <c r="J251" s="46"/>
    </row>
    <row r="252">
      <c r="A252" s="36" t="s">
        <v>40</v>
      </c>
      <c r="B252" s="36">
        <v>61</v>
      </c>
      <c r="C252" s="37" t="s">
        <v>503</v>
      </c>
      <c r="D252" s="36" t="s">
        <v>42</v>
      </c>
      <c r="E252" s="38" t="s">
        <v>504</v>
      </c>
      <c r="F252" s="39" t="s">
        <v>286</v>
      </c>
      <c r="G252" s="40">
        <v>275</v>
      </c>
      <c r="H252" s="41">
        <v>0</v>
      </c>
      <c r="I252" s="42">
        <f>ROUND(G252*H252,P4)</f>
        <v>0</v>
      </c>
      <c r="J252" s="39" t="s">
        <v>45</v>
      </c>
      <c r="O252" s="43">
        <f>I252*0.21</f>
        <v>0</v>
      </c>
      <c r="P252">
        <v>3</v>
      </c>
    </row>
    <row r="253" ht="30">
      <c r="A253" s="36" t="s">
        <v>46</v>
      </c>
      <c r="B253" s="44"/>
      <c r="C253" s="45"/>
      <c r="D253" s="45"/>
      <c r="E253" s="38" t="s">
        <v>505</v>
      </c>
      <c r="F253" s="45"/>
      <c r="G253" s="45"/>
      <c r="H253" s="45"/>
      <c r="I253" s="45"/>
      <c r="J253" s="46"/>
    </row>
    <row r="254">
      <c r="A254" s="36" t="s">
        <v>108</v>
      </c>
      <c r="B254" s="44"/>
      <c r="C254" s="45"/>
      <c r="D254" s="45"/>
      <c r="E254" s="50" t="s">
        <v>506</v>
      </c>
      <c r="F254" s="45"/>
      <c r="G254" s="45"/>
      <c r="H254" s="45"/>
      <c r="I254" s="45"/>
      <c r="J254" s="46"/>
    </row>
    <row r="255" ht="409.5">
      <c r="A255" s="36" t="s">
        <v>48</v>
      </c>
      <c r="B255" s="47"/>
      <c r="C255" s="48"/>
      <c r="D255" s="48"/>
      <c r="E255" s="38" t="s">
        <v>507</v>
      </c>
      <c r="F255" s="48"/>
      <c r="G255" s="48"/>
      <c r="H255" s="48"/>
      <c r="I255" s="48"/>
      <c r="J255" s="49"/>
    </row>
  </sheetData>
  <sheetProtection sheet="1" objects="1" scenarios="1" spinCount="100000" saltValue="/Ms3C3oJzoM2zXorWJo/BxGeymtqfpFwQppJGSTISO+CEyUQwQ213/NiyJjqtVzOo6Dn02jU1YScWUrW0fM9eg==" hashValue="rL9mTAbCCcYEwxY0qk+JxG/AKPm6BhP3xgHuqxwzoVsUJdkCgdSrhbURx8jp4y5B51nbAnEvLuookPeASG5H3A==" algorithmName="SHA-512" password="CC05"/>
  <mergeCells count="11">
    <mergeCell ref="C3:D3"/>
    <mergeCell ref="C4:D4"/>
    <mergeCell ref="A5:A6"/>
    <mergeCell ref="B5:B6"/>
    <mergeCell ref="C5:C6"/>
    <mergeCell ref="D5:D6"/>
    <mergeCell ref="E5:E6"/>
    <mergeCell ref="F5:F6"/>
    <mergeCell ref="G5:G6"/>
    <mergeCell ref="H5:I5"/>
    <mergeCell ref="J5:J6"/>
  </mergeCells>
  <pageSetup fitToHeight="0"/>
  <drawing r:id="rId1"/>
</worksheet>
</file>

<file path=xl/worksheets/sheet5.xml><?xml version="1.0" encoding="utf-8"?>
<worksheet xmlns:r="http://schemas.openxmlformats.org/officeDocument/2006/relationships" xmlns="http://schemas.openxmlformats.org/spreadsheetml/2006/main">
  <sheetPr>
    <pageSetUpPr fitToPage="1"/>
  </sheetPr>
  <sheetViews>
    <sheetView workbookViewId="0"/>
  </sheetViews>
  <sheetFormatPr defaultRowHeight="15"/>
  <cols>
    <col min="1" max="1" width="9.140625" hidden="1"/>
    <col min="2" max="2" width="16.14063" customWidth="1"/>
    <col min="3" max="3" width="9.710938" customWidth="1"/>
    <col min="4" max="4" width="13" customWidth="1"/>
    <col min="5" max="5" width="64.85547" customWidth="1"/>
    <col min="6" max="6" width="13" customWidth="1"/>
    <col min="7" max="7" width="16.14063" customWidth="1"/>
    <col min="8" max="8" width="16.14063" customWidth="1"/>
    <col min="9" max="9" width="16.14063" customWidth="1"/>
    <col min="10" max="10" width="17.57031" bestFit="1" customWidth="1"/>
    <col min="15" max="15" width="9.140625" hidden="1"/>
    <col min="16" max="16" width="9.140625" hidden="1"/>
  </cols>
  <sheetData>
    <row r="1">
      <c r="A1" s="1" t="s">
        <v>0</v>
      </c>
      <c r="B1" s="11"/>
      <c r="C1" s="12"/>
      <c r="D1" s="12"/>
      <c r="E1" s="13" t="s">
        <v>1</v>
      </c>
      <c r="F1" s="12"/>
      <c r="G1" s="12"/>
      <c r="H1" s="12"/>
      <c r="I1" s="12"/>
      <c r="J1" s="14"/>
      <c r="P1">
        <v>3</v>
      </c>
    </row>
    <row r="2" ht="20.25">
      <c r="A2" s="1"/>
      <c r="B2" s="15"/>
      <c r="C2" s="16"/>
      <c r="D2" s="16"/>
      <c r="E2" s="17" t="s">
        <v>19</v>
      </c>
      <c r="F2" s="16"/>
      <c r="G2" s="16"/>
      <c r="H2" s="16"/>
      <c r="I2" s="16"/>
      <c r="J2" s="18"/>
    </row>
    <row r="3">
      <c r="A3" s="3" t="s">
        <v>20</v>
      </c>
      <c r="B3" s="19" t="s">
        <v>21</v>
      </c>
      <c r="C3" s="20" t="s">
        <v>22</v>
      </c>
      <c r="D3" s="21"/>
      <c r="E3" s="22" t="s">
        <v>23</v>
      </c>
      <c r="F3" s="16"/>
      <c r="G3" s="16"/>
      <c r="H3" s="23" t="s">
        <v>17</v>
      </c>
      <c r="I3" s="24">
        <f>SUMIFS(I8:I96,A8:A96,"SD")</f>
        <v>0</v>
      </c>
      <c r="J3" s="18"/>
      <c r="O3">
        <v>0</v>
      </c>
      <c r="P3">
        <v>2</v>
      </c>
    </row>
    <row r="4">
      <c r="A4" s="3" t="s">
        <v>24</v>
      </c>
      <c r="B4" s="19" t="s">
        <v>25</v>
      </c>
      <c r="C4" s="20" t="s">
        <v>17</v>
      </c>
      <c r="D4" s="21"/>
      <c r="E4" s="22" t="s">
        <v>18</v>
      </c>
      <c r="F4" s="16"/>
      <c r="G4" s="16"/>
      <c r="H4" s="16"/>
      <c r="I4" s="16"/>
      <c r="J4" s="18"/>
      <c r="O4">
        <v>0.12</v>
      </c>
      <c r="P4">
        <v>2</v>
      </c>
    </row>
    <row r="5">
      <c r="A5" s="25" t="s">
        <v>26</v>
      </c>
      <c r="B5" s="26" t="s">
        <v>27</v>
      </c>
      <c r="C5" s="7" t="s">
        <v>28</v>
      </c>
      <c r="D5" s="7" t="s">
        <v>29</v>
      </c>
      <c r="E5" s="7" t="s">
        <v>30</v>
      </c>
      <c r="F5" s="7" t="s">
        <v>31</v>
      </c>
      <c r="G5" s="7" t="s">
        <v>32</v>
      </c>
      <c r="H5" s="7" t="s">
        <v>33</v>
      </c>
      <c r="I5" s="7"/>
      <c r="J5" s="27" t="s">
        <v>34</v>
      </c>
      <c r="O5">
        <v>0.20999999999999999</v>
      </c>
    </row>
    <row r="6">
      <c r="A6" s="25"/>
      <c r="B6" s="26"/>
      <c r="C6" s="7"/>
      <c r="D6" s="7"/>
      <c r="E6" s="7"/>
      <c r="F6" s="7"/>
      <c r="G6" s="7"/>
      <c r="H6" s="7" t="s">
        <v>35</v>
      </c>
      <c r="I6" s="7" t="s">
        <v>36</v>
      </c>
      <c r="J6" s="27"/>
    </row>
    <row r="7">
      <c r="A7" s="28">
        <v>0</v>
      </c>
      <c r="B7" s="26">
        <v>1</v>
      </c>
      <c r="C7" s="29">
        <v>2</v>
      </c>
      <c r="D7" s="7">
        <v>3</v>
      </c>
      <c r="E7" s="29">
        <v>4</v>
      </c>
      <c r="F7" s="7">
        <v>5</v>
      </c>
      <c r="G7" s="7">
        <v>6</v>
      </c>
      <c r="H7" s="7">
        <v>7</v>
      </c>
      <c r="I7" s="29">
        <v>8</v>
      </c>
      <c r="J7" s="27">
        <v>9</v>
      </c>
    </row>
    <row r="8">
      <c r="A8" s="30" t="s">
        <v>37</v>
      </c>
      <c r="B8" s="31"/>
      <c r="C8" s="32" t="s">
        <v>59</v>
      </c>
      <c r="D8" s="33"/>
      <c r="E8" s="30" t="s">
        <v>253</v>
      </c>
      <c r="F8" s="33"/>
      <c r="G8" s="33"/>
      <c r="H8" s="33"/>
      <c r="I8" s="34">
        <f>SUMIFS(I9:I32,A9:A32,"P")</f>
        <v>0</v>
      </c>
      <c r="J8" s="35"/>
    </row>
    <row r="9">
      <c r="A9" s="36" t="s">
        <v>40</v>
      </c>
      <c r="B9" s="36">
        <v>1</v>
      </c>
      <c r="C9" s="37" t="s">
        <v>254</v>
      </c>
      <c r="D9" s="36" t="s">
        <v>42</v>
      </c>
      <c r="E9" s="38" t="s">
        <v>255</v>
      </c>
      <c r="F9" s="39" t="s">
        <v>134</v>
      </c>
      <c r="G9" s="40">
        <v>0.22500000000000001</v>
      </c>
      <c r="H9" s="41">
        <v>0</v>
      </c>
      <c r="I9" s="42">
        <f>ROUND(G9*H9,P4)</f>
        <v>0</v>
      </c>
      <c r="J9" s="39" t="s">
        <v>45</v>
      </c>
      <c r="O9" s="43">
        <f>I9*0.21</f>
        <v>0</v>
      </c>
      <c r="P9">
        <v>3</v>
      </c>
    </row>
    <row r="10" ht="30">
      <c r="A10" s="36" t="s">
        <v>46</v>
      </c>
      <c r="B10" s="44"/>
      <c r="C10" s="45"/>
      <c r="D10" s="45"/>
      <c r="E10" s="38" t="s">
        <v>256</v>
      </c>
      <c r="F10" s="45"/>
      <c r="G10" s="45"/>
      <c r="H10" s="45"/>
      <c r="I10" s="45"/>
      <c r="J10" s="46"/>
    </row>
    <row r="11">
      <c r="A11" s="36" t="s">
        <v>108</v>
      </c>
      <c r="B11" s="44"/>
      <c r="C11" s="45"/>
      <c r="D11" s="45"/>
      <c r="E11" s="50" t="s">
        <v>508</v>
      </c>
      <c r="F11" s="45"/>
      <c r="G11" s="45"/>
      <c r="H11" s="45"/>
      <c r="I11" s="45"/>
      <c r="J11" s="46"/>
    </row>
    <row r="12" ht="75">
      <c r="A12" s="36" t="s">
        <v>48</v>
      </c>
      <c r="B12" s="44"/>
      <c r="C12" s="45"/>
      <c r="D12" s="45"/>
      <c r="E12" s="38" t="s">
        <v>258</v>
      </c>
      <c r="F12" s="45"/>
      <c r="G12" s="45"/>
      <c r="H12" s="45"/>
      <c r="I12" s="45"/>
      <c r="J12" s="46"/>
    </row>
    <row r="13">
      <c r="A13" s="36" t="s">
        <v>40</v>
      </c>
      <c r="B13" s="36">
        <v>2</v>
      </c>
      <c r="C13" s="37" t="s">
        <v>263</v>
      </c>
      <c r="D13" s="36" t="s">
        <v>55</v>
      </c>
      <c r="E13" s="38" t="s">
        <v>264</v>
      </c>
      <c r="F13" s="39" t="s">
        <v>134</v>
      </c>
      <c r="G13" s="40">
        <v>5.5800000000000001</v>
      </c>
      <c r="H13" s="41">
        <v>0</v>
      </c>
      <c r="I13" s="42">
        <f>ROUND(G13*H13,P4)</f>
        <v>0</v>
      </c>
      <c r="J13" s="39" t="s">
        <v>45</v>
      </c>
      <c r="O13" s="43">
        <f>I13*0.21</f>
        <v>0</v>
      </c>
      <c r="P13">
        <v>3</v>
      </c>
    </row>
    <row r="14">
      <c r="A14" s="36" t="s">
        <v>46</v>
      </c>
      <c r="B14" s="44"/>
      <c r="C14" s="45"/>
      <c r="D14" s="45"/>
      <c r="E14" s="51" t="s">
        <v>42</v>
      </c>
      <c r="F14" s="45"/>
      <c r="G14" s="45"/>
      <c r="H14" s="45"/>
      <c r="I14" s="45"/>
      <c r="J14" s="46"/>
    </row>
    <row r="15">
      <c r="A15" s="36" t="s">
        <v>108</v>
      </c>
      <c r="B15" s="44"/>
      <c r="C15" s="45"/>
      <c r="D15" s="45"/>
      <c r="E15" s="50" t="s">
        <v>509</v>
      </c>
      <c r="F15" s="45"/>
      <c r="G15" s="45"/>
      <c r="H15" s="45"/>
      <c r="I15" s="45"/>
      <c r="J15" s="46"/>
    </row>
    <row r="16" ht="105">
      <c r="A16" s="36" t="s">
        <v>48</v>
      </c>
      <c r="B16" s="44"/>
      <c r="C16" s="45"/>
      <c r="D16" s="45"/>
      <c r="E16" s="38" t="s">
        <v>266</v>
      </c>
      <c r="F16" s="45"/>
      <c r="G16" s="45"/>
      <c r="H16" s="45"/>
      <c r="I16" s="45"/>
      <c r="J16" s="46"/>
    </row>
    <row r="17">
      <c r="A17" s="36" t="s">
        <v>40</v>
      </c>
      <c r="B17" s="36">
        <v>3</v>
      </c>
      <c r="C17" s="37" t="s">
        <v>263</v>
      </c>
      <c r="D17" s="36" t="s">
        <v>59</v>
      </c>
      <c r="E17" s="38" t="s">
        <v>264</v>
      </c>
      <c r="F17" s="39" t="s">
        <v>134</v>
      </c>
      <c r="G17" s="40">
        <v>3.2400000000000002</v>
      </c>
      <c r="H17" s="41">
        <v>0</v>
      </c>
      <c r="I17" s="42">
        <f>ROUND(G17*H17,P4)</f>
        <v>0</v>
      </c>
      <c r="J17" s="39" t="s">
        <v>45</v>
      </c>
      <c r="O17" s="43">
        <f>I17*0.21</f>
        <v>0</v>
      </c>
      <c r="P17">
        <v>3</v>
      </c>
    </row>
    <row r="18" ht="45">
      <c r="A18" s="36" t="s">
        <v>46</v>
      </c>
      <c r="B18" s="44"/>
      <c r="C18" s="45"/>
      <c r="D18" s="45"/>
      <c r="E18" s="38" t="s">
        <v>510</v>
      </c>
      <c r="F18" s="45"/>
      <c r="G18" s="45"/>
      <c r="H18" s="45"/>
      <c r="I18" s="45"/>
      <c r="J18" s="46"/>
    </row>
    <row r="19">
      <c r="A19" s="36" t="s">
        <v>108</v>
      </c>
      <c r="B19" s="44"/>
      <c r="C19" s="45"/>
      <c r="D19" s="45"/>
      <c r="E19" s="50" t="s">
        <v>511</v>
      </c>
      <c r="F19" s="45"/>
      <c r="G19" s="45"/>
      <c r="H19" s="45"/>
      <c r="I19" s="45"/>
      <c r="J19" s="46"/>
    </row>
    <row r="20" ht="105">
      <c r="A20" s="36" t="s">
        <v>48</v>
      </c>
      <c r="B20" s="44"/>
      <c r="C20" s="45"/>
      <c r="D20" s="45"/>
      <c r="E20" s="38" t="s">
        <v>266</v>
      </c>
      <c r="F20" s="45"/>
      <c r="G20" s="45"/>
      <c r="H20" s="45"/>
      <c r="I20" s="45"/>
      <c r="J20" s="46"/>
    </row>
    <row r="21">
      <c r="A21" s="36" t="s">
        <v>40</v>
      </c>
      <c r="B21" s="36">
        <v>4</v>
      </c>
      <c r="C21" s="37" t="s">
        <v>269</v>
      </c>
      <c r="D21" s="36" t="s">
        <v>42</v>
      </c>
      <c r="E21" s="38" t="s">
        <v>270</v>
      </c>
      <c r="F21" s="39" t="s">
        <v>134</v>
      </c>
      <c r="G21" s="40">
        <v>2.1890000000000001</v>
      </c>
      <c r="H21" s="41">
        <v>0</v>
      </c>
      <c r="I21" s="42">
        <f>ROUND(G21*H21,P4)</f>
        <v>0</v>
      </c>
      <c r="J21" s="39" t="s">
        <v>45</v>
      </c>
      <c r="O21" s="43">
        <f>I21*0.21</f>
        <v>0</v>
      </c>
      <c r="P21">
        <v>3</v>
      </c>
    </row>
    <row r="22">
      <c r="A22" s="36" t="s">
        <v>46</v>
      </c>
      <c r="B22" s="44"/>
      <c r="C22" s="45"/>
      <c r="D22" s="45"/>
      <c r="E22" s="51" t="s">
        <v>42</v>
      </c>
      <c r="F22" s="45"/>
      <c r="G22" s="45"/>
      <c r="H22" s="45"/>
      <c r="I22" s="45"/>
      <c r="J22" s="46"/>
    </row>
    <row r="23">
      <c r="A23" s="36" t="s">
        <v>108</v>
      </c>
      <c r="B23" s="44"/>
      <c r="C23" s="45"/>
      <c r="D23" s="45"/>
      <c r="E23" s="50" t="s">
        <v>512</v>
      </c>
      <c r="F23" s="45"/>
      <c r="G23" s="45"/>
      <c r="H23" s="45"/>
      <c r="I23" s="45"/>
      <c r="J23" s="46"/>
    </row>
    <row r="24" ht="409.5">
      <c r="A24" s="36" t="s">
        <v>48</v>
      </c>
      <c r="B24" s="44"/>
      <c r="C24" s="45"/>
      <c r="D24" s="45"/>
      <c r="E24" s="38" t="s">
        <v>272</v>
      </c>
      <c r="F24" s="45"/>
      <c r="G24" s="45"/>
      <c r="H24" s="45"/>
      <c r="I24" s="45"/>
      <c r="J24" s="46"/>
    </row>
    <row r="25">
      <c r="A25" s="36" t="s">
        <v>40</v>
      </c>
      <c r="B25" s="36">
        <v>5</v>
      </c>
      <c r="C25" s="37" t="s">
        <v>273</v>
      </c>
      <c r="D25" s="36" t="s">
        <v>42</v>
      </c>
      <c r="E25" s="38" t="s">
        <v>274</v>
      </c>
      <c r="F25" s="39" t="s">
        <v>106</v>
      </c>
      <c r="G25" s="40">
        <v>0.34999999999999998</v>
      </c>
      <c r="H25" s="41">
        <v>0</v>
      </c>
      <c r="I25" s="42">
        <f>ROUND(G25*H25,P4)</f>
        <v>0</v>
      </c>
      <c r="J25" s="39" t="s">
        <v>45</v>
      </c>
      <c r="O25" s="43">
        <f>I25*0.21</f>
        <v>0</v>
      </c>
      <c r="P25">
        <v>3</v>
      </c>
    </row>
    <row r="26">
      <c r="A26" s="36" t="s">
        <v>46</v>
      </c>
      <c r="B26" s="44"/>
      <c r="C26" s="45"/>
      <c r="D26" s="45"/>
      <c r="E26" s="51" t="s">
        <v>42</v>
      </c>
      <c r="F26" s="45"/>
      <c r="G26" s="45"/>
      <c r="H26" s="45"/>
      <c r="I26" s="45"/>
      <c r="J26" s="46"/>
    </row>
    <row r="27">
      <c r="A27" s="36" t="s">
        <v>108</v>
      </c>
      <c r="B27" s="44"/>
      <c r="C27" s="45"/>
      <c r="D27" s="45"/>
      <c r="E27" s="50" t="s">
        <v>513</v>
      </c>
      <c r="F27" s="45"/>
      <c r="G27" s="45"/>
      <c r="H27" s="45"/>
      <c r="I27" s="45"/>
      <c r="J27" s="46"/>
    </row>
    <row r="28" ht="375">
      <c r="A28" s="36" t="s">
        <v>48</v>
      </c>
      <c r="B28" s="44"/>
      <c r="C28" s="45"/>
      <c r="D28" s="45"/>
      <c r="E28" s="38" t="s">
        <v>276</v>
      </c>
      <c r="F28" s="45"/>
      <c r="G28" s="45"/>
      <c r="H28" s="45"/>
      <c r="I28" s="45"/>
      <c r="J28" s="46"/>
    </row>
    <row r="29">
      <c r="A29" s="36" t="s">
        <v>40</v>
      </c>
      <c r="B29" s="36">
        <v>6</v>
      </c>
      <c r="C29" s="37" t="s">
        <v>277</v>
      </c>
      <c r="D29" s="36" t="s">
        <v>42</v>
      </c>
      <c r="E29" s="38" t="s">
        <v>278</v>
      </c>
      <c r="F29" s="39" t="s">
        <v>118</v>
      </c>
      <c r="G29" s="40">
        <v>11.07</v>
      </c>
      <c r="H29" s="41">
        <v>0</v>
      </c>
      <c r="I29" s="42">
        <f>ROUND(G29*H29,P4)</f>
        <v>0</v>
      </c>
      <c r="J29" s="39" t="s">
        <v>45</v>
      </c>
      <c r="O29" s="43">
        <f>I29*0.21</f>
        <v>0</v>
      </c>
      <c r="P29">
        <v>3</v>
      </c>
    </row>
    <row r="30" ht="45">
      <c r="A30" s="36" t="s">
        <v>46</v>
      </c>
      <c r="B30" s="44"/>
      <c r="C30" s="45"/>
      <c r="D30" s="45"/>
      <c r="E30" s="38" t="s">
        <v>279</v>
      </c>
      <c r="F30" s="45"/>
      <c r="G30" s="45"/>
      <c r="H30" s="45"/>
      <c r="I30" s="45"/>
      <c r="J30" s="46"/>
    </row>
    <row r="31">
      <c r="A31" s="36" t="s">
        <v>108</v>
      </c>
      <c r="B31" s="44"/>
      <c r="C31" s="45"/>
      <c r="D31" s="45"/>
      <c r="E31" s="50" t="s">
        <v>514</v>
      </c>
      <c r="F31" s="45"/>
      <c r="G31" s="45"/>
      <c r="H31" s="45"/>
      <c r="I31" s="45"/>
      <c r="J31" s="46"/>
    </row>
    <row r="32" ht="120">
      <c r="A32" s="36" t="s">
        <v>48</v>
      </c>
      <c r="B32" s="44"/>
      <c r="C32" s="45"/>
      <c r="D32" s="45"/>
      <c r="E32" s="38" t="s">
        <v>281</v>
      </c>
      <c r="F32" s="45"/>
      <c r="G32" s="45"/>
      <c r="H32" s="45"/>
      <c r="I32" s="45"/>
      <c r="J32" s="46"/>
    </row>
    <row r="33">
      <c r="A33" s="30" t="s">
        <v>37</v>
      </c>
      <c r="B33" s="31"/>
      <c r="C33" s="32" t="s">
        <v>282</v>
      </c>
      <c r="D33" s="33"/>
      <c r="E33" s="30" t="s">
        <v>283</v>
      </c>
      <c r="F33" s="33"/>
      <c r="G33" s="33"/>
      <c r="H33" s="33"/>
      <c r="I33" s="34">
        <f>SUMIFS(I34:I57,A34:A57,"P")</f>
        <v>0</v>
      </c>
      <c r="J33" s="35"/>
    </row>
    <row r="34">
      <c r="A34" s="36" t="s">
        <v>40</v>
      </c>
      <c r="B34" s="36">
        <v>7</v>
      </c>
      <c r="C34" s="37" t="s">
        <v>290</v>
      </c>
      <c r="D34" s="36" t="s">
        <v>42</v>
      </c>
      <c r="E34" s="38" t="s">
        <v>291</v>
      </c>
      <c r="F34" s="39" t="s">
        <v>134</v>
      </c>
      <c r="G34" s="40">
        <v>4.774</v>
      </c>
      <c r="H34" s="41">
        <v>0</v>
      </c>
      <c r="I34" s="42">
        <f>ROUND(G34*H34,P4)</f>
        <v>0</v>
      </c>
      <c r="J34" s="39" t="s">
        <v>45</v>
      </c>
      <c r="O34" s="43">
        <f>I34*0</f>
        <v>0</v>
      </c>
      <c r="P34">
        <v>1</v>
      </c>
    </row>
    <row r="35" ht="45">
      <c r="A35" s="36" t="s">
        <v>46</v>
      </c>
      <c r="B35" s="44"/>
      <c r="C35" s="45"/>
      <c r="D35" s="45"/>
      <c r="E35" s="38" t="s">
        <v>292</v>
      </c>
      <c r="F35" s="45"/>
      <c r="G35" s="45"/>
      <c r="H35" s="45"/>
      <c r="I35" s="45"/>
      <c r="J35" s="46"/>
    </row>
    <row r="36">
      <c r="A36" s="36" t="s">
        <v>108</v>
      </c>
      <c r="B36" s="44"/>
      <c r="C36" s="45"/>
      <c r="D36" s="45"/>
      <c r="E36" s="50" t="s">
        <v>515</v>
      </c>
      <c r="F36" s="45"/>
      <c r="G36" s="45"/>
      <c r="H36" s="45"/>
      <c r="I36" s="45"/>
      <c r="J36" s="46"/>
    </row>
    <row r="37" ht="409.5">
      <c r="A37" s="36" t="s">
        <v>48</v>
      </c>
      <c r="B37" s="44"/>
      <c r="C37" s="45"/>
      <c r="D37" s="45"/>
      <c r="E37" s="38" t="s">
        <v>294</v>
      </c>
      <c r="F37" s="45"/>
      <c r="G37" s="45"/>
      <c r="H37" s="45"/>
      <c r="I37" s="45"/>
      <c r="J37" s="46"/>
    </row>
    <row r="38">
      <c r="A38" s="36" t="s">
        <v>40</v>
      </c>
      <c r="B38" s="36">
        <v>8</v>
      </c>
      <c r="C38" s="37" t="s">
        <v>295</v>
      </c>
      <c r="D38" s="36" t="s">
        <v>42</v>
      </c>
      <c r="E38" s="38" t="s">
        <v>296</v>
      </c>
      <c r="F38" s="39" t="s">
        <v>106</v>
      </c>
      <c r="G38" s="40">
        <v>0.81200000000000006</v>
      </c>
      <c r="H38" s="41">
        <v>0</v>
      </c>
      <c r="I38" s="42">
        <f>ROUND(G38*H38,P4)</f>
        <v>0</v>
      </c>
      <c r="J38" s="39" t="s">
        <v>45</v>
      </c>
      <c r="O38" s="43">
        <f>I38*0</f>
        <v>0</v>
      </c>
      <c r="P38">
        <v>1</v>
      </c>
    </row>
    <row r="39" ht="30">
      <c r="A39" s="36" t="s">
        <v>46</v>
      </c>
      <c r="B39" s="44"/>
      <c r="C39" s="45"/>
      <c r="D39" s="45"/>
      <c r="E39" s="38" t="s">
        <v>297</v>
      </c>
      <c r="F39" s="45"/>
      <c r="G39" s="45"/>
      <c r="H39" s="45"/>
      <c r="I39" s="45"/>
      <c r="J39" s="46"/>
    </row>
    <row r="40">
      <c r="A40" s="36" t="s">
        <v>108</v>
      </c>
      <c r="B40" s="44"/>
      <c r="C40" s="45"/>
      <c r="D40" s="45"/>
      <c r="E40" s="50" t="s">
        <v>516</v>
      </c>
      <c r="F40" s="45"/>
      <c r="G40" s="45"/>
      <c r="H40" s="45"/>
      <c r="I40" s="45"/>
      <c r="J40" s="46"/>
    </row>
    <row r="41" ht="300">
      <c r="A41" s="36" t="s">
        <v>48</v>
      </c>
      <c r="B41" s="44"/>
      <c r="C41" s="45"/>
      <c r="D41" s="45"/>
      <c r="E41" s="38" t="s">
        <v>299</v>
      </c>
      <c r="F41" s="45"/>
      <c r="G41" s="45"/>
      <c r="H41" s="45"/>
      <c r="I41" s="45"/>
      <c r="J41" s="46"/>
    </row>
    <row r="42">
      <c r="A42" s="36" t="s">
        <v>40</v>
      </c>
      <c r="B42" s="36">
        <v>9</v>
      </c>
      <c r="C42" s="37" t="s">
        <v>300</v>
      </c>
      <c r="D42" s="36" t="s">
        <v>42</v>
      </c>
      <c r="E42" s="38" t="s">
        <v>301</v>
      </c>
      <c r="F42" s="39" t="s">
        <v>134</v>
      </c>
      <c r="G42" s="40">
        <v>2.7829999999999999</v>
      </c>
      <c r="H42" s="41">
        <v>0</v>
      </c>
      <c r="I42" s="42">
        <f>ROUND(G42*H42,P4)</f>
        <v>0</v>
      </c>
      <c r="J42" s="39" t="s">
        <v>45</v>
      </c>
      <c r="O42" s="43">
        <f>I42*0</f>
        <v>0</v>
      </c>
      <c r="P42">
        <v>1</v>
      </c>
    </row>
    <row r="43" ht="45">
      <c r="A43" s="36" t="s">
        <v>46</v>
      </c>
      <c r="B43" s="44"/>
      <c r="C43" s="45"/>
      <c r="D43" s="45"/>
      <c r="E43" s="38" t="s">
        <v>302</v>
      </c>
      <c r="F43" s="45"/>
      <c r="G43" s="45"/>
      <c r="H43" s="45"/>
      <c r="I43" s="45"/>
      <c r="J43" s="46"/>
    </row>
    <row r="44">
      <c r="A44" s="36" t="s">
        <v>108</v>
      </c>
      <c r="B44" s="44"/>
      <c r="C44" s="45"/>
      <c r="D44" s="45"/>
      <c r="E44" s="50" t="s">
        <v>517</v>
      </c>
      <c r="F44" s="45"/>
      <c r="G44" s="45"/>
      <c r="H44" s="45"/>
      <c r="I44" s="45"/>
      <c r="J44" s="46"/>
    </row>
    <row r="45" ht="409.5">
      <c r="A45" s="36" t="s">
        <v>48</v>
      </c>
      <c r="B45" s="44"/>
      <c r="C45" s="45"/>
      <c r="D45" s="45"/>
      <c r="E45" s="38" t="s">
        <v>304</v>
      </c>
      <c r="F45" s="45"/>
      <c r="G45" s="45"/>
      <c r="H45" s="45"/>
      <c r="I45" s="45"/>
      <c r="J45" s="46"/>
    </row>
    <row r="46">
      <c r="A46" s="36" t="s">
        <v>40</v>
      </c>
      <c r="B46" s="36">
        <v>10</v>
      </c>
      <c r="C46" s="37" t="s">
        <v>305</v>
      </c>
      <c r="D46" s="36" t="s">
        <v>42</v>
      </c>
      <c r="E46" s="38" t="s">
        <v>306</v>
      </c>
      <c r="F46" s="39" t="s">
        <v>106</v>
      </c>
      <c r="G46" s="40">
        <v>0.44500000000000001</v>
      </c>
      <c r="H46" s="41">
        <v>0</v>
      </c>
      <c r="I46" s="42">
        <f>ROUND(G46*H46,P4)</f>
        <v>0</v>
      </c>
      <c r="J46" s="39" t="s">
        <v>45</v>
      </c>
      <c r="O46" s="43">
        <f>I46*0</f>
        <v>0</v>
      </c>
      <c r="P46">
        <v>1</v>
      </c>
    </row>
    <row r="47" ht="30">
      <c r="A47" s="36" t="s">
        <v>46</v>
      </c>
      <c r="B47" s="44"/>
      <c r="C47" s="45"/>
      <c r="D47" s="45"/>
      <c r="E47" s="38" t="s">
        <v>307</v>
      </c>
      <c r="F47" s="45"/>
      <c r="G47" s="45"/>
      <c r="H47" s="45"/>
      <c r="I47" s="45"/>
      <c r="J47" s="46"/>
    </row>
    <row r="48">
      <c r="A48" s="36" t="s">
        <v>108</v>
      </c>
      <c r="B48" s="44"/>
      <c r="C48" s="45"/>
      <c r="D48" s="45"/>
      <c r="E48" s="50" t="s">
        <v>518</v>
      </c>
      <c r="F48" s="45"/>
      <c r="G48" s="45"/>
      <c r="H48" s="45"/>
      <c r="I48" s="45"/>
      <c r="J48" s="46"/>
    </row>
    <row r="49" ht="330">
      <c r="A49" s="36" t="s">
        <v>48</v>
      </c>
      <c r="B49" s="44"/>
      <c r="C49" s="45"/>
      <c r="D49" s="45"/>
      <c r="E49" s="38" t="s">
        <v>309</v>
      </c>
      <c r="F49" s="45"/>
      <c r="G49" s="45"/>
      <c r="H49" s="45"/>
      <c r="I49" s="45"/>
      <c r="J49" s="46"/>
    </row>
    <row r="50">
      <c r="A50" s="36" t="s">
        <v>40</v>
      </c>
      <c r="B50" s="36">
        <v>11</v>
      </c>
      <c r="C50" s="37" t="s">
        <v>310</v>
      </c>
      <c r="D50" s="36" t="s">
        <v>42</v>
      </c>
      <c r="E50" s="38" t="s">
        <v>311</v>
      </c>
      <c r="F50" s="39" t="s">
        <v>134</v>
      </c>
      <c r="G50" s="40">
        <v>2.1499999999999999</v>
      </c>
      <c r="H50" s="41">
        <v>0</v>
      </c>
      <c r="I50" s="42">
        <f>ROUND(G50*H50,P4)</f>
        <v>0</v>
      </c>
      <c r="J50" s="39" t="s">
        <v>45</v>
      </c>
      <c r="O50" s="43">
        <f>I50*0</f>
        <v>0</v>
      </c>
      <c r="P50">
        <v>1</v>
      </c>
    </row>
    <row r="51" ht="45">
      <c r="A51" s="36" t="s">
        <v>46</v>
      </c>
      <c r="B51" s="44"/>
      <c r="C51" s="45"/>
      <c r="D51" s="45"/>
      <c r="E51" s="38" t="s">
        <v>312</v>
      </c>
      <c r="F51" s="45"/>
      <c r="G51" s="45"/>
      <c r="H51" s="45"/>
      <c r="I51" s="45"/>
      <c r="J51" s="46"/>
    </row>
    <row r="52">
      <c r="A52" s="36" t="s">
        <v>108</v>
      </c>
      <c r="B52" s="44"/>
      <c r="C52" s="45"/>
      <c r="D52" s="45"/>
      <c r="E52" s="50" t="s">
        <v>519</v>
      </c>
      <c r="F52" s="45"/>
      <c r="G52" s="45"/>
      <c r="H52" s="45"/>
      <c r="I52" s="45"/>
      <c r="J52" s="46"/>
    </row>
    <row r="53" ht="409.5">
      <c r="A53" s="36" t="s">
        <v>48</v>
      </c>
      <c r="B53" s="44"/>
      <c r="C53" s="45"/>
      <c r="D53" s="45"/>
      <c r="E53" s="38" t="s">
        <v>304</v>
      </c>
      <c r="F53" s="45"/>
      <c r="G53" s="45"/>
      <c r="H53" s="45"/>
      <c r="I53" s="45"/>
      <c r="J53" s="46"/>
    </row>
    <row r="54">
      <c r="A54" s="36" t="s">
        <v>40</v>
      </c>
      <c r="B54" s="36">
        <v>12</v>
      </c>
      <c r="C54" s="37" t="s">
        <v>314</v>
      </c>
      <c r="D54" s="36" t="s">
        <v>42</v>
      </c>
      <c r="E54" s="38" t="s">
        <v>315</v>
      </c>
      <c r="F54" s="39" t="s">
        <v>106</v>
      </c>
      <c r="G54" s="40">
        <v>0.33400000000000002</v>
      </c>
      <c r="H54" s="41">
        <v>0</v>
      </c>
      <c r="I54" s="42">
        <f>ROUND(G54*H54,P4)</f>
        <v>0</v>
      </c>
      <c r="J54" s="39" t="s">
        <v>45</v>
      </c>
      <c r="O54" s="43">
        <f>I54*0</f>
        <v>0</v>
      </c>
      <c r="P54">
        <v>1</v>
      </c>
    </row>
    <row r="55" ht="30">
      <c r="A55" s="36" t="s">
        <v>46</v>
      </c>
      <c r="B55" s="44"/>
      <c r="C55" s="45"/>
      <c r="D55" s="45"/>
      <c r="E55" s="38" t="s">
        <v>316</v>
      </c>
      <c r="F55" s="45"/>
      <c r="G55" s="45"/>
      <c r="H55" s="45"/>
      <c r="I55" s="45"/>
      <c r="J55" s="46"/>
    </row>
    <row r="56">
      <c r="A56" s="36" t="s">
        <v>108</v>
      </c>
      <c r="B56" s="44"/>
      <c r="C56" s="45"/>
      <c r="D56" s="45"/>
      <c r="E56" s="50" t="s">
        <v>520</v>
      </c>
      <c r="F56" s="45"/>
      <c r="G56" s="45"/>
      <c r="H56" s="45"/>
      <c r="I56" s="45"/>
      <c r="J56" s="46"/>
    </row>
    <row r="57" ht="330">
      <c r="A57" s="36" t="s">
        <v>48</v>
      </c>
      <c r="B57" s="44"/>
      <c r="C57" s="45"/>
      <c r="D57" s="45"/>
      <c r="E57" s="38" t="s">
        <v>309</v>
      </c>
      <c r="F57" s="45"/>
      <c r="G57" s="45"/>
      <c r="H57" s="45"/>
      <c r="I57" s="45"/>
      <c r="J57" s="46"/>
    </row>
    <row r="58">
      <c r="A58" s="30" t="s">
        <v>37</v>
      </c>
      <c r="B58" s="31"/>
      <c r="C58" s="32" t="s">
        <v>318</v>
      </c>
      <c r="D58" s="33"/>
      <c r="E58" s="30" t="s">
        <v>319</v>
      </c>
      <c r="F58" s="33"/>
      <c r="G58" s="33"/>
      <c r="H58" s="33"/>
      <c r="I58" s="34">
        <f>SUMIFS(I59:I74,A59:A74,"P")</f>
        <v>0</v>
      </c>
      <c r="J58" s="35"/>
    </row>
    <row r="59">
      <c r="A59" s="36" t="s">
        <v>40</v>
      </c>
      <c r="B59" s="36">
        <v>13</v>
      </c>
      <c r="C59" s="37" t="s">
        <v>320</v>
      </c>
      <c r="D59" s="36" t="s">
        <v>42</v>
      </c>
      <c r="E59" s="38" t="s">
        <v>321</v>
      </c>
      <c r="F59" s="39" t="s">
        <v>134</v>
      </c>
      <c r="G59" s="40">
        <v>5.3849999999999998</v>
      </c>
      <c r="H59" s="41">
        <v>0</v>
      </c>
      <c r="I59" s="42">
        <f>ROUND(G59*H59,P4)</f>
        <v>0</v>
      </c>
      <c r="J59" s="39" t="s">
        <v>45</v>
      </c>
      <c r="O59" s="43">
        <f>I59*0.21</f>
        <v>0</v>
      </c>
      <c r="P59">
        <v>3</v>
      </c>
    </row>
    <row r="60">
      <c r="A60" s="36" t="s">
        <v>46</v>
      </c>
      <c r="B60" s="44"/>
      <c r="C60" s="45"/>
      <c r="D60" s="45"/>
      <c r="E60" s="38" t="s">
        <v>322</v>
      </c>
      <c r="F60" s="45"/>
      <c r="G60" s="45"/>
      <c r="H60" s="45"/>
      <c r="I60" s="45"/>
      <c r="J60" s="46"/>
    </row>
    <row r="61">
      <c r="A61" s="36" t="s">
        <v>108</v>
      </c>
      <c r="B61" s="44"/>
      <c r="C61" s="45"/>
      <c r="D61" s="45"/>
      <c r="E61" s="50" t="s">
        <v>521</v>
      </c>
      <c r="F61" s="45"/>
      <c r="G61" s="45"/>
      <c r="H61" s="45"/>
      <c r="I61" s="45"/>
      <c r="J61" s="46"/>
    </row>
    <row r="62" ht="409.5">
      <c r="A62" s="36" t="s">
        <v>48</v>
      </c>
      <c r="B62" s="44"/>
      <c r="C62" s="45"/>
      <c r="D62" s="45"/>
      <c r="E62" s="38" t="s">
        <v>304</v>
      </c>
      <c r="F62" s="45"/>
      <c r="G62" s="45"/>
      <c r="H62" s="45"/>
      <c r="I62" s="45"/>
      <c r="J62" s="46"/>
    </row>
    <row r="63">
      <c r="A63" s="36" t="s">
        <v>40</v>
      </c>
      <c r="B63" s="36">
        <v>14</v>
      </c>
      <c r="C63" s="37" t="s">
        <v>328</v>
      </c>
      <c r="D63" s="36" t="s">
        <v>42</v>
      </c>
      <c r="E63" s="38" t="s">
        <v>329</v>
      </c>
      <c r="F63" s="39" t="s">
        <v>134</v>
      </c>
      <c r="G63" s="40">
        <v>14.090999999999999</v>
      </c>
      <c r="H63" s="41">
        <v>0</v>
      </c>
      <c r="I63" s="42">
        <f>ROUND(G63*H63,P4)</f>
        <v>0</v>
      </c>
      <c r="J63" s="39" t="s">
        <v>45</v>
      </c>
      <c r="O63" s="43">
        <f>I63*0.21</f>
        <v>0</v>
      </c>
      <c r="P63">
        <v>3</v>
      </c>
    </row>
    <row r="64" ht="45">
      <c r="A64" s="36" t="s">
        <v>46</v>
      </c>
      <c r="B64" s="44"/>
      <c r="C64" s="45"/>
      <c r="D64" s="45"/>
      <c r="E64" s="38" t="s">
        <v>330</v>
      </c>
      <c r="F64" s="45"/>
      <c r="G64" s="45"/>
      <c r="H64" s="45"/>
      <c r="I64" s="45"/>
      <c r="J64" s="46"/>
    </row>
    <row r="65">
      <c r="A65" s="36" t="s">
        <v>108</v>
      </c>
      <c r="B65" s="44"/>
      <c r="C65" s="45"/>
      <c r="D65" s="45"/>
      <c r="E65" s="50" t="s">
        <v>522</v>
      </c>
      <c r="F65" s="45"/>
      <c r="G65" s="45"/>
      <c r="H65" s="45"/>
      <c r="I65" s="45"/>
      <c r="J65" s="46"/>
    </row>
    <row r="66" ht="60">
      <c r="A66" s="36" t="s">
        <v>48</v>
      </c>
      <c r="B66" s="44"/>
      <c r="C66" s="45"/>
      <c r="D66" s="45"/>
      <c r="E66" s="38" t="s">
        <v>332</v>
      </c>
      <c r="F66" s="45"/>
      <c r="G66" s="45"/>
      <c r="H66" s="45"/>
      <c r="I66" s="45"/>
      <c r="J66" s="46"/>
    </row>
    <row r="67">
      <c r="A67" s="36" t="s">
        <v>40</v>
      </c>
      <c r="B67" s="36">
        <v>15</v>
      </c>
      <c r="C67" s="37" t="s">
        <v>333</v>
      </c>
      <c r="D67" s="36" t="s">
        <v>42</v>
      </c>
      <c r="E67" s="38" t="s">
        <v>334</v>
      </c>
      <c r="F67" s="39" t="s">
        <v>134</v>
      </c>
      <c r="G67" s="40">
        <v>3.3210000000000002</v>
      </c>
      <c r="H67" s="41">
        <v>0</v>
      </c>
      <c r="I67" s="42">
        <f>ROUND(G67*H67,P4)</f>
        <v>0</v>
      </c>
      <c r="J67" s="39" t="s">
        <v>45</v>
      </c>
      <c r="O67" s="43">
        <f>I67*0.21</f>
        <v>0</v>
      </c>
      <c r="P67">
        <v>3</v>
      </c>
    </row>
    <row r="68">
      <c r="A68" s="36" t="s">
        <v>46</v>
      </c>
      <c r="B68" s="44"/>
      <c r="C68" s="45"/>
      <c r="D68" s="45"/>
      <c r="E68" s="38" t="s">
        <v>335</v>
      </c>
      <c r="F68" s="45"/>
      <c r="G68" s="45"/>
      <c r="H68" s="45"/>
      <c r="I68" s="45"/>
      <c r="J68" s="46"/>
    </row>
    <row r="69">
      <c r="A69" s="36" t="s">
        <v>108</v>
      </c>
      <c r="B69" s="44"/>
      <c r="C69" s="45"/>
      <c r="D69" s="45"/>
      <c r="E69" s="50" t="s">
        <v>523</v>
      </c>
      <c r="F69" s="45"/>
      <c r="G69" s="45"/>
      <c r="H69" s="45"/>
      <c r="I69" s="45"/>
      <c r="J69" s="46"/>
    </row>
    <row r="70" ht="60">
      <c r="A70" s="36" t="s">
        <v>48</v>
      </c>
      <c r="B70" s="44"/>
      <c r="C70" s="45"/>
      <c r="D70" s="45"/>
      <c r="E70" s="38" t="s">
        <v>332</v>
      </c>
      <c r="F70" s="45"/>
      <c r="G70" s="45"/>
      <c r="H70" s="45"/>
      <c r="I70" s="45"/>
      <c r="J70" s="46"/>
    </row>
    <row r="71">
      <c r="A71" s="36" t="s">
        <v>40</v>
      </c>
      <c r="B71" s="36">
        <v>16</v>
      </c>
      <c r="C71" s="37" t="s">
        <v>337</v>
      </c>
      <c r="D71" s="36" t="s">
        <v>42</v>
      </c>
      <c r="E71" s="38" t="s">
        <v>338</v>
      </c>
      <c r="F71" s="39" t="s">
        <v>134</v>
      </c>
      <c r="G71" s="40">
        <v>4.9199999999999999</v>
      </c>
      <c r="H71" s="41">
        <v>0</v>
      </c>
      <c r="I71" s="42">
        <f>ROUND(G71*H71,P4)</f>
        <v>0</v>
      </c>
      <c r="J71" s="39" t="s">
        <v>45</v>
      </c>
      <c r="O71" s="43">
        <f>I71*0.21</f>
        <v>0</v>
      </c>
      <c r="P71">
        <v>3</v>
      </c>
    </row>
    <row r="72" ht="45">
      <c r="A72" s="36" t="s">
        <v>46</v>
      </c>
      <c r="B72" s="44"/>
      <c r="C72" s="45"/>
      <c r="D72" s="45"/>
      <c r="E72" s="38" t="s">
        <v>339</v>
      </c>
      <c r="F72" s="45"/>
      <c r="G72" s="45"/>
      <c r="H72" s="45"/>
      <c r="I72" s="45"/>
      <c r="J72" s="46"/>
    </row>
    <row r="73">
      <c r="A73" s="36" t="s">
        <v>108</v>
      </c>
      <c r="B73" s="44"/>
      <c r="C73" s="45"/>
      <c r="D73" s="45"/>
      <c r="E73" s="50" t="s">
        <v>524</v>
      </c>
      <c r="F73" s="45"/>
      <c r="G73" s="45"/>
      <c r="H73" s="45"/>
      <c r="I73" s="45"/>
      <c r="J73" s="46"/>
    </row>
    <row r="74" ht="45">
      <c r="A74" s="36" t="s">
        <v>48</v>
      </c>
      <c r="B74" s="44"/>
      <c r="C74" s="45"/>
      <c r="D74" s="45"/>
      <c r="E74" s="38" t="s">
        <v>341</v>
      </c>
      <c r="F74" s="45"/>
      <c r="G74" s="45"/>
      <c r="H74" s="45"/>
      <c r="I74" s="45"/>
      <c r="J74" s="46"/>
    </row>
    <row r="75">
      <c r="A75" s="30" t="s">
        <v>37</v>
      </c>
      <c r="B75" s="31"/>
      <c r="C75" s="32" t="s">
        <v>187</v>
      </c>
      <c r="D75" s="33"/>
      <c r="E75" s="30" t="s">
        <v>188</v>
      </c>
      <c r="F75" s="33"/>
      <c r="G75" s="33"/>
      <c r="H75" s="33"/>
      <c r="I75" s="34">
        <f>SUMIFS(I76:I91,A76:A91,"P")</f>
        <v>0</v>
      </c>
      <c r="J75" s="35"/>
    </row>
    <row r="76" ht="30">
      <c r="A76" s="36" t="s">
        <v>40</v>
      </c>
      <c r="B76" s="36">
        <v>17</v>
      </c>
      <c r="C76" s="37" t="s">
        <v>415</v>
      </c>
      <c r="D76" s="36" t="s">
        <v>42</v>
      </c>
      <c r="E76" s="38" t="s">
        <v>416</v>
      </c>
      <c r="F76" s="39" t="s">
        <v>118</v>
      </c>
      <c r="G76" s="40">
        <v>11.388</v>
      </c>
      <c r="H76" s="41">
        <v>0</v>
      </c>
      <c r="I76" s="42">
        <f>ROUND(G76*H76,P4)</f>
        <v>0</v>
      </c>
      <c r="J76" s="39" t="s">
        <v>45</v>
      </c>
      <c r="O76" s="43">
        <f>I76*0.21</f>
        <v>0</v>
      </c>
      <c r="P76">
        <v>3</v>
      </c>
    </row>
    <row r="77" ht="30">
      <c r="A77" s="36" t="s">
        <v>46</v>
      </c>
      <c r="B77" s="44"/>
      <c r="C77" s="45"/>
      <c r="D77" s="45"/>
      <c r="E77" s="38" t="s">
        <v>417</v>
      </c>
      <c r="F77" s="45"/>
      <c r="G77" s="45"/>
      <c r="H77" s="45"/>
      <c r="I77" s="45"/>
      <c r="J77" s="46"/>
    </row>
    <row r="78">
      <c r="A78" s="36" t="s">
        <v>108</v>
      </c>
      <c r="B78" s="44"/>
      <c r="C78" s="45"/>
      <c r="D78" s="45"/>
      <c r="E78" s="50" t="s">
        <v>525</v>
      </c>
      <c r="F78" s="45"/>
      <c r="G78" s="45"/>
      <c r="H78" s="45"/>
      <c r="I78" s="45"/>
      <c r="J78" s="46"/>
    </row>
    <row r="79" ht="270">
      <c r="A79" s="36" t="s">
        <v>48</v>
      </c>
      <c r="B79" s="44"/>
      <c r="C79" s="45"/>
      <c r="D79" s="45"/>
      <c r="E79" s="38" t="s">
        <v>419</v>
      </c>
      <c r="F79" s="45"/>
      <c r="G79" s="45"/>
      <c r="H79" s="45"/>
      <c r="I79" s="45"/>
      <c r="J79" s="46"/>
    </row>
    <row r="80" ht="30">
      <c r="A80" s="36" t="s">
        <v>40</v>
      </c>
      <c r="B80" s="36">
        <v>18</v>
      </c>
      <c r="C80" s="37" t="s">
        <v>425</v>
      </c>
      <c r="D80" s="36" t="s">
        <v>42</v>
      </c>
      <c r="E80" s="38" t="s">
        <v>426</v>
      </c>
      <c r="F80" s="39" t="s">
        <v>118</v>
      </c>
      <c r="G80" s="40">
        <v>6.8449999999999998</v>
      </c>
      <c r="H80" s="41">
        <v>0</v>
      </c>
      <c r="I80" s="42">
        <f>ROUND(G80*H80,P4)</f>
        <v>0</v>
      </c>
      <c r="J80" s="39" t="s">
        <v>45</v>
      </c>
      <c r="O80" s="43">
        <f>I80*0.21</f>
        <v>0</v>
      </c>
      <c r="P80">
        <v>3</v>
      </c>
    </row>
    <row r="81">
      <c r="A81" s="36" t="s">
        <v>46</v>
      </c>
      <c r="B81" s="44"/>
      <c r="C81" s="45"/>
      <c r="D81" s="45"/>
      <c r="E81" s="38" t="s">
        <v>427</v>
      </c>
      <c r="F81" s="45"/>
      <c r="G81" s="45"/>
      <c r="H81" s="45"/>
      <c r="I81" s="45"/>
      <c r="J81" s="46"/>
    </row>
    <row r="82">
      <c r="A82" s="36" t="s">
        <v>108</v>
      </c>
      <c r="B82" s="44"/>
      <c r="C82" s="45"/>
      <c r="D82" s="45"/>
      <c r="E82" s="50" t="s">
        <v>526</v>
      </c>
      <c r="F82" s="45"/>
      <c r="G82" s="45"/>
      <c r="H82" s="45"/>
      <c r="I82" s="45"/>
      <c r="J82" s="46"/>
    </row>
    <row r="83" ht="300">
      <c r="A83" s="36" t="s">
        <v>48</v>
      </c>
      <c r="B83" s="44"/>
      <c r="C83" s="45"/>
      <c r="D83" s="45"/>
      <c r="E83" s="38" t="s">
        <v>429</v>
      </c>
      <c r="F83" s="45"/>
      <c r="G83" s="45"/>
      <c r="H83" s="45"/>
      <c r="I83" s="45"/>
      <c r="J83" s="46"/>
    </row>
    <row r="84">
      <c r="A84" s="36" t="s">
        <v>40</v>
      </c>
      <c r="B84" s="36">
        <v>19</v>
      </c>
      <c r="C84" s="37" t="s">
        <v>430</v>
      </c>
      <c r="D84" s="36" t="s">
        <v>42</v>
      </c>
      <c r="E84" s="38" t="s">
        <v>431</v>
      </c>
      <c r="F84" s="39" t="s">
        <v>118</v>
      </c>
      <c r="G84" s="40">
        <v>5.9480000000000004</v>
      </c>
      <c r="H84" s="41">
        <v>0</v>
      </c>
      <c r="I84" s="42">
        <f>ROUND(G84*H84,P4)</f>
        <v>0</v>
      </c>
      <c r="J84" s="39" t="s">
        <v>45</v>
      </c>
      <c r="O84" s="43">
        <f>I84*0</f>
        <v>0</v>
      </c>
      <c r="P84">
        <v>1</v>
      </c>
    </row>
    <row r="85">
      <c r="A85" s="36" t="s">
        <v>46</v>
      </c>
      <c r="B85" s="44"/>
      <c r="C85" s="45"/>
      <c r="D85" s="45"/>
      <c r="E85" s="38" t="s">
        <v>432</v>
      </c>
      <c r="F85" s="45"/>
      <c r="G85" s="45"/>
      <c r="H85" s="45"/>
      <c r="I85" s="45"/>
      <c r="J85" s="46"/>
    </row>
    <row r="86">
      <c r="A86" s="36" t="s">
        <v>108</v>
      </c>
      <c r="B86" s="44"/>
      <c r="C86" s="45"/>
      <c r="D86" s="45"/>
      <c r="E86" s="50" t="s">
        <v>527</v>
      </c>
      <c r="F86" s="45"/>
      <c r="G86" s="45"/>
      <c r="H86" s="45"/>
      <c r="I86" s="45"/>
      <c r="J86" s="46"/>
    </row>
    <row r="87" ht="45">
      <c r="A87" s="36" t="s">
        <v>48</v>
      </c>
      <c r="B87" s="44"/>
      <c r="C87" s="45"/>
      <c r="D87" s="45"/>
      <c r="E87" s="38" t="s">
        <v>434</v>
      </c>
      <c r="F87" s="45"/>
      <c r="G87" s="45"/>
      <c r="H87" s="45"/>
      <c r="I87" s="45"/>
      <c r="J87" s="46"/>
    </row>
    <row r="88">
      <c r="A88" s="36" t="s">
        <v>40</v>
      </c>
      <c r="B88" s="36">
        <v>20</v>
      </c>
      <c r="C88" s="37" t="s">
        <v>435</v>
      </c>
      <c r="D88" s="36" t="s">
        <v>42</v>
      </c>
      <c r="E88" s="38" t="s">
        <v>436</v>
      </c>
      <c r="F88" s="39" t="s">
        <v>118</v>
      </c>
      <c r="G88" s="40">
        <v>18.899999999999999</v>
      </c>
      <c r="H88" s="41">
        <v>0</v>
      </c>
      <c r="I88" s="42">
        <f>ROUND(G88*H88,P4)</f>
        <v>0</v>
      </c>
      <c r="J88" s="39" t="s">
        <v>45</v>
      </c>
      <c r="O88" s="43">
        <f>I88*0.21</f>
        <v>0</v>
      </c>
      <c r="P88">
        <v>3</v>
      </c>
    </row>
    <row r="89">
      <c r="A89" s="36" t="s">
        <v>46</v>
      </c>
      <c r="B89" s="44"/>
      <c r="C89" s="45"/>
      <c r="D89" s="45"/>
      <c r="E89" s="38" t="s">
        <v>437</v>
      </c>
      <c r="F89" s="45"/>
      <c r="G89" s="45"/>
      <c r="H89" s="45"/>
      <c r="I89" s="45"/>
      <c r="J89" s="46"/>
    </row>
    <row r="90">
      <c r="A90" s="36" t="s">
        <v>108</v>
      </c>
      <c r="B90" s="44"/>
      <c r="C90" s="45"/>
      <c r="D90" s="45"/>
      <c r="E90" s="50" t="s">
        <v>528</v>
      </c>
      <c r="F90" s="45"/>
      <c r="G90" s="45"/>
      <c r="H90" s="45"/>
      <c r="I90" s="45"/>
      <c r="J90" s="46"/>
    </row>
    <row r="91" ht="45">
      <c r="A91" s="36" t="s">
        <v>48</v>
      </c>
      <c r="B91" s="44"/>
      <c r="C91" s="45"/>
      <c r="D91" s="45"/>
      <c r="E91" s="38" t="s">
        <v>434</v>
      </c>
      <c r="F91" s="45"/>
      <c r="G91" s="45"/>
      <c r="H91" s="45"/>
      <c r="I91" s="45"/>
      <c r="J91" s="46"/>
    </row>
    <row r="92">
      <c r="A92" s="30" t="s">
        <v>37</v>
      </c>
      <c r="B92" s="31"/>
      <c r="C92" s="32" t="s">
        <v>452</v>
      </c>
      <c r="D92" s="33"/>
      <c r="E92" s="30" t="s">
        <v>453</v>
      </c>
      <c r="F92" s="33"/>
      <c r="G92" s="33"/>
      <c r="H92" s="33"/>
      <c r="I92" s="34">
        <f>SUMIFS(I93:I96,A93:A96,"P")</f>
        <v>0</v>
      </c>
      <c r="J92" s="35"/>
    </row>
    <row r="93">
      <c r="A93" s="36" t="s">
        <v>40</v>
      </c>
      <c r="B93" s="36">
        <v>21</v>
      </c>
      <c r="C93" s="37" t="s">
        <v>454</v>
      </c>
      <c r="D93" s="36" t="s">
        <v>42</v>
      </c>
      <c r="E93" s="38" t="s">
        <v>455</v>
      </c>
      <c r="F93" s="39" t="s">
        <v>165</v>
      </c>
      <c r="G93" s="40">
        <v>20</v>
      </c>
      <c r="H93" s="41">
        <v>0</v>
      </c>
      <c r="I93" s="42">
        <f>ROUND(G93*H93,P4)</f>
        <v>0</v>
      </c>
      <c r="J93" s="39" t="s">
        <v>45</v>
      </c>
      <c r="O93" s="43">
        <f>I93*0.21</f>
        <v>0</v>
      </c>
      <c r="P93">
        <v>3</v>
      </c>
    </row>
    <row r="94" ht="30">
      <c r="A94" s="36" t="s">
        <v>46</v>
      </c>
      <c r="B94" s="44"/>
      <c r="C94" s="45"/>
      <c r="D94" s="45"/>
      <c r="E94" s="38" t="s">
        <v>456</v>
      </c>
      <c r="F94" s="45"/>
      <c r="G94" s="45"/>
      <c r="H94" s="45"/>
      <c r="I94" s="45"/>
      <c r="J94" s="46"/>
    </row>
    <row r="95" ht="45">
      <c r="A95" s="36" t="s">
        <v>108</v>
      </c>
      <c r="B95" s="44"/>
      <c r="C95" s="45"/>
      <c r="D95" s="45"/>
      <c r="E95" s="50" t="s">
        <v>457</v>
      </c>
      <c r="F95" s="45"/>
      <c r="G95" s="45"/>
      <c r="H95" s="45"/>
      <c r="I95" s="45"/>
      <c r="J95" s="46"/>
    </row>
    <row r="96" ht="315">
      <c r="A96" s="36" t="s">
        <v>48</v>
      </c>
      <c r="B96" s="47"/>
      <c r="C96" s="48"/>
      <c r="D96" s="48"/>
      <c r="E96" s="38" t="s">
        <v>458</v>
      </c>
      <c r="F96" s="48"/>
      <c r="G96" s="48"/>
      <c r="H96" s="48"/>
      <c r="I96" s="48"/>
      <c r="J96" s="49"/>
    </row>
  </sheetData>
  <sheetProtection sheet="1" objects="1" scenarios="1" spinCount="100000" saltValue="wu/ShoIP5e3VSJVev3pKWxfeSZ05tzWS7daICA+Eobz7ecKj5I7/30cRZ6IUvmkymfn0lerPwJ+Fynm9XQz5MQ==" hashValue="WJfQos4t7l2VTu+6fj8bVBGCRl0anjOuNbhEQUVIWhP2xhG+dAlL5mj/9qe5ykwn6LoJtYgP+eUWYNNjF47csQ==" algorithmName="SHA-512" password="CC05"/>
  <mergeCells count="11">
    <mergeCell ref="C3:D3"/>
    <mergeCell ref="C4:D4"/>
    <mergeCell ref="A5:A6"/>
    <mergeCell ref="B5:B6"/>
    <mergeCell ref="C5:C6"/>
    <mergeCell ref="D5:D6"/>
    <mergeCell ref="E5:E6"/>
    <mergeCell ref="F5:F6"/>
    <mergeCell ref="G5:G6"/>
    <mergeCell ref="H5:I5"/>
    <mergeCell ref="J5:J6"/>
  </mergeCells>
  <pageSetup fitToHeight="0"/>
  <drawing r:id="rId1"/>
</worksheet>
</file>

<file path=docProps/app.xml><?xml version="1.0" encoding="utf-8"?>
<Properties xmlns="http://schemas.openxmlformats.org/officeDocument/2006/extended-properties"/>
</file>

<file path=docProps/core.xml><?xml version="1.0" encoding="utf-8"?>
<cp:coreProperties xmlns:dc="http://purl.org/dc/elements/1.1/" xmlns:dcterms="http://purl.org/dc/terms/" xmlns:xsi="http://www.w3.org/2001/XMLSchema-instance" xmlns:cp="http://schemas.openxmlformats.org/package/2006/metadata/core-properties">
  <dc:creator>David Mlčák</dc:creator>
  <cp:lastModifiedBy>David Mlčák</cp:lastModifiedBy>
  <dcterms:created xsi:type="dcterms:W3CDTF">2024-12-12T14:21:25Z</dcterms:created>
  <dcterms:modified xsi:type="dcterms:W3CDTF">2024-12-12T14:21:25Z</dcterms:modified>
</cp:coreProperties>
</file>