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ZPŘ/II_125_Uhlířské Janovice, průtah_PD/Oznámení o výběru dodavatele/"/>
    </mc:Choice>
  </mc:AlternateContent>
  <xr:revisionPtr revIDLastSave="583" documentId="8_{2DCB25FD-80D7-45B2-A56E-358B76064BDB}" xr6:coauthVersionLast="47" xr6:coauthVersionMax="47" xr10:uidLastSave="{3AD114E7-0811-411A-AD3B-C434C4005497}"/>
  <bookViews>
    <workbookView xWindow="-120" yWindow="-120" windowWidth="29040" windowHeight="15720" activeTab="1" xr2:uid="{5754C423-B832-4A85-905C-37462EC19302}"/>
  </bookViews>
  <sheets>
    <sheet name="Tabulka hodnocení" sheetId="1" r:id="rId1"/>
    <sheet name="Tabulky hodnocení zkušenost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H5" i="1"/>
  <c r="H6" i="1"/>
  <c r="H7" i="1"/>
  <c r="G20" i="2"/>
  <c r="G9" i="2"/>
  <c r="H8" i="1"/>
  <c r="H9" i="1"/>
  <c r="H10" i="1"/>
  <c r="H11" i="1"/>
  <c r="H12" i="1"/>
  <c r="H13" i="1"/>
  <c r="D7" i="1"/>
  <c r="D6" i="1"/>
  <c r="D8" i="1"/>
  <c r="D9" i="1"/>
  <c r="D10" i="1"/>
  <c r="D11" i="1"/>
  <c r="D12" i="1"/>
  <c r="D13" i="1"/>
  <c r="D5" i="1"/>
</calcChain>
</file>

<file path=xl/sharedStrings.xml><?xml version="1.0" encoding="utf-8"?>
<sst xmlns="http://schemas.openxmlformats.org/spreadsheetml/2006/main" count="110" uniqueCount="77">
  <si>
    <t>Zhotovitel</t>
  </si>
  <si>
    <t>Cena bez DPH</t>
  </si>
  <si>
    <t>Cena s DPH</t>
  </si>
  <si>
    <t>Body za cenu</t>
  </si>
  <si>
    <t>Počet referencí</t>
  </si>
  <si>
    <t>Body za reference</t>
  </si>
  <si>
    <t>Body celkem</t>
  </si>
  <si>
    <t>Pořadí nabídky na profilu</t>
  </si>
  <si>
    <t>1.</t>
  </si>
  <si>
    <t>2.</t>
  </si>
  <si>
    <t>3.</t>
  </si>
  <si>
    <t>4.</t>
  </si>
  <si>
    <t>5.</t>
  </si>
  <si>
    <t>Název zakázky, popis prací</t>
  </si>
  <si>
    <t>Popis činnosti u zakázky</t>
  </si>
  <si>
    <t>Fin. objem zak. v Kč bez DPH</t>
  </si>
  <si>
    <t>Datum ukončení</t>
  </si>
  <si>
    <t>Objednatel (název, IČO)</t>
  </si>
  <si>
    <t>Počet bodů</t>
  </si>
  <si>
    <t>Počet bodů celkem</t>
  </si>
  <si>
    <t>PRODIN, a.s.</t>
  </si>
  <si>
    <t>VZ: II/125 Uhlířské Janovice, průtah - PD</t>
  </si>
  <si>
    <t>Dopravně inženýrská kancelář, s.r.o.</t>
  </si>
  <si>
    <t>Sweco a.s.</t>
  </si>
  <si>
    <t>Nabídka č. 1 - PRODIN</t>
  </si>
  <si>
    <t>Modernizace silnice II/312 Choceň – České Libchavy</t>
  </si>
  <si>
    <r>
      <t>Předmětem projektu (D</t>
    </r>
    <r>
      <rPr>
        <sz val="9"/>
        <color theme="1"/>
        <rFont val="Aptos Narrow"/>
        <family val="2"/>
        <charset val="238"/>
        <scheme val="minor"/>
      </rPr>
      <t xml:space="preserve">UR, DSP, DPS) je modernizace komunikace II. třídy II/312 v délce 12,006 75 km v úseku od křižovatky II/312xII/317 v Chocni po křižovatku II/312xI/14 v Českých Libchavách, navržena jako modernizace stávající komunikace. Celý úsek rozdělen na 10 stavebních objektů s ohledem na prováděnou </t>
    </r>
    <r>
      <rPr>
        <sz val="10"/>
        <color theme="1"/>
        <rFont val="Aptos Narrow"/>
        <family val="2"/>
        <charset val="238"/>
        <scheme val="minor"/>
      </rPr>
      <t xml:space="preserve">technologii, šířkové poměry a další návaznosti zájmového území. </t>
    </r>
  </si>
  <si>
    <t>Správa a údržba silnic Pardubického kraje, IČ: 00085031</t>
  </si>
  <si>
    <t>II/298 hranice Královéhradeckého kraje – křiž. se silnicí I/11</t>
  </si>
  <si>
    <t xml:space="preserve">Předmětem projektu byla modernizace silnice II. třídy II/298 od hranice Královéhradeckého kraje po začátek obce Krňovice v úseku 3 680 m, v extravilánu. Jednalo se o obousměrnou, směrově nerozdělenou komunikaci kategorie S 7,5. </t>
  </si>
  <si>
    <t>Údržba silnic Královéhradeckého kraje, IČ:27502988</t>
  </si>
  <si>
    <t>Autobusový terminál Heřmanův Městec</t>
  </si>
  <si>
    <t>Předmětem projektu (DUR, DSP a PDPS) je integrovaný dopravní terminál. Projektová dokumentace řeší budovy tj. zázemí pro cestující, komunikace a zpevněné plochy, napojení terminálu na stávající okolní zástavbu, parkování osobních vozidel a autobusů, protihlukové opatření, mobiliář, nové přípojky sítí tech. infrastruktury, přeložky stávajících sítí, úpravy železničního spodku a svršku, výhybek, novou konstrukci železničního nástupiště, osvětlení terminálu, informační systém, dopravní opatření a značení a sadové úpravy. Inženýrská činnost, včetně části majetkoprávní byla završena platným územním rozhodnutím a poté stavebním povolení pro výstavbu terminálu.</t>
  </si>
  <si>
    <t>Město Heřmanův Městec, IČ: 00270041</t>
  </si>
  <si>
    <t>Modernizace silnice II/360 Polička - Korouhev - hranice kraje</t>
  </si>
  <si>
    <t xml:space="preserve">Předmětem projektu (DUR+DSP, PDPS) je modernizace silnice II. třídy 360 od křižovatky se silnicí I/34 v Poličce po hranici Pardubického kraje v celkové délce 7,94 km. </t>
  </si>
  <si>
    <t>Pardubický kraj, IČ: 70892822</t>
  </si>
  <si>
    <t>I/11 Chlumec n.C. LIDL - most, oprava silnice, I/11 Doudleby n.O.,
oprava silnice, I/14 Lhota za Červeným Kostelcem, oprava silnice, 
I/11 Týniště n.O., oprava silnice - DSP-PDPS+IČ+VD-ZDS+AD</t>
  </si>
  <si>
    <t>Projektové dokumentace (DSP, PDPS) řešily opravy vozovky v délce celkem 5 327,78 m. Diagnostika stávajícího stavu, komplexní řešení krytové souvrství vozovky v některých úsecích, případně opravy asfaltových vrstev, odstranění starých a pokládka vrstev nových, výměny obrubníků, osazení svodidel, obnova odvodnění včetně uličních vpustí, reprofilace příkopů, pročištění stávajících propustků a obnova svislého a vodorovného DZ</t>
  </si>
  <si>
    <t>Ředitelství silnic a dálnic, IČ: 65993390</t>
  </si>
  <si>
    <t>Poznámka: Zakázka č. 2 nebyla uznána, protože neobsahuje stupně projektové dokumentace požadované zadávacími podmínkami. Zakázka č. 3 nebyla uznána, protože neodpovídá definici dopravní stavby v článku dvě Výzvy k podání nabídek a zadávací dokumentace - Pojmy a zkratky.</t>
  </si>
  <si>
    <r>
      <t xml:space="preserve">PD pro II. etapu cyklostezky Bečva-Vlára-Váh na území obcí Hornolidečska </t>
    </r>
    <r>
      <rPr>
        <sz val="10"/>
        <color theme="1"/>
        <rFont val="Aptos Narrow"/>
        <family val="2"/>
        <charset val="238"/>
        <scheme val="minor"/>
      </rPr>
      <t>Zájmové území je situováno podél komunikace I/57, která vytváří jednu z hlavních cest ze Zlína na Slovensko.  Délka cyklostezky 5,420m, délka komunikace 75m.Zájmovou oblast můžeme rozdělit do tří úseků podle katastrálního území – obec Lidečko, Horní Lideč a Valašské Příkazy. .  Napojení na stávající dopravní a technickou infrastrukturou je navrženo nově. PD řešila rekonstrukci komunikace, přemístění uličních vpustí do vhodnějších poloh, případně jejich zrušení a nahrazení jiným způsobem odvodnění , osazení chrániček inženýrských sítí, přeložky vodovodu, přeložka sdělovacího kabelu, 5 lávek, krakorcová konstrukce, kácení vzrostlé zeleně a náhradní výsadba.DUSP,PDPS</t>
    </r>
  </si>
  <si>
    <t>HIP</t>
  </si>
  <si>
    <t>5 237 000,-Kč bez DPH</t>
  </si>
  <si>
    <t>07/2021</t>
  </si>
  <si>
    <t xml:space="preserve">Sdružení obcí Hornolidečska
Horní Lideč č.p. 292
756 12 Horní Lideč
IČ: 62334743
</t>
  </si>
  <si>
    <r>
      <rPr>
        <b/>
        <sz val="10"/>
        <color theme="1"/>
        <rFont val="Aptos Narrow"/>
        <family val="2"/>
        <charset val="238"/>
        <scheme val="minor"/>
      </rPr>
      <t xml:space="preserve">II/353 Nové Veselí - obchvat, PD </t>
    </r>
    <r>
      <rPr>
        <sz val="10"/>
        <color theme="1"/>
        <rFont val="Aptos Narrow"/>
        <family val="2"/>
        <scheme val="minor"/>
      </rPr>
      <t>Navržená stavba obchvatu silnice II/353 obce Budeč a městyse Nové Veselí je novostavbou a rozšířením stávající komunikační sítě na trase Jihlava – Žďár nad Sázavou. Stavba zahrnuje především novostavbu dvoupruhové silnice s neomezeným přístupem v základním šířkovém uspořádání S9,5/70 v rozsahu navazujících úseků realizované přestavby silničního tahu II/353 v úseku Jihlava – Žďár nad Sázavou. Součástí PD je odvodnění komunikace, příkopy, propustky, návrh mostu a meliorace, aj. Navrhovaná stavba zahrnuje novostavby křižovatek pro napojení stávající dopravní infrastruktury a novostavbu okružní křižovatky. Celková délka obchvatu je 5 km.DSP,PDPS</t>
    </r>
  </si>
  <si>
    <t>2 443 050,-Kč bez DPH</t>
  </si>
  <si>
    <t>01/2019</t>
  </si>
  <si>
    <t>Kraj Vysočina, Žižkova 1882/57, 587 33 Jihlava, IČ 70890749</t>
  </si>
  <si>
    <r>
      <rPr>
        <b/>
        <sz val="11"/>
        <color theme="1"/>
        <rFont val="Aptos Narrow"/>
        <family val="2"/>
        <charset val="238"/>
        <scheme val="minor"/>
      </rPr>
      <t xml:space="preserve">II/322 Kojice - obchvat </t>
    </r>
    <r>
      <rPr>
        <sz val="11"/>
        <color theme="1"/>
        <rFont val="Aptos Narrow"/>
        <family val="2"/>
        <charset val="238"/>
        <scheme val="minor"/>
      </rPr>
      <t>PD řeší novostavbu dvoupruhové silnice II/322. 
Celková délka stavby je 2,901 km. Součástí stavby je novostavba mostu a výměna konstrukcí u dvou mostů. Nová konstrukce mostů ev. č. 322-008 a ev. č. 322-009 je potřebná z důvodu nevyhovující dispozice stávajícího mostu pro překonání bezejmenného toku na nově modernizované části komunikace II/322 obchvatu Kojice. Nově navržený most je potřebný pro překonání polní cesty na nově budované části komunikace II/322 – obchvatu obce Kojice. DSP,PDPS</t>
    </r>
  </si>
  <si>
    <t>3 386 950,-Kč bez DPH</t>
  </si>
  <si>
    <t>10/2020</t>
  </si>
  <si>
    <t xml:space="preserve">Pardubický kraj, Komenského náměstí 125,532 11 Pardubice, IČ 70892822 </t>
  </si>
  <si>
    <t xml:space="preserve">  "Obchvat města Kaplice, 2.etapa silnice II/154, ok. Český Krumlov " Předmětem stavby  je obchvat města Kaplice - II. etapa silnice II/154. Celková délka hl. trasy je 1,619 m.  Silnice   II/154 bude vybudována jako směrově nerozdělená dvoupruhová komunikace mimo zastavěné území. Jedná se o pozemní komunikaci v extravilánu. Součástí projektu je vybudování cyklostezky mezi areálem fotbalového hřiště a areálem koupaliště a podél řeky Malše až k tréninkovému fotbalovému hřišti. Stavba komunikace řeší 2 mostní objekty a 1 opěrnou mostní stěnu, dešťovou kanalizaci, přeložku vodovodu, kabelového vedení VN, osvětlení fotbalového hřiště, VO, plynovodu a posunutí fotbalového hřiště. Délka mostu 82,9m, rozpětí 20+28,5+20. DSP,PDPS</t>
  </si>
  <si>
    <t>2480000,-Kč bez DPH</t>
  </si>
  <si>
    <t>01/2024</t>
  </si>
  <si>
    <t>Jihočeský kraj, U Zimního stadionu 1952/2, 370 76 České Budějovice, IČ: 70890650</t>
  </si>
  <si>
    <t>II/353 D1 - Rytířsko - Jamné, I. Stavba, PD Jedná se o přeložku silnice II/353, která svou novou trasou bude tvořiž obchvat obce Rytířsko. Součástí projektu je samotná přeložka - vedení silnice v nové trasy a úseky napojující přeložku na stávající silnici II/353, kde je koppírováno stávající směrové vedení trasy. Dotčenou komunikací je silnice II/353 v úseku kolem obce Rytířska, což je na spojnici mezi krajským městem Jihlava a okresním městem Žďár nad Sázavou. Silnice II/353 v tomto úseku zároveň tvoří jeden z přivaděčů těchto sídel na dálnici D1. Jedná se o významný regionální spoj s napojením na nadregionální ppáteřní síť silniční dopravy. DSp,PDPS</t>
  </si>
  <si>
    <t>2 449 370,-Kč bez DPH</t>
  </si>
  <si>
    <t>07/2024</t>
  </si>
  <si>
    <t>Nabídka č. 2 - Dopravně inženýrská kancelář</t>
  </si>
  <si>
    <t>Poznámka: Zakázka č. 1 nebyla uznána, protože neodpovídá definici dopravní stavby v článku dvě Výzvy k podání nabídek a zadávací dokumentace - Pojmy a zkratky.</t>
  </si>
  <si>
    <t>Nabídka č. 3 - Sweco</t>
  </si>
  <si>
    <t>II/115 Černošice, rekonstrukce sil., DÚR, DSP, PDPS</t>
  </si>
  <si>
    <t>5 650 000,-</t>
  </si>
  <si>
    <t xml:space="preserve">Středočeský kraj, IČO: 70891095 </t>
  </si>
  <si>
    <t xml:space="preserve">České Budějovice-Haklovy Dvory-kanal., místní kom. DUSP, PDPS, IČ      </t>
  </si>
  <si>
    <t>1 572 000,-</t>
  </si>
  <si>
    <t>Statut. město  Č. Budějovice, IČO: 00244732</t>
  </si>
  <si>
    <t>III/2886 Návarov-Jesenný, rekonstrukce kom., jednostupňová PD v podrobnosti PDPS, IČ</t>
  </si>
  <si>
    <t>1 659 750,-</t>
  </si>
  <si>
    <t>KSS Libereckého kraje, IČO: 70946078</t>
  </si>
  <si>
    <t>II/360 Trnava - Rudíkov, 1. stavba a vážní zóna</t>
  </si>
  <si>
    <t>939 080,-</t>
  </si>
  <si>
    <t>Kraj Vysočina, IČO: 70890749</t>
  </si>
  <si>
    <t xml:space="preserve">Poznámka: Zakázka č. 3 nebyla uznána, protože obsahuje pouze jednostupňovou PD v podrobnosti PDPS, která neodpovídá zadávacím podmínkám. Zakázka č. 4 byla zadavatelem uznána, protože požadované stupně projektové dokumentace v zadávací dokumentaci obasahuje Osvědčení o řádném poskytnutí služby.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</si>
</sst>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1" applyFont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44" fontId="1" fillId="0" borderId="5" xfId="1" applyFont="1" applyBorder="1"/>
    <xf numFmtId="44" fontId="1" fillId="3" borderId="5" xfId="1" applyFont="1" applyFill="1" applyBorder="1"/>
    <xf numFmtId="0" fontId="1" fillId="3" borderId="5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44" fontId="1" fillId="0" borderId="8" xfId="1" applyFont="1" applyBorder="1"/>
    <xf numFmtId="0" fontId="1" fillId="0" borderId="1" xfId="0" applyFont="1" applyBorder="1" applyAlignment="1">
      <alignment horizontal="center"/>
    </xf>
    <xf numFmtId="44" fontId="1" fillId="0" borderId="2" xfId="1" applyFont="1" applyBorder="1"/>
    <xf numFmtId="44" fontId="1" fillId="2" borderId="2" xfId="1" applyFont="1" applyFill="1" applyBorder="1"/>
    <xf numFmtId="44" fontId="1" fillId="2" borderId="5" xfId="1" applyFont="1" applyFill="1" applyBorder="1"/>
    <xf numFmtId="44" fontId="1" fillId="2" borderId="8" xfId="1" applyFont="1" applyFill="1" applyBorder="1"/>
    <xf numFmtId="0" fontId="3" fillId="2" borderId="11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9" xfId="0" applyFont="1" applyFill="1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/>
    <xf numFmtId="0" fontId="0" fillId="2" borderId="0" xfId="0" applyFill="1"/>
    <xf numFmtId="0" fontId="5" fillId="4" borderId="1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top" wrapText="1"/>
    </xf>
    <xf numFmtId="49" fontId="5" fillId="5" borderId="2" xfId="0" applyNumberFormat="1" applyFont="1" applyFill="1" applyBorder="1" applyAlignment="1">
      <alignment vertical="top" wrapText="1"/>
    </xf>
    <xf numFmtId="0" fontId="5" fillId="6" borderId="5" xfId="0" applyFont="1" applyFill="1" applyBorder="1" applyAlignment="1">
      <alignment horizontal="left" vertical="top" wrapText="1"/>
    </xf>
    <xf numFmtId="49" fontId="5" fillId="6" borderId="5" xfId="0" applyNumberFormat="1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49" fontId="5" fillId="5" borderId="5" xfId="0" applyNumberFormat="1" applyFont="1" applyFill="1" applyBorder="1" applyAlignment="1">
      <alignment horizontal="left" vertical="top" wrapText="1"/>
    </xf>
    <xf numFmtId="0" fontId="6" fillId="7" borderId="13" xfId="0" applyFont="1" applyFill="1" applyBorder="1"/>
    <xf numFmtId="0" fontId="7" fillId="0" borderId="0" xfId="0" applyFont="1"/>
    <xf numFmtId="0" fontId="8" fillId="0" borderId="0" xfId="0" applyFont="1"/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1" fillId="0" borderId="2" xfId="0" applyNumberFormat="1" applyFont="1" applyBorder="1"/>
    <xf numFmtId="2" fontId="1" fillId="3" borderId="5" xfId="0" applyNumberFormat="1" applyFont="1" applyFill="1" applyBorder="1"/>
    <xf numFmtId="2" fontId="1" fillId="4" borderId="3" xfId="0" applyNumberFormat="1" applyFont="1" applyFill="1" applyBorder="1"/>
    <xf numFmtId="2" fontId="1" fillId="4" borderId="6" xfId="0" applyNumberFormat="1" applyFont="1" applyFill="1" applyBorder="1"/>
    <xf numFmtId="0" fontId="6" fillId="7" borderId="15" xfId="0" applyFont="1" applyFill="1" applyBorder="1"/>
    <xf numFmtId="164" fontId="5" fillId="5" borderId="2" xfId="0" applyNumberFormat="1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left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8" xfId="0" applyNumberFormat="1" applyFont="1" applyFill="1" applyBorder="1" applyAlignment="1">
      <alignment horizontal="left" vertical="top" wrapText="1"/>
    </xf>
    <xf numFmtId="1" fontId="6" fillId="7" borderId="14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8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164" fontId="5" fillId="5" borderId="8" xfId="0" applyNumberFormat="1" applyFont="1" applyFill="1" applyBorder="1" applyAlignment="1">
      <alignment vertical="top" wrapText="1"/>
    </xf>
    <xf numFmtId="49" fontId="5" fillId="5" borderId="8" xfId="0" applyNumberFormat="1" applyFont="1" applyFill="1" applyBorder="1" applyAlignment="1">
      <alignment horizontal="left" vertical="top" wrapText="1"/>
    </xf>
    <xf numFmtId="2" fontId="6" fillId="7" borderId="14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wrapText="1"/>
    </xf>
    <xf numFmtId="164" fontId="12" fillId="5" borderId="2" xfId="0" applyNumberFormat="1" applyFont="1" applyFill="1" applyBorder="1" applyAlignment="1">
      <alignment vertical="top" wrapText="1"/>
    </xf>
    <xf numFmtId="17" fontId="12" fillId="5" borderId="2" xfId="0" applyNumberFormat="1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vertical="top" wrapText="1"/>
    </xf>
    <xf numFmtId="0" fontId="12" fillId="6" borderId="5" xfId="0" applyFont="1" applyFill="1" applyBorder="1" applyAlignment="1">
      <alignment wrapText="1"/>
    </xf>
    <xf numFmtId="164" fontId="12" fillId="6" borderId="5" xfId="0" applyNumberFormat="1" applyFont="1" applyFill="1" applyBorder="1" applyAlignment="1">
      <alignment horizontal="right" vertical="top" wrapText="1"/>
    </xf>
    <xf numFmtId="17" fontId="12" fillId="6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wrapText="1"/>
    </xf>
    <xf numFmtId="164" fontId="12" fillId="5" borderId="5" xfId="0" applyNumberFormat="1" applyFont="1" applyFill="1" applyBorder="1" applyAlignment="1">
      <alignment horizontal="right" vertical="top" wrapText="1"/>
    </xf>
    <xf numFmtId="17" fontId="12" fillId="5" borderId="5" xfId="0" applyNumberFormat="1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wrapText="1"/>
    </xf>
    <xf numFmtId="164" fontId="12" fillId="5" borderId="8" xfId="0" applyNumberFormat="1" applyFont="1" applyFill="1" applyBorder="1" applyAlignment="1">
      <alignment horizontal="right" vertical="top" wrapText="1"/>
    </xf>
    <xf numFmtId="17" fontId="12" fillId="5" borderId="8" xfId="0" applyNumberFormat="1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left" vertical="top" wrapText="1"/>
    </xf>
    <xf numFmtId="0" fontId="6" fillId="7" borderId="16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left" vertical="center" wrapText="1"/>
    </xf>
    <xf numFmtId="17" fontId="5" fillId="5" borderId="2" xfId="0" applyNumberFormat="1" applyFont="1" applyFill="1" applyBorder="1" applyAlignment="1">
      <alignment horizontal="right" vertical="top" wrapText="1"/>
    </xf>
    <xf numFmtId="17" fontId="5" fillId="6" borderId="5" xfId="0" applyNumberFormat="1" applyFont="1" applyFill="1" applyBorder="1" applyAlignment="1">
      <alignment horizontal="right" vertical="top" wrapText="1"/>
    </xf>
    <xf numFmtId="17" fontId="5" fillId="5" borderId="5" xfId="0" applyNumberFormat="1" applyFont="1" applyFill="1" applyBorder="1" applyAlignment="1">
      <alignment horizontal="right" vertical="top" wrapText="1"/>
    </xf>
  </cellXfs>
  <cellStyles count="3">
    <cellStyle name="Měna" xfId="1" builtinId="4"/>
    <cellStyle name="Normální" xfId="0" builtinId="0"/>
    <cellStyle name="Normální 2" xfId="2" xr:uid="{586F41FE-1EC0-45E3-B73E-4E5D64F51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1657-B80E-4867-A8A1-E901CF196071}">
  <sheetPr>
    <pageSetUpPr fitToPage="1"/>
  </sheetPr>
  <dimension ref="A2:I23"/>
  <sheetViews>
    <sheetView workbookViewId="0">
      <selection activeCell="G8" sqref="G8"/>
    </sheetView>
  </sheetViews>
  <sheetFormatPr defaultRowHeight="15" x14ac:dyDescent="0.25"/>
  <cols>
    <col min="1" max="1" width="41.7109375" bestFit="1" customWidth="1"/>
    <col min="2" max="2" width="58.5703125" bestFit="1" customWidth="1"/>
    <col min="3" max="3" width="30" customWidth="1"/>
    <col min="4" max="4" width="29.42578125" customWidth="1"/>
    <col min="5" max="5" width="27" customWidth="1"/>
    <col min="6" max="6" width="22.85546875" customWidth="1"/>
    <col min="7" max="7" width="30" customWidth="1"/>
    <col min="8" max="8" width="25.5703125" customWidth="1"/>
    <col min="9" max="9" width="9.42578125" customWidth="1"/>
  </cols>
  <sheetData>
    <row r="2" spans="1:9" ht="26.25" x14ac:dyDescent="0.4">
      <c r="A2" s="40" t="s">
        <v>21</v>
      </c>
    </row>
    <row r="3" spans="1:9" ht="15.75" thickBot="1" x14ac:dyDescent="0.3"/>
    <row r="4" spans="1:9" ht="30" customHeight="1" thickBot="1" x14ac:dyDescent="0.45">
      <c r="A4" s="38" t="s">
        <v>7</v>
      </c>
      <c r="B4" s="18" t="s">
        <v>0</v>
      </c>
      <c r="C4" s="18" t="s">
        <v>1</v>
      </c>
      <c r="D4" s="18" t="s">
        <v>2</v>
      </c>
      <c r="E4" s="18" t="s">
        <v>4</v>
      </c>
      <c r="F4" s="18" t="s">
        <v>3</v>
      </c>
      <c r="G4" s="18" t="s">
        <v>5</v>
      </c>
      <c r="H4" s="39" t="s">
        <v>6</v>
      </c>
      <c r="I4" s="1"/>
    </row>
    <row r="5" spans="1:9" ht="30" customHeight="1" x14ac:dyDescent="0.4">
      <c r="A5" s="13">
        <v>1</v>
      </c>
      <c r="B5" s="4" t="s">
        <v>20</v>
      </c>
      <c r="C5" s="15">
        <v>1727900</v>
      </c>
      <c r="D5" s="14">
        <f t="shared" ref="D5:D13" si="0">C5*C$18</f>
        <v>2090759</v>
      </c>
      <c r="E5" s="4">
        <v>3</v>
      </c>
      <c r="F5" s="44">
        <v>80</v>
      </c>
      <c r="G5" s="44">
        <v>15</v>
      </c>
      <c r="H5" s="46">
        <f t="shared" ref="H5:H13" si="1">F5+G5</f>
        <v>95</v>
      </c>
      <c r="I5" s="1"/>
    </row>
    <row r="6" spans="1:9" ht="30" customHeight="1" x14ac:dyDescent="0.4">
      <c r="A6" s="5">
        <v>2</v>
      </c>
      <c r="B6" s="6" t="s">
        <v>22</v>
      </c>
      <c r="C6" s="16">
        <v>2182500</v>
      </c>
      <c r="D6" s="8">
        <f t="shared" si="0"/>
        <v>2640825</v>
      </c>
      <c r="E6" s="9">
        <v>4</v>
      </c>
      <c r="F6" s="45">
        <v>63.33</v>
      </c>
      <c r="G6" s="45">
        <v>20</v>
      </c>
      <c r="H6" s="47">
        <f t="shared" si="1"/>
        <v>83.33</v>
      </c>
      <c r="I6" s="1"/>
    </row>
    <row r="7" spans="1:9" ht="30" customHeight="1" x14ac:dyDescent="0.4">
      <c r="A7" s="5">
        <v>3</v>
      </c>
      <c r="B7" s="6" t="s">
        <v>23</v>
      </c>
      <c r="C7" s="16">
        <v>2105000</v>
      </c>
      <c r="D7" s="8">
        <f t="shared" si="0"/>
        <v>2547050</v>
      </c>
      <c r="E7" s="9">
        <v>3</v>
      </c>
      <c r="F7" s="45">
        <v>65.66</v>
      </c>
      <c r="G7" s="45">
        <v>15</v>
      </c>
      <c r="H7" s="47">
        <f t="shared" si="1"/>
        <v>80.66</v>
      </c>
      <c r="I7" s="1"/>
    </row>
    <row r="8" spans="1:9" ht="30" customHeight="1" x14ac:dyDescent="0.4">
      <c r="A8" s="5"/>
      <c r="B8" s="6"/>
      <c r="C8" s="16"/>
      <c r="D8" s="8">
        <f t="shared" si="0"/>
        <v>0</v>
      </c>
      <c r="E8" s="9"/>
      <c r="F8" s="9"/>
      <c r="G8" s="45"/>
      <c r="H8" s="19">
        <f t="shared" si="1"/>
        <v>0</v>
      </c>
      <c r="I8" s="1"/>
    </row>
    <row r="9" spans="1:9" ht="30" customHeight="1" x14ac:dyDescent="0.4">
      <c r="A9" s="5"/>
      <c r="B9" s="6"/>
      <c r="C9" s="16"/>
      <c r="D9" s="8">
        <f t="shared" si="0"/>
        <v>0</v>
      </c>
      <c r="E9" s="9"/>
      <c r="F9" s="9"/>
      <c r="G9" s="45"/>
      <c r="H9" s="19">
        <f t="shared" si="1"/>
        <v>0</v>
      </c>
      <c r="I9" s="1"/>
    </row>
    <row r="10" spans="1:9" ht="30" customHeight="1" x14ac:dyDescent="0.4">
      <c r="A10" s="5"/>
      <c r="B10" s="6"/>
      <c r="C10" s="16"/>
      <c r="D10" s="8">
        <f t="shared" si="0"/>
        <v>0</v>
      </c>
      <c r="E10" s="9"/>
      <c r="F10" s="9"/>
      <c r="G10" s="9"/>
      <c r="H10" s="19">
        <f t="shared" si="1"/>
        <v>0</v>
      </c>
      <c r="I10" s="1"/>
    </row>
    <row r="11" spans="1:9" ht="30" customHeight="1" x14ac:dyDescent="0.4">
      <c r="A11" s="5"/>
      <c r="B11" s="6"/>
      <c r="C11" s="16"/>
      <c r="D11" s="8">
        <f t="shared" si="0"/>
        <v>0</v>
      </c>
      <c r="E11" s="9"/>
      <c r="F11" s="9"/>
      <c r="G11" s="9"/>
      <c r="H11" s="19">
        <f t="shared" si="1"/>
        <v>0</v>
      </c>
      <c r="I11" s="1"/>
    </row>
    <row r="12" spans="1:9" ht="30" customHeight="1" x14ac:dyDescent="0.4">
      <c r="A12" s="5"/>
      <c r="B12" s="9"/>
      <c r="C12" s="16"/>
      <c r="D12" s="7">
        <f t="shared" si="0"/>
        <v>0</v>
      </c>
      <c r="E12" s="6"/>
      <c r="F12" s="6"/>
      <c r="G12" s="6"/>
      <c r="H12" s="19">
        <f t="shared" si="1"/>
        <v>0</v>
      </c>
      <c r="I12" s="1"/>
    </row>
    <row r="13" spans="1:9" ht="30" customHeight="1" thickBot="1" x14ac:dyDescent="0.45">
      <c r="A13" s="10"/>
      <c r="B13" s="11"/>
      <c r="C13" s="17"/>
      <c r="D13" s="12">
        <f t="shared" si="0"/>
        <v>0</v>
      </c>
      <c r="E13" s="11"/>
      <c r="F13" s="11"/>
      <c r="G13" s="11"/>
      <c r="H13" s="20">
        <f t="shared" si="1"/>
        <v>0</v>
      </c>
      <c r="I13" s="1"/>
    </row>
    <row r="14" spans="1:9" ht="30" customHeight="1" x14ac:dyDescent="0.4">
      <c r="A14" s="2"/>
      <c r="B14" s="1"/>
      <c r="C14" s="3"/>
      <c r="D14" s="3"/>
      <c r="E14" s="1"/>
      <c r="F14" s="1"/>
      <c r="G14" s="1"/>
      <c r="H14" s="1"/>
      <c r="I14" s="1"/>
    </row>
    <row r="15" spans="1:9" ht="30" customHeight="1" x14ac:dyDescent="0.4">
      <c r="A15" s="2"/>
      <c r="B15" s="1"/>
      <c r="C15" s="3"/>
      <c r="D15" s="3"/>
      <c r="E15" s="1"/>
      <c r="F15" s="1"/>
      <c r="G15" s="1"/>
      <c r="H15" s="1"/>
      <c r="I15" s="1"/>
    </row>
    <row r="16" spans="1:9" ht="30" customHeight="1" x14ac:dyDescent="0.4">
      <c r="A16" s="1"/>
      <c r="B16" s="1"/>
      <c r="C16" s="1"/>
      <c r="D16" s="1"/>
      <c r="E16" s="1"/>
      <c r="F16" s="1"/>
    </row>
    <row r="17" spans="1:6" ht="30" customHeight="1" x14ac:dyDescent="0.4">
      <c r="A17" s="1"/>
      <c r="B17" s="1"/>
      <c r="C17" s="1"/>
      <c r="D17" s="1"/>
      <c r="E17" s="1"/>
      <c r="F17" s="1"/>
    </row>
    <row r="18" spans="1:6" ht="30" customHeight="1" x14ac:dyDescent="0.4">
      <c r="A18" s="1"/>
      <c r="B18" s="1"/>
      <c r="C18" s="1">
        <v>1.21</v>
      </c>
      <c r="D18" s="1"/>
      <c r="E18" s="1"/>
      <c r="F18" s="1"/>
    </row>
    <row r="19" spans="1:6" ht="30" customHeight="1" x14ac:dyDescent="0.4">
      <c r="A19" s="1"/>
      <c r="B19" s="1"/>
      <c r="C19" s="1"/>
      <c r="D19" s="1"/>
      <c r="E19" s="1"/>
      <c r="F19" s="1"/>
    </row>
    <row r="20" spans="1:6" ht="30" customHeight="1" x14ac:dyDescent="0.4">
      <c r="A20" s="1"/>
      <c r="B20" s="1"/>
      <c r="C20" s="1"/>
      <c r="D20" s="1"/>
      <c r="E20" s="1"/>
      <c r="F20" s="1"/>
    </row>
    <row r="21" spans="1:6" ht="30" customHeight="1" x14ac:dyDescent="0.4">
      <c r="A21" s="1"/>
      <c r="B21" s="1"/>
      <c r="C21" s="1"/>
      <c r="D21" s="1"/>
      <c r="E21" s="1"/>
      <c r="F21" s="1"/>
    </row>
    <row r="22" spans="1:6" ht="30" customHeight="1" x14ac:dyDescent="0.25"/>
    <row r="23" spans="1:6" ht="30" customHeight="1" x14ac:dyDescent="0.25"/>
  </sheetData>
  <sortState xmlns:xlrd2="http://schemas.microsoft.com/office/spreadsheetml/2017/richdata2" ref="A5:H13">
    <sortCondition descending="1" ref="H4:H13"/>
  </sortState>
  <pageMargins left="0.7" right="0.7" top="0.78740157499999996" bottom="0.78740157499999996" header="0.3" footer="0.3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187B-D7C1-4AB1-9454-BD376C2A9983}">
  <dimension ref="A2:O35"/>
  <sheetViews>
    <sheetView tabSelected="1" topLeftCell="A19" workbookViewId="0">
      <selection activeCell="A34" sqref="A34"/>
    </sheetView>
  </sheetViews>
  <sheetFormatPr defaultRowHeight="15" x14ac:dyDescent="0.25"/>
  <cols>
    <col min="1" max="5" width="26.85546875" customWidth="1"/>
    <col min="6" max="6" width="29.85546875" customWidth="1"/>
    <col min="7" max="7" width="18.42578125" customWidth="1"/>
  </cols>
  <sheetData>
    <row r="2" spans="1:15" x14ac:dyDescent="0.25">
      <c r="A2" s="24" t="s">
        <v>24</v>
      </c>
    </row>
    <row r="3" spans="1:15" ht="15.75" thickBot="1" x14ac:dyDescent="0.3">
      <c r="B3" s="25" t="s">
        <v>13</v>
      </c>
      <c r="C3" s="25" t="s">
        <v>14</v>
      </c>
      <c r="D3" s="25" t="s">
        <v>15</v>
      </c>
      <c r="E3" s="25" t="s">
        <v>16</v>
      </c>
      <c r="F3" s="25" t="s">
        <v>17</v>
      </c>
      <c r="G3" s="25" t="s">
        <v>18</v>
      </c>
    </row>
    <row r="4" spans="1:15" ht="136.5" x14ac:dyDescent="0.25">
      <c r="A4" s="26" t="s">
        <v>8</v>
      </c>
      <c r="B4" s="74" t="s">
        <v>25</v>
      </c>
      <c r="C4" s="61" t="s">
        <v>26</v>
      </c>
      <c r="D4" s="62">
        <v>5574100</v>
      </c>
      <c r="E4" s="63">
        <v>44440</v>
      </c>
      <c r="F4" s="64" t="s">
        <v>27</v>
      </c>
      <c r="G4" s="21">
        <v>5</v>
      </c>
    </row>
    <row r="5" spans="1:15" ht="108" x14ac:dyDescent="0.25">
      <c r="A5" s="27" t="s">
        <v>9</v>
      </c>
      <c r="B5" s="54" t="s">
        <v>28</v>
      </c>
      <c r="C5" s="65" t="s">
        <v>29</v>
      </c>
      <c r="D5" s="66">
        <v>1790000</v>
      </c>
      <c r="E5" s="67">
        <v>43525</v>
      </c>
      <c r="F5" s="54" t="s">
        <v>30</v>
      </c>
      <c r="G5" s="22">
        <v>0</v>
      </c>
    </row>
    <row r="6" spans="1:15" ht="287.25" customHeight="1" x14ac:dyDescent="0.25">
      <c r="A6" s="27" t="s">
        <v>10</v>
      </c>
      <c r="B6" s="54" t="s">
        <v>31</v>
      </c>
      <c r="C6" s="68" t="s">
        <v>32</v>
      </c>
      <c r="D6" s="69">
        <v>3855000</v>
      </c>
      <c r="E6" s="70">
        <v>43617</v>
      </c>
      <c r="F6" s="55" t="s">
        <v>33</v>
      </c>
      <c r="G6" s="22">
        <v>0</v>
      </c>
    </row>
    <row r="7" spans="1:15" ht="81" x14ac:dyDescent="0.25">
      <c r="A7" s="27" t="s">
        <v>11</v>
      </c>
      <c r="B7" s="54" t="s">
        <v>34</v>
      </c>
      <c r="C7" s="65" t="s">
        <v>35</v>
      </c>
      <c r="D7" s="66">
        <v>2914000</v>
      </c>
      <c r="E7" s="67">
        <v>43586</v>
      </c>
      <c r="F7" s="54" t="s">
        <v>36</v>
      </c>
      <c r="G7" s="22">
        <v>5</v>
      </c>
    </row>
    <row r="8" spans="1:15" ht="189.75" thickBot="1" x14ac:dyDescent="0.3">
      <c r="A8" s="28" t="s">
        <v>12</v>
      </c>
      <c r="B8" s="56" t="s">
        <v>37</v>
      </c>
      <c r="C8" s="71" t="s">
        <v>38</v>
      </c>
      <c r="D8" s="72">
        <v>1693600</v>
      </c>
      <c r="E8" s="73">
        <v>43770</v>
      </c>
      <c r="F8" s="56" t="s">
        <v>39</v>
      </c>
      <c r="G8" s="23">
        <v>5</v>
      </c>
    </row>
    <row r="9" spans="1:15" ht="15.75" thickBot="1" x14ac:dyDescent="0.3">
      <c r="F9" s="48" t="s">
        <v>19</v>
      </c>
      <c r="G9" s="53">
        <f>SUM(G4:G8)</f>
        <v>15</v>
      </c>
    </row>
    <row r="11" spans="1:15" ht="18.75" x14ac:dyDescent="0.3">
      <c r="A11" s="24" t="s">
        <v>40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42"/>
      <c r="M11" s="42"/>
      <c r="N11" s="42"/>
      <c r="O11" s="42"/>
    </row>
    <row r="13" spans="1:15" x14ac:dyDescent="0.25">
      <c r="A13" s="24" t="s">
        <v>61</v>
      </c>
    </row>
    <row r="14" spans="1:15" ht="15.75" thickBot="1" x14ac:dyDescent="0.3">
      <c r="B14" s="25" t="s">
        <v>13</v>
      </c>
      <c r="C14" s="25" t="s">
        <v>14</v>
      </c>
      <c r="D14" s="25" t="s">
        <v>15</v>
      </c>
      <c r="E14" s="25" t="s">
        <v>16</v>
      </c>
      <c r="F14" s="25" t="s">
        <v>17</v>
      </c>
      <c r="G14" s="25" t="s">
        <v>18</v>
      </c>
    </row>
    <row r="15" spans="1:15" ht="337.5" x14ac:dyDescent="0.25">
      <c r="A15" s="26" t="s">
        <v>8</v>
      </c>
      <c r="B15" s="76" t="s">
        <v>41</v>
      </c>
      <c r="C15" s="29" t="s">
        <v>42</v>
      </c>
      <c r="D15" s="49" t="s">
        <v>43</v>
      </c>
      <c r="E15" s="30" t="s">
        <v>44</v>
      </c>
      <c r="F15" s="29" t="s">
        <v>45</v>
      </c>
      <c r="G15" s="21">
        <v>0</v>
      </c>
    </row>
    <row r="16" spans="1:15" ht="310.5" x14ac:dyDescent="0.25">
      <c r="A16" s="27" t="s">
        <v>9</v>
      </c>
      <c r="B16" s="54" t="s">
        <v>46</v>
      </c>
      <c r="C16" s="31" t="s">
        <v>42</v>
      </c>
      <c r="D16" s="50" t="s">
        <v>47</v>
      </c>
      <c r="E16" s="32" t="s">
        <v>48</v>
      </c>
      <c r="F16" s="31" t="s">
        <v>49</v>
      </c>
      <c r="G16" s="22">
        <v>5</v>
      </c>
    </row>
    <row r="17" spans="1:11" ht="330" x14ac:dyDescent="0.25">
      <c r="A17" s="27" t="s">
        <v>10</v>
      </c>
      <c r="B17" s="77" t="s">
        <v>50</v>
      </c>
      <c r="C17" s="33" t="s">
        <v>42</v>
      </c>
      <c r="D17" s="51" t="s">
        <v>51</v>
      </c>
      <c r="E17" s="34" t="s">
        <v>52</v>
      </c>
      <c r="F17" s="33" t="s">
        <v>53</v>
      </c>
      <c r="G17" s="22">
        <v>5</v>
      </c>
    </row>
    <row r="18" spans="1:11" ht="337.5" x14ac:dyDescent="0.25">
      <c r="A18" s="27" t="s">
        <v>11</v>
      </c>
      <c r="B18" s="31" t="s">
        <v>54</v>
      </c>
      <c r="C18" s="31" t="s">
        <v>42</v>
      </c>
      <c r="D18" s="50" t="s">
        <v>55</v>
      </c>
      <c r="E18" s="32" t="s">
        <v>56</v>
      </c>
      <c r="F18" s="31" t="s">
        <v>57</v>
      </c>
      <c r="G18" s="22">
        <v>5</v>
      </c>
    </row>
    <row r="19" spans="1:11" ht="284.25" thickBot="1" x14ac:dyDescent="0.3">
      <c r="A19" s="28" t="s">
        <v>12</v>
      </c>
      <c r="B19" s="57" t="s">
        <v>58</v>
      </c>
      <c r="C19" s="57" t="s">
        <v>42</v>
      </c>
      <c r="D19" s="52" t="s">
        <v>59</v>
      </c>
      <c r="E19" s="59" t="s">
        <v>60</v>
      </c>
      <c r="F19" s="57" t="s">
        <v>49</v>
      </c>
      <c r="G19" s="23">
        <v>5</v>
      </c>
    </row>
    <row r="20" spans="1:11" ht="15.75" thickBot="1" x14ac:dyDescent="0.3">
      <c r="F20" s="48" t="s">
        <v>19</v>
      </c>
      <c r="G20" s="75">
        <f>SUM(G15:G19)</f>
        <v>20</v>
      </c>
    </row>
    <row r="22" spans="1:11" s="42" customFormat="1" ht="18.75" x14ac:dyDescent="0.3">
      <c r="A22" s="24" t="s">
        <v>62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s="37" customFormat="1" ht="18.75" x14ac:dyDescent="0.3">
      <c r="A23" s="36"/>
      <c r="B23" s="36"/>
      <c r="C23" s="36"/>
      <c r="D23" s="36"/>
      <c r="E23" s="36"/>
    </row>
    <row r="25" spans="1:11" x14ac:dyDescent="0.25">
      <c r="A25" s="24" t="s">
        <v>63</v>
      </c>
    </row>
    <row r="26" spans="1:11" ht="15.75" thickBot="1" x14ac:dyDescent="0.3">
      <c r="B26" s="25" t="s">
        <v>13</v>
      </c>
      <c r="C26" s="25" t="s">
        <v>14</v>
      </c>
      <c r="D26" s="25" t="s">
        <v>15</v>
      </c>
      <c r="E26" s="25" t="s">
        <v>16</v>
      </c>
      <c r="F26" s="25" t="s">
        <v>17</v>
      </c>
      <c r="G26" s="25" t="s">
        <v>18</v>
      </c>
    </row>
    <row r="27" spans="1:11" ht="27" x14ac:dyDescent="0.25">
      <c r="A27" s="26" t="s">
        <v>8</v>
      </c>
      <c r="B27" s="29" t="s">
        <v>64</v>
      </c>
      <c r="C27" s="29" t="s">
        <v>42</v>
      </c>
      <c r="D27" s="49" t="s">
        <v>65</v>
      </c>
      <c r="E27" s="78">
        <v>43191</v>
      </c>
      <c r="F27" s="29" t="s">
        <v>66</v>
      </c>
      <c r="G27" s="21">
        <v>5</v>
      </c>
    </row>
    <row r="28" spans="1:11" ht="40.5" x14ac:dyDescent="0.25">
      <c r="A28" s="27" t="s">
        <v>9</v>
      </c>
      <c r="B28" s="31" t="s">
        <v>67</v>
      </c>
      <c r="C28" s="31" t="s">
        <v>42</v>
      </c>
      <c r="D28" s="50" t="s">
        <v>68</v>
      </c>
      <c r="E28" s="79">
        <v>45566</v>
      </c>
      <c r="F28" s="31" t="s">
        <v>69</v>
      </c>
      <c r="G28" s="22">
        <v>5</v>
      </c>
    </row>
    <row r="29" spans="1:11" ht="54" x14ac:dyDescent="0.25">
      <c r="A29" s="27" t="s">
        <v>10</v>
      </c>
      <c r="B29" s="33" t="s">
        <v>70</v>
      </c>
      <c r="C29" s="33" t="s">
        <v>42</v>
      </c>
      <c r="D29" s="51" t="s">
        <v>71</v>
      </c>
      <c r="E29" s="80">
        <v>45200</v>
      </c>
      <c r="F29" s="33" t="s">
        <v>72</v>
      </c>
      <c r="G29" s="22">
        <v>0</v>
      </c>
    </row>
    <row r="30" spans="1:11" ht="27" x14ac:dyDescent="0.25">
      <c r="A30" s="27" t="s">
        <v>11</v>
      </c>
      <c r="B30" s="31" t="s">
        <v>73</v>
      </c>
      <c r="C30" s="31" t="s">
        <v>42</v>
      </c>
      <c r="D30" s="50" t="s">
        <v>74</v>
      </c>
      <c r="E30" s="79">
        <v>44774</v>
      </c>
      <c r="F30" s="31" t="s">
        <v>75</v>
      </c>
      <c r="G30" s="22">
        <v>5</v>
      </c>
    </row>
    <row r="31" spans="1:11" ht="15.75" thickBot="1" x14ac:dyDescent="0.3">
      <c r="A31" s="28" t="s">
        <v>12</v>
      </c>
      <c r="B31" s="57"/>
      <c r="C31" s="57"/>
      <c r="D31" s="58"/>
      <c r="E31" s="59"/>
      <c r="F31" s="57"/>
      <c r="G31" s="23">
        <v>0</v>
      </c>
    </row>
    <row r="32" spans="1:11" ht="15.75" thickBot="1" x14ac:dyDescent="0.3">
      <c r="F32" s="35" t="s">
        <v>19</v>
      </c>
      <c r="G32" s="60">
        <f>SUM(G27:G31)</f>
        <v>15</v>
      </c>
    </row>
    <row r="34" spans="1:6" s="42" customFormat="1" ht="18.75" x14ac:dyDescent="0.3">
      <c r="A34" s="24" t="s">
        <v>76</v>
      </c>
      <c r="B34" s="24"/>
      <c r="C34" s="24"/>
      <c r="D34" s="24"/>
      <c r="E34" s="24"/>
      <c r="F34" s="24"/>
    </row>
    <row r="35" spans="1:6" s="43" customFormat="1" ht="18.75" x14ac:dyDescent="0.3">
      <c r="A35" s="41"/>
      <c r="B35" s="42"/>
      <c r="C35" s="4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 hodnocení</vt:lpstr>
      <vt:lpstr>Tabulky hodnocení zkušeností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Karafiát Martin</dc:creator>
  <cp:lastModifiedBy>Karafiát Martin</cp:lastModifiedBy>
  <cp:lastPrinted>2024-12-17T13:01:02Z</cp:lastPrinted>
  <dcterms:created xsi:type="dcterms:W3CDTF">2024-12-17T11:28:51Z</dcterms:created>
  <dcterms:modified xsi:type="dcterms:W3CDTF">2025-03-27T09:50:21Z</dcterms:modified>
</cp:coreProperties>
</file>