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uscz-my.sharepoint.com/personal/petra_mizlerova_ksus_cz/Documents/Desktop/ŠKODY PO ZIMĚ/2025/12553 - kř.III-12550 - Nebovidy - Hluboký Důl/"/>
    </mc:Choice>
  </mc:AlternateContent>
  <xr:revisionPtr revIDLastSave="4" documentId="8_{07AF0B80-9A19-4177-BBCA-F8ECC622495F}" xr6:coauthVersionLast="47" xr6:coauthVersionMax="47" xr10:uidLastSave="{5FCE7929-0612-42F1-81ED-3DFEC2D94D89}"/>
  <bookViews>
    <workbookView xWindow="-120" yWindow="-120" windowWidth="29040" windowHeight="15720" xr2:uid="{7D246FD3-A225-41A7-861A-A24E951F17EE}"/>
  </bookViews>
  <sheets>
    <sheet name="Krycí list rozpočtu" sheetId="3" r:id="rId1"/>
    <sheet name="rozpočet" sheetId="1" r:id="rId2"/>
    <sheet name="sanace" sheetId="4" r:id="rId3"/>
  </sheets>
  <definedNames>
    <definedName name="_xlnm.Print_Area" localSheetId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4" l="1"/>
  <c r="F26" i="1"/>
  <c r="F28" i="1"/>
  <c r="F25" i="1"/>
  <c r="F24" i="1"/>
  <c r="F23" i="1"/>
  <c r="F12" i="4"/>
  <c r="F11" i="4"/>
  <c r="F9" i="4"/>
  <c r="F8" i="4"/>
  <c r="F7" i="4"/>
  <c r="F13" i="4" s="1"/>
  <c r="E27" i="1" s="1"/>
  <c r="F27" i="1" s="1"/>
  <c r="F29" i="1" s="1"/>
  <c r="C14" i="3" s="1"/>
  <c r="C22" i="3" s="1"/>
  <c r="C26" i="3" s="1"/>
  <c r="F6" i="4"/>
  <c r="F20" i="1"/>
  <c r="F19" i="1"/>
  <c r="F17" i="1"/>
  <c r="H21" i="1"/>
  <c r="F22" i="1"/>
  <c r="F21" i="1"/>
  <c r="F16" i="1"/>
  <c r="F14" i="1"/>
  <c r="F18" i="1"/>
  <c r="F15" i="1"/>
  <c r="F13" i="1"/>
  <c r="F12" i="1"/>
  <c r="I25" i="3" l="1"/>
  <c r="F26" i="3"/>
  <c r="F30" i="1"/>
  <c r="F31" i="1" s="1"/>
  <c r="I26" i="3" l="1"/>
</calcChain>
</file>

<file path=xl/sharedStrings.xml><?xml version="1.0" encoding="utf-8"?>
<sst xmlns="http://schemas.openxmlformats.org/spreadsheetml/2006/main" count="152" uniqueCount="107">
  <si>
    <t>MJ</t>
  </si>
  <si>
    <t xml:space="preserve">Zhotovitel: </t>
  </si>
  <si>
    <t>m2</t>
  </si>
  <si>
    <t>t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</si>
  <si>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</si>
  <si>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</si>
  <si>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</si>
  <si>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</si>
  <si>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</si>
  <si>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</si>
  <si>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</si>
  <si>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</si>
  <si>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</si>
  <si>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</si>
  <si>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r>
      <t xml:space="preserve">Objednatel:  </t>
    </r>
    <r>
      <rPr>
        <b/>
        <sz val="9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Krajská správa a údržba silnic Středočeského kraje, příspěvková organizace</t>
    </r>
  </si>
  <si>
    <t>DIO  vč. zajištění, zjištění a vytyčení inž. sítí , geodetické zaměření stavby</t>
  </si>
  <si>
    <t>bm</t>
  </si>
  <si>
    <t>Krycí list rozpočtu</t>
  </si>
  <si>
    <t>Název stavby:</t>
  </si>
  <si>
    <t>Objednatel:</t>
  </si>
  <si>
    <t>KSÚS Stč kraje přísp. organizace</t>
  </si>
  <si>
    <t>IČ/DIČ:</t>
  </si>
  <si>
    <t>Druh stavby:</t>
  </si>
  <si>
    <t>Projektant:</t>
  </si>
  <si>
    <t>Lokalita:</t>
  </si>
  <si>
    <t>Zhotovitel:</t>
  </si>
  <si>
    <t>Položek: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</si>
  <si>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</si>
  <si>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</si>
  <si>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</si>
  <si>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</si>
  <si>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</si>
  <si>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</si>
  <si>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</si>
  <si>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</si>
  <si>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</si>
  <si>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</si>
  <si>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</si>
  <si>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ZRN celkem</t>
  </si>
  <si>
    <t>Základ 21%</t>
  </si>
  <si>
    <t>Celkem včetně DPH</t>
  </si>
  <si>
    <t>Objednatel</t>
  </si>
  <si>
    <t>Zhotovitel</t>
  </si>
  <si>
    <t>Datum, razítko a podpis</t>
  </si>
  <si>
    <t>rozpočet</t>
  </si>
  <si>
    <t xml:space="preserve">Zpracoval:   </t>
  </si>
  <si>
    <t xml:space="preserve">Datum:   </t>
  </si>
  <si>
    <t>poznámky</t>
  </si>
  <si>
    <t>m3</t>
  </si>
  <si>
    <t>574A44</t>
  </si>
  <si>
    <t>spojovací postřik ze sil. emulze do 1,0kg/m2</t>
  </si>
  <si>
    <t xml:space="preserve">zpevnění krajnic z recyklátu do tl. 100mm  </t>
  </si>
  <si>
    <t>poplatky za likvidaci odpadu nekontaminovaných</t>
  </si>
  <si>
    <t>čištění vozovek samosběrem</t>
  </si>
  <si>
    <t xml:space="preserve">řezání asfaltového krytu vozovek do 50mm </t>
  </si>
  <si>
    <t>hmotnost              t</t>
  </si>
  <si>
    <t>hmotnost  celkem</t>
  </si>
  <si>
    <t>čištění krajnic od nánosu  tl do 100 mm s odvozem na skládku</t>
  </si>
  <si>
    <t>Číslo položky   OTSKP</t>
  </si>
  <si>
    <t>015111</t>
  </si>
  <si>
    <t>Zpracoval:   Mizlerová Petra</t>
  </si>
  <si>
    <t>frézování drážky průřezu spár š. do 100mm2</t>
  </si>
  <si>
    <t>m</t>
  </si>
  <si>
    <t>asfalt. beton pro obrusné vrstvy ACO 11+, 11S   tl. 50 mm, (ACO 11+  50/70)</t>
  </si>
  <si>
    <t>Mizlerová Petra</t>
  </si>
  <si>
    <t>těsnění dilatačních spar asf. zálivkou  průřezu do 100mm2</t>
  </si>
  <si>
    <t>Oprava povrchu vozovky</t>
  </si>
  <si>
    <t>00066001/CZ00066001</t>
  </si>
  <si>
    <t>Termín výstavby:</t>
  </si>
  <si>
    <t>Zdroj financování:</t>
  </si>
  <si>
    <t>ZO za KSÚS SK</t>
  </si>
  <si>
    <t>Ing.Aleš Čermák Ph. D. MBA, ředitel</t>
  </si>
  <si>
    <t xml:space="preserve">Sanace  hl. 500mm    - agregovaná položka                  </t>
  </si>
  <si>
    <t>SEPARAČNÍ GEOTEXTILIE</t>
  </si>
  <si>
    <t>015130</t>
  </si>
  <si>
    <t>POPLATKY ZA LIKVIDACŮ ODPADŮ NEKONTAMINOVANÝCH - 17 03 02 VYBOURANÝ ASFALTOVÝ BETON BEZ DEHTU</t>
  </si>
  <si>
    <t>ODKOPÁVKY A PROKOPÁVKY OBECNÉ TŘ. III, ODVOZ DO 20KM</t>
  </si>
  <si>
    <t>SPOJOVACÍ POSTŘIK Z EMULZE DO 0,5KG/M2</t>
  </si>
  <si>
    <t xml:space="preserve">Celkem sanace   </t>
  </si>
  <si>
    <t>574C06</t>
  </si>
  <si>
    <t>89922</t>
  </si>
  <si>
    <t>výšková úprava mříží</t>
  </si>
  <si>
    <t>ks</t>
  </si>
  <si>
    <t>sanace konstrukčních vrstev tl. 500 mm (dle přiložného rozpočtu)</t>
  </si>
  <si>
    <t>VDZ barvou hladké - V4 - 12,5 cm</t>
  </si>
  <si>
    <t>915111</t>
  </si>
  <si>
    <t>OTKSP 2024</t>
  </si>
  <si>
    <t>Ing. Petr Holan, Vladimír Kratochvíl</t>
  </si>
  <si>
    <t>III/12553-kř.III/12550-Nebovidy-Hluboký Důl</t>
  </si>
  <si>
    <t>2025</t>
  </si>
  <si>
    <t>Škody po zimě 2025  JÚ 10068</t>
  </si>
  <si>
    <t>Stavba:    III/12553 - kř. III/12550 - Nebovidy - Hluboký Důl</t>
  </si>
  <si>
    <t>výšková úprava krycích hrnců</t>
  </si>
  <si>
    <t>výšková úprava poklopů</t>
  </si>
  <si>
    <t>89921</t>
  </si>
  <si>
    <t>asfaltový beton pro ložní vrstvy ACL 16+ ,  tl. 50 mm, (ACL 16+  50/70)</t>
  </si>
  <si>
    <t>frézování  asfalt. ploch, odvoz do 20km (5 cm)</t>
  </si>
  <si>
    <t>400 m2 ve vsi po konalizaci</t>
  </si>
  <si>
    <t>celkem sanace 454 m2</t>
  </si>
  <si>
    <t>VOZOVKOVÉ VRSTVY ZE ŠTĚRKODRTI TL.  200mm (ŠDA 0/63)</t>
  </si>
  <si>
    <t>VOZOVKOVÉ VRSTVY ZE ŠTĚRKODRTI TL.  150mm (ŠDA 0/32)</t>
  </si>
  <si>
    <t>ASFALTOVÝ BETON PRO PODKLADNÍ VRSTVY ACP 22+,22S - TL. 90MM</t>
  </si>
  <si>
    <t>574E88</t>
  </si>
  <si>
    <t>Datum: 19.2.2025</t>
  </si>
  <si>
    <t>54 m2 v km 0,109</t>
  </si>
  <si>
    <t>Objekt:    sil. III/12553 - km  0,000 - 2,380 (2 380 m)</t>
  </si>
  <si>
    <t xml:space="preserve">CMS Radovesnice II., III/12553 v km 0,000 - 2,380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</si>
</sst>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1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sz val="8"/>
      <name val="MS Sans Serif"/>
      <charset val="1"/>
    </font>
    <font>
      <b/>
      <sz val="14"/>
      <name val="Arial CE"/>
      <family val="2"/>
      <charset val="238"/>
    </font>
    <font>
      <b/>
      <sz val="12"/>
      <name val="Arial"/>
      <family val="2"/>
      <charset val="238"/>
    </font>
    <font>
      <b/>
      <sz val="8"/>
      <name val="MS Sans Serif"/>
      <charset val="1"/>
    </font>
    <font>
      <sz val="8"/>
      <name val="MS Sans Serif"/>
      <charset val="238"/>
    </font>
    <font>
      <sz val="8"/>
      <name val="Trebuchet MS"/>
      <family val="2"/>
    </font>
    <font>
      <sz val="8"/>
      <name val="Trebuchet MS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 applyAlignment="0">
      <alignment vertical="top" wrapText="1"/>
      <protection locked="0"/>
    </xf>
    <xf numFmtId="0" fontId="21" fillId="0" borderId="0"/>
    <xf numFmtId="0" fontId="28" fillId="0" borderId="0"/>
    <xf numFmtId="0" fontId="23" fillId="0" borderId="0" applyAlignment="0">
      <alignment vertical="top" wrapText="1"/>
      <protection locked="0"/>
    </xf>
  </cellStyleXfs>
  <cellXfs count="196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37" fontId="3" fillId="0" borderId="0" xfId="0" applyNumberFormat="1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164" fontId="5" fillId="0" borderId="0" xfId="0" applyNumberFormat="1" applyFont="1" applyAlignment="1" applyProtection="1">
      <alignment horizontal="right" vertical="top"/>
    </xf>
    <xf numFmtId="39" fontId="4" fillId="0" borderId="0" xfId="0" applyNumberFormat="1" applyFont="1" applyAlignment="1" applyProtection="1">
      <alignment horizontal="right" vertical="top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11" fillId="2" borderId="1" xfId="0" applyFont="1" applyFill="1" applyBorder="1" applyAlignment="1" applyProtection="1">
      <alignment vertical="top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vertical="top"/>
    </xf>
    <xf numFmtId="0" fontId="11" fillId="0" borderId="3" xfId="0" applyFont="1" applyBorder="1" applyAlignment="1" applyProtection="1">
      <alignment vertical="top"/>
    </xf>
    <xf numFmtId="4" fontId="10" fillId="0" borderId="4" xfId="0" applyNumberFormat="1" applyFont="1" applyBorder="1" applyAlignment="1" applyProtection="1">
      <alignment vertical="top"/>
    </xf>
    <xf numFmtId="4" fontId="10" fillId="0" borderId="3" xfId="0" applyNumberFormat="1" applyFont="1" applyBorder="1" applyAlignment="1" applyProtection="1">
      <alignment horizontal="right" vertical="top"/>
    </xf>
    <xf numFmtId="4" fontId="11" fillId="0" borderId="5" xfId="0" applyNumberFormat="1" applyFont="1" applyBorder="1" applyAlignment="1" applyProtection="1">
      <alignment vertical="top"/>
    </xf>
    <xf numFmtId="4" fontId="10" fillId="0" borderId="6" xfId="0" applyNumberFormat="1" applyFont="1" applyBorder="1" applyAlignment="1" applyProtection="1">
      <alignment vertical="top"/>
    </xf>
    <xf numFmtId="0" fontId="11" fillId="0" borderId="7" xfId="0" applyFont="1" applyBorder="1" applyAlignment="1" applyProtection="1">
      <alignment vertical="top"/>
    </xf>
    <xf numFmtId="4" fontId="10" fillId="0" borderId="7" xfId="0" applyNumberFormat="1" applyFont="1" applyBorder="1" applyAlignment="1" applyProtection="1">
      <alignment horizontal="right" vertical="top"/>
    </xf>
    <xf numFmtId="4" fontId="11" fillId="0" borderId="8" xfId="0" applyNumberFormat="1" applyFont="1" applyBorder="1" applyAlignment="1" applyProtection="1">
      <alignment vertical="top"/>
    </xf>
    <xf numFmtId="0" fontId="14" fillId="0" borderId="0" xfId="0" applyFont="1" applyAlignment="1" applyProtection="1">
      <alignment vertical="center"/>
    </xf>
    <xf numFmtId="49" fontId="17" fillId="3" borderId="9" xfId="0" applyNumberFormat="1" applyFont="1" applyFill="1" applyBorder="1" applyAlignment="1" applyProtection="1">
      <alignment horizontal="center" vertical="center"/>
    </xf>
    <xf numFmtId="49" fontId="17" fillId="3" borderId="10" xfId="0" applyNumberFormat="1" applyFont="1" applyFill="1" applyBorder="1" applyAlignment="1" applyProtection="1">
      <alignment horizontal="center" vertical="center"/>
    </xf>
    <xf numFmtId="49" fontId="19" fillId="0" borderId="4" xfId="0" applyNumberFormat="1" applyFont="1" applyBorder="1" applyAlignment="1" applyProtection="1">
      <alignment horizontal="left" vertical="center"/>
    </xf>
    <xf numFmtId="49" fontId="10" fillId="0" borderId="3" xfId="0" applyNumberFormat="1" applyFont="1" applyBorder="1" applyAlignment="1" applyProtection="1">
      <alignment horizontal="left" vertical="center"/>
    </xf>
    <xf numFmtId="4" fontId="10" fillId="0" borderId="3" xfId="0" applyNumberFormat="1" applyFont="1" applyBorder="1" applyAlignment="1" applyProtection="1">
      <alignment horizontal="right" vertical="center"/>
    </xf>
    <xf numFmtId="4" fontId="10" fillId="0" borderId="5" xfId="0" applyNumberFormat="1" applyFont="1" applyBorder="1" applyAlignment="1" applyProtection="1">
      <alignment horizontal="right" vertical="center"/>
    </xf>
    <xf numFmtId="4" fontId="14" fillId="0" borderId="0" xfId="0" applyNumberFormat="1" applyFont="1" applyAlignment="1" applyProtection="1">
      <alignment vertical="center"/>
    </xf>
    <xf numFmtId="49" fontId="10" fillId="0" borderId="3" xfId="0" applyNumberFormat="1" applyFont="1" applyBorder="1" applyAlignment="1" applyProtection="1">
      <alignment horizontal="right" vertical="center"/>
    </xf>
    <xf numFmtId="49" fontId="10" fillId="0" borderId="5" xfId="0" applyNumberFormat="1" applyFont="1" applyBorder="1" applyAlignment="1" applyProtection="1">
      <alignment horizontal="right" vertical="center"/>
    </xf>
    <xf numFmtId="0" fontId="14" fillId="0" borderId="11" xfId="0" applyFont="1" applyBorder="1" applyAlignment="1" applyProtection="1">
      <alignment vertical="center"/>
    </xf>
    <xf numFmtId="0" fontId="14" fillId="0" borderId="12" xfId="0" applyFont="1" applyBorder="1" applyAlignment="1" applyProtection="1">
      <alignment vertical="center"/>
    </xf>
    <xf numFmtId="0" fontId="14" fillId="0" borderId="13" xfId="0" applyFont="1" applyBorder="1" applyAlignment="1" applyProtection="1">
      <alignment vertical="center"/>
    </xf>
    <xf numFmtId="4" fontId="19" fillId="3" borderId="3" xfId="0" applyNumberFormat="1" applyFont="1" applyFill="1" applyBorder="1" applyAlignment="1" applyProtection="1">
      <alignment horizontal="right" vertical="center"/>
    </xf>
    <xf numFmtId="0" fontId="14" fillId="0" borderId="14" xfId="0" applyFont="1" applyBorder="1" applyAlignment="1" applyProtection="1">
      <alignment vertical="center"/>
    </xf>
    <xf numFmtId="4" fontId="19" fillId="3" borderId="5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vertical="center"/>
    </xf>
    <xf numFmtId="0" fontId="0" fillId="0" borderId="3" xfId="0" applyBorder="1" applyAlignment="1" applyProtection="1">
      <alignment vertical="top"/>
    </xf>
    <xf numFmtId="0" fontId="20" fillId="0" borderId="3" xfId="0" applyFont="1" applyBorder="1" applyAlignment="1" applyProtection="1">
      <alignment vertical="top"/>
    </xf>
    <xf numFmtId="0" fontId="6" fillId="0" borderId="0" xfId="0" applyFont="1" applyAlignment="1" applyProtection="1"/>
    <xf numFmtId="39" fontId="6" fillId="0" borderId="0" xfId="0" applyNumberFormat="1" applyFont="1" applyAlignment="1" applyProtection="1">
      <alignment vertical="top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center"/>
    </xf>
    <xf numFmtId="39" fontId="4" fillId="0" borderId="0" xfId="0" applyNumberFormat="1" applyFont="1" applyAlignment="1" applyProtection="1">
      <alignment horizontal="center" vertical="top"/>
    </xf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5" xfId="0" applyBorder="1" applyAlignment="1" applyProtection="1">
      <alignment horizontal="center" vertical="top" wrapText="1"/>
    </xf>
    <xf numFmtId="0" fontId="0" fillId="0" borderId="3" xfId="0" applyBorder="1" applyAlignment="1" applyProtection="1">
      <alignment horizontal="center" vertical="top" wrapText="1"/>
    </xf>
    <xf numFmtId="0" fontId="0" fillId="0" borderId="15" xfId="0" applyBorder="1" applyAlignment="1" applyProtection="1">
      <alignment horizontal="center" vertical="top"/>
    </xf>
    <xf numFmtId="0" fontId="0" fillId="0" borderId="3" xfId="0" applyBorder="1" applyAlignment="1" applyProtection="1">
      <alignment horizontal="center" vertical="top"/>
    </xf>
    <xf numFmtId="3" fontId="0" fillId="0" borderId="3" xfId="0" applyNumberFormat="1" applyBorder="1" applyAlignment="1" applyProtection="1">
      <alignment vertical="top"/>
    </xf>
    <xf numFmtId="0" fontId="20" fillId="0" borderId="15" xfId="0" applyFont="1" applyBorder="1" applyAlignment="1" applyProtection="1">
      <alignment horizontal="center" vertical="top"/>
    </xf>
    <xf numFmtId="2" fontId="20" fillId="0" borderId="3" xfId="0" applyNumberFormat="1" applyFont="1" applyBorder="1" applyAlignment="1" applyProtection="1">
      <alignment horizontal="center" vertical="top"/>
    </xf>
    <xf numFmtId="3" fontId="20" fillId="0" borderId="3" xfId="0" applyNumberFormat="1" applyFont="1" applyBorder="1" applyAlignment="1" applyProtection="1">
      <alignment vertical="top"/>
    </xf>
    <xf numFmtId="0" fontId="20" fillId="0" borderId="3" xfId="0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4" fontId="10" fillId="0" borderId="3" xfId="0" applyNumberFormat="1" applyFont="1" applyBorder="1" applyAlignment="1" applyProtection="1">
      <alignment vertical="top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vertical="top"/>
    </xf>
    <xf numFmtId="0" fontId="11" fillId="0" borderId="10" xfId="0" applyFont="1" applyBorder="1" applyAlignment="1" applyProtection="1">
      <alignment horizontal="center" vertical="center"/>
    </xf>
    <xf numFmtId="2" fontId="10" fillId="0" borderId="10" xfId="0" applyNumberFormat="1" applyFont="1" applyBorder="1" applyAlignment="1" applyProtection="1">
      <alignment vertical="top"/>
    </xf>
    <xf numFmtId="4" fontId="10" fillId="0" borderId="10" xfId="0" applyNumberFormat="1" applyFont="1" applyBorder="1" applyAlignment="1" applyProtection="1">
      <alignment vertical="top"/>
    </xf>
    <xf numFmtId="4" fontId="10" fillId="0" borderId="16" xfId="0" applyNumberFormat="1" applyFont="1" applyBorder="1" applyAlignment="1" applyProtection="1">
      <alignment vertical="top"/>
    </xf>
    <xf numFmtId="0" fontId="11" fillId="0" borderId="4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2" fontId="10" fillId="0" borderId="3" xfId="0" applyNumberFormat="1" applyFont="1" applyBorder="1" applyAlignment="1" applyProtection="1">
      <alignment vertical="top"/>
    </xf>
    <xf numFmtId="4" fontId="10" fillId="0" borderId="5" xfId="0" applyNumberFormat="1" applyFont="1" applyBorder="1" applyAlignment="1" applyProtection="1">
      <alignment vertical="top"/>
    </xf>
    <xf numFmtId="2" fontId="10" fillId="0" borderId="3" xfId="0" applyNumberFormat="1" applyFont="1" applyBorder="1" applyAlignment="1" applyProtection="1">
      <alignment vertical="center"/>
    </xf>
    <xf numFmtId="4" fontId="10" fillId="0" borderId="3" xfId="0" applyNumberFormat="1" applyFont="1" applyBorder="1" applyAlignment="1" applyProtection="1">
      <alignment vertical="center"/>
    </xf>
    <xf numFmtId="4" fontId="10" fillId="0" borderId="5" xfId="0" applyNumberFormat="1" applyFont="1" applyBorder="1" applyAlignment="1" applyProtection="1">
      <alignment vertical="center"/>
    </xf>
    <xf numFmtId="39" fontId="10" fillId="0" borderId="3" xfId="0" applyNumberFormat="1" applyFont="1" applyBorder="1" applyAlignment="1" applyProtection="1">
      <alignment vertical="top"/>
    </xf>
    <xf numFmtId="49" fontId="11" fillId="0" borderId="4" xfId="0" applyNumberFormat="1" applyFont="1" applyBorder="1" applyAlignment="1" applyProtection="1">
      <alignment horizontal="center" vertical="center"/>
    </xf>
    <xf numFmtId="4" fontId="10" fillId="0" borderId="17" xfId="0" applyNumberFormat="1" applyFont="1" applyBorder="1" applyAlignment="1" applyProtection="1">
      <alignment vertical="top"/>
    </xf>
    <xf numFmtId="4" fontId="11" fillId="0" borderId="16" xfId="0" applyNumberFormat="1" applyFont="1" applyBorder="1" applyAlignment="1" applyProtection="1">
      <alignment vertical="top"/>
    </xf>
    <xf numFmtId="0" fontId="11" fillId="2" borderId="18" xfId="0" applyFont="1" applyFill="1" applyBorder="1" applyAlignment="1" applyProtection="1">
      <alignment vertical="top" wrapText="1"/>
    </xf>
    <xf numFmtId="0" fontId="24" fillId="0" borderId="0" xfId="3" applyFont="1" applyAlignment="1" applyProtection="1">
      <alignment horizontal="left"/>
    </xf>
    <xf numFmtId="0" fontId="2" fillId="0" borderId="0" xfId="3" applyFont="1" applyAlignment="1" applyProtection="1">
      <alignment horizontal="left"/>
    </xf>
    <xf numFmtId="0" fontId="9" fillId="0" borderId="0" xfId="3" applyFont="1" applyAlignment="1" applyProtection="1">
      <alignment horizontal="left"/>
    </xf>
    <xf numFmtId="0" fontId="8" fillId="0" borderId="0" xfId="3" applyFont="1" applyAlignment="1" applyProtection="1">
      <alignment horizontal="left"/>
    </xf>
    <xf numFmtId="0" fontId="6" fillId="0" borderId="0" xfId="3" applyFont="1" applyAlignment="1" applyProtection="1">
      <alignment horizontal="left"/>
    </xf>
    <xf numFmtId="0" fontId="11" fillId="2" borderId="18" xfId="3" applyFont="1" applyFill="1" applyBorder="1" applyAlignment="1" applyProtection="1">
      <alignment vertical="top" wrapText="1"/>
    </xf>
    <xf numFmtId="0" fontId="11" fillId="2" borderId="1" xfId="3" applyFont="1" applyFill="1" applyBorder="1" applyAlignment="1" applyProtection="1">
      <alignment vertical="top"/>
    </xf>
    <xf numFmtId="0" fontId="11" fillId="2" borderId="1" xfId="3" applyFont="1" applyFill="1" applyBorder="1" applyAlignment="1" applyProtection="1">
      <alignment horizontal="center" vertical="center"/>
    </xf>
    <xf numFmtId="0" fontId="11" fillId="4" borderId="19" xfId="3" applyFont="1" applyFill="1" applyBorder="1" applyAlignment="1" applyProtection="1">
      <alignment horizontal="center" vertical="top" wrapText="1"/>
    </xf>
    <xf numFmtId="0" fontId="11" fillId="2" borderId="2" xfId="3" applyFont="1" applyFill="1" applyBorder="1" applyAlignment="1" applyProtection="1">
      <alignment vertical="top"/>
    </xf>
    <xf numFmtId="0" fontId="23" fillId="0" borderId="0" xfId="3" applyAlignment="1" applyProtection="1">
      <alignment vertical="top"/>
    </xf>
    <xf numFmtId="0" fontId="11" fillId="0" borderId="9" xfId="3" applyFont="1" applyBorder="1" applyAlignment="1" applyProtection="1">
      <alignment horizontal="center" vertical="center"/>
    </xf>
    <xf numFmtId="0" fontId="11" fillId="0" borderId="10" xfId="3" applyFont="1" applyBorder="1" applyAlignment="1" applyProtection="1">
      <alignment vertical="top"/>
    </xf>
    <xf numFmtId="0" fontId="11" fillId="0" borderId="10" xfId="3" applyFont="1" applyBorder="1" applyAlignment="1" applyProtection="1">
      <alignment horizontal="center" vertical="center"/>
    </xf>
    <xf numFmtId="2" fontId="10" fillId="0" borderId="10" xfId="3" applyNumberFormat="1" applyFont="1" applyBorder="1" applyAlignment="1" applyProtection="1">
      <alignment horizontal="right" vertical="center"/>
    </xf>
    <xf numFmtId="4" fontId="10" fillId="4" borderId="20" xfId="3" applyNumberFormat="1" applyFont="1" applyFill="1" applyBorder="1" applyAlignment="1" applyProtection="1">
      <alignment horizontal="right" vertical="center"/>
    </xf>
    <xf numFmtId="4" fontId="10" fillId="0" borderId="16" xfId="3" applyNumberFormat="1" applyFont="1" applyBorder="1" applyAlignment="1" applyProtection="1">
      <alignment horizontal="right" vertical="center"/>
    </xf>
    <xf numFmtId="49" fontId="11" fillId="0" borderId="4" xfId="3" applyNumberFormat="1" applyFont="1" applyBorder="1" applyAlignment="1" applyProtection="1">
      <alignment horizontal="center" vertical="center"/>
    </xf>
    <xf numFmtId="0" fontId="11" fillId="0" borderId="3" xfId="3" applyFont="1" applyBorder="1" applyAlignment="1" applyProtection="1">
      <alignment horizontal="left" vertical="center" wrapText="1"/>
    </xf>
    <xf numFmtId="0" fontId="11" fillId="0" borderId="3" xfId="3" applyFont="1" applyBorder="1" applyAlignment="1" applyProtection="1">
      <alignment horizontal="center" vertical="center"/>
    </xf>
    <xf numFmtId="2" fontId="10" fillId="0" borderId="3" xfId="3" applyNumberFormat="1" applyFont="1" applyBorder="1" applyAlignment="1" applyProtection="1">
      <alignment horizontal="right" vertical="center"/>
    </xf>
    <xf numFmtId="4" fontId="10" fillId="4" borderId="21" xfId="3" applyNumberFormat="1" applyFont="1" applyFill="1" applyBorder="1" applyAlignment="1" applyProtection="1">
      <alignment horizontal="right" vertical="center"/>
    </xf>
    <xf numFmtId="4" fontId="10" fillId="0" borderId="5" xfId="3" applyNumberFormat="1" applyFont="1" applyBorder="1" applyAlignment="1" applyProtection="1">
      <alignment horizontal="right" vertical="center"/>
    </xf>
    <xf numFmtId="0" fontId="23" fillId="0" borderId="0" xfId="3" applyAlignment="1" applyProtection="1">
      <alignment horizontal="center" vertical="center"/>
    </xf>
    <xf numFmtId="0" fontId="11" fillId="0" borderId="4" xfId="3" applyFont="1" applyBorder="1" applyAlignment="1" applyProtection="1">
      <alignment horizontal="center" vertical="center"/>
    </xf>
    <xf numFmtId="0" fontId="11" fillId="0" borderId="3" xfId="3" applyFont="1" applyBorder="1" applyAlignment="1" applyProtection="1">
      <alignment vertical="top"/>
    </xf>
    <xf numFmtId="0" fontId="11" fillId="0" borderId="22" xfId="3" applyFont="1" applyBorder="1" applyAlignment="1" applyProtection="1">
      <alignment vertical="top"/>
    </xf>
    <xf numFmtId="4" fontId="19" fillId="0" borderId="23" xfId="3" applyNumberFormat="1" applyFont="1" applyBorder="1" applyAlignment="1" applyProtection="1">
      <alignment vertical="top"/>
    </xf>
    <xf numFmtId="0" fontId="25" fillId="0" borderId="24" xfId="3" applyFont="1" applyBorder="1" applyAlignment="1" applyProtection="1">
      <alignment vertical="top"/>
    </xf>
    <xf numFmtId="0" fontId="25" fillId="0" borderId="24" xfId="3" applyFont="1" applyBorder="1" applyAlignment="1" applyProtection="1">
      <alignment horizontal="center" vertical="center"/>
    </xf>
    <xf numFmtId="0" fontId="25" fillId="0" borderId="24" xfId="3" applyFont="1" applyBorder="1" applyAlignment="1" applyProtection="1">
      <alignment horizontal="right" vertical="top"/>
    </xf>
    <xf numFmtId="4" fontId="19" fillId="4" borderId="25" xfId="3" applyNumberFormat="1" applyFont="1" applyFill="1" applyBorder="1" applyAlignment="1" applyProtection="1">
      <alignment horizontal="right" vertical="top"/>
    </xf>
    <xf numFmtId="4" fontId="25" fillId="0" borderId="26" xfId="3" applyNumberFormat="1" applyFont="1" applyBorder="1" applyAlignment="1" applyProtection="1">
      <alignment vertical="top"/>
    </xf>
    <xf numFmtId="0" fontId="26" fillId="0" borderId="0" xfId="3" applyFont="1" applyAlignment="1" applyProtection="1">
      <alignment vertical="top"/>
    </xf>
    <xf numFmtId="0" fontId="23" fillId="0" borderId="0" xfId="3" applyAlignment="1">
      <alignment vertical="top"/>
      <protection locked="0"/>
    </xf>
    <xf numFmtId="0" fontId="27" fillId="0" borderId="0" xfId="3" applyFont="1" applyAlignment="1">
      <alignment vertical="top"/>
      <protection locked="0"/>
    </xf>
    <xf numFmtId="0" fontId="28" fillId="0" borderId="0" xfId="2"/>
    <xf numFmtId="0" fontId="29" fillId="0" borderId="0" xfId="2" applyFont="1"/>
    <xf numFmtId="4" fontId="25" fillId="0" borderId="0" xfId="3" applyNumberFormat="1" applyFont="1" applyAlignment="1">
      <alignment vertical="top"/>
      <protection locked="0"/>
    </xf>
    <xf numFmtId="0" fontId="30" fillId="0" borderId="0" xfId="3" applyFont="1" applyAlignment="1">
      <alignment vertical="top"/>
      <protection locked="0"/>
    </xf>
    <xf numFmtId="49" fontId="11" fillId="0" borderId="27" xfId="0" applyNumberFormat="1" applyFont="1" applyBorder="1" applyAlignment="1" applyProtection="1">
      <alignment horizontal="center" vertical="center"/>
    </xf>
    <xf numFmtId="0" fontId="11" fillId="0" borderId="22" xfId="0" applyFont="1" applyBorder="1" applyAlignment="1" applyProtection="1">
      <alignment vertical="top"/>
    </xf>
    <xf numFmtId="0" fontId="11" fillId="0" borderId="22" xfId="0" applyFont="1" applyBorder="1" applyAlignment="1" applyProtection="1">
      <alignment horizontal="center" vertical="center"/>
    </xf>
    <xf numFmtId="2" fontId="10" fillId="0" borderId="22" xfId="0" applyNumberFormat="1" applyFont="1" applyBorder="1" applyAlignment="1" applyProtection="1">
      <alignment vertical="top"/>
    </xf>
    <xf numFmtId="39" fontId="10" fillId="0" borderId="22" xfId="0" applyNumberFormat="1" applyFont="1" applyBorder="1" applyAlignment="1" applyProtection="1">
      <alignment vertical="top"/>
    </xf>
    <xf numFmtId="4" fontId="10" fillId="0" borderId="9" xfId="0" applyNumberFormat="1" applyFont="1" applyBorder="1" applyAlignment="1" applyProtection="1">
      <alignment vertical="top"/>
    </xf>
    <xf numFmtId="4" fontId="10" fillId="0" borderId="10" xfId="0" applyNumberFormat="1" applyFont="1" applyBorder="1" applyAlignment="1" applyProtection="1">
      <alignment horizontal="right" vertical="top"/>
    </xf>
    <xf numFmtId="49" fontId="13" fillId="0" borderId="0" xfId="0" applyNumberFormat="1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49" fontId="14" fillId="0" borderId="9" xfId="0" applyNumberFormat="1" applyFont="1" applyBorder="1" applyAlignment="1" applyProtection="1">
      <alignment horizontal="left" vertical="center"/>
    </xf>
    <xf numFmtId="0" fontId="14" fillId="0" borderId="10" xfId="0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left" vertical="center"/>
    </xf>
    <xf numFmtId="0" fontId="14" fillId="0" borderId="3" xfId="0" applyFont="1" applyBorder="1" applyAlignment="1" applyProtection="1">
      <alignment horizontal="left" vertical="center"/>
    </xf>
    <xf numFmtId="49" fontId="15" fillId="0" borderId="10" xfId="0" applyNumberFormat="1" applyFont="1" applyBorder="1" applyAlignment="1" applyProtection="1">
      <alignment horizontal="left" vertical="center" wrapText="1"/>
    </xf>
    <xf numFmtId="49" fontId="15" fillId="0" borderId="3" xfId="0" applyNumberFormat="1" applyFont="1" applyBorder="1" applyAlignment="1" applyProtection="1">
      <alignment horizontal="left" vertical="center" wrapText="1"/>
    </xf>
    <xf numFmtId="49" fontId="14" fillId="0" borderId="10" xfId="0" applyNumberFormat="1" applyFont="1" applyBorder="1" applyAlignment="1" applyProtection="1">
      <alignment horizontal="left" vertical="center"/>
    </xf>
    <xf numFmtId="49" fontId="14" fillId="0" borderId="16" xfId="0" applyNumberFormat="1" applyFont="1" applyBorder="1" applyAlignment="1" applyProtection="1">
      <alignment horizontal="left" vertical="center"/>
    </xf>
    <xf numFmtId="0" fontId="14" fillId="0" borderId="5" xfId="0" applyFont="1" applyBorder="1" applyAlignment="1" applyProtection="1">
      <alignment horizontal="left" vertical="center"/>
    </xf>
    <xf numFmtId="49" fontId="14" fillId="0" borderId="5" xfId="0" applyNumberFormat="1" applyFont="1" applyBorder="1" applyAlignment="1" applyProtection="1">
      <alignment horizontal="left" vertical="center"/>
    </xf>
    <xf numFmtId="49" fontId="14" fillId="0" borderId="4" xfId="0" applyNumberFormat="1" applyFont="1" applyBorder="1" applyAlignment="1" applyProtection="1">
      <alignment horizontal="left" vertical="center"/>
    </xf>
    <xf numFmtId="49" fontId="14" fillId="0" borderId="3" xfId="0" applyNumberFormat="1" applyFont="1" applyBorder="1" applyAlignment="1" applyProtection="1">
      <alignment horizontal="left" vertical="center"/>
    </xf>
    <xf numFmtId="49" fontId="14" fillId="0" borderId="39" xfId="0" applyNumberFormat="1" applyFont="1" applyBorder="1" applyAlignment="1" applyProtection="1">
      <alignment horizontal="left" vertical="center" wrapText="1"/>
    </xf>
    <xf numFmtId="0" fontId="14" fillId="0" borderId="38" xfId="0" applyFont="1" applyBorder="1" applyAlignment="1" applyProtection="1">
      <alignment vertical="center" wrapText="1"/>
    </xf>
    <xf numFmtId="0" fontId="14" fillId="0" borderId="41" xfId="0" applyFont="1" applyBorder="1" applyAlignment="1" applyProtection="1">
      <alignment vertical="center" wrapText="1"/>
    </xf>
    <xf numFmtId="0" fontId="14" fillId="0" borderId="42" xfId="0" applyFont="1" applyBorder="1" applyAlignment="1" applyProtection="1">
      <alignment vertical="center" wrapText="1"/>
    </xf>
    <xf numFmtId="14" fontId="14" fillId="0" borderId="5" xfId="0" applyNumberFormat="1" applyFont="1" applyBorder="1" applyAlignment="1" applyProtection="1">
      <alignment horizontal="left" vertical="center"/>
    </xf>
    <xf numFmtId="49" fontId="16" fillId="0" borderId="33" xfId="0" applyNumberFormat="1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16" fillId="0" borderId="14" xfId="0" applyFont="1" applyBorder="1" applyAlignment="1" applyProtection="1">
      <alignment horizontal="center" vertical="center"/>
    </xf>
    <xf numFmtId="49" fontId="18" fillId="0" borderId="10" xfId="0" applyNumberFormat="1" applyFont="1" applyBorder="1" applyAlignment="1" applyProtection="1">
      <alignment horizontal="left" vertical="center"/>
    </xf>
    <xf numFmtId="0" fontId="18" fillId="0" borderId="10" xfId="0" applyFont="1" applyBorder="1" applyAlignment="1" applyProtection="1">
      <alignment horizontal="left" vertical="center"/>
    </xf>
    <xf numFmtId="0" fontId="18" fillId="0" borderId="16" xfId="0" applyFont="1" applyBorder="1" applyAlignment="1" applyProtection="1">
      <alignment horizontal="left" vertical="center"/>
    </xf>
    <xf numFmtId="49" fontId="10" fillId="0" borderId="3" xfId="0" applyNumberFormat="1" applyFont="1" applyBorder="1" applyAlignment="1" applyProtection="1">
      <alignment horizontal="left" vertical="center"/>
    </xf>
    <xf numFmtId="0" fontId="10" fillId="0" borderId="3" xfId="0" applyFont="1" applyBorder="1" applyAlignment="1" applyProtection="1">
      <alignment horizontal="left" vertical="center"/>
    </xf>
    <xf numFmtId="49" fontId="19" fillId="0" borderId="4" xfId="0" applyNumberFormat="1" applyFont="1" applyBorder="1" applyAlignment="1" applyProtection="1">
      <alignment horizontal="left" vertical="center"/>
    </xf>
    <xf numFmtId="0" fontId="19" fillId="0" borderId="3" xfId="0" applyFont="1" applyBorder="1" applyAlignment="1" applyProtection="1">
      <alignment horizontal="left" vertical="center"/>
    </xf>
    <xf numFmtId="49" fontId="19" fillId="0" borderId="3" xfId="0" applyNumberFormat="1" applyFont="1" applyBorder="1" applyAlignment="1" applyProtection="1">
      <alignment horizontal="left" vertical="center"/>
    </xf>
    <xf numFmtId="49" fontId="19" fillId="3" borderId="4" xfId="0" applyNumberFormat="1" applyFont="1" applyFill="1" applyBorder="1" applyAlignment="1" applyProtection="1">
      <alignment horizontal="left" vertical="center"/>
    </xf>
    <xf numFmtId="0" fontId="19" fillId="3" borderId="3" xfId="0" applyFont="1" applyFill="1" applyBorder="1" applyAlignment="1" applyProtection="1">
      <alignment horizontal="left" vertical="center"/>
    </xf>
    <xf numFmtId="49" fontId="19" fillId="3" borderId="3" xfId="0" applyNumberFormat="1" applyFont="1" applyFill="1" applyBorder="1" applyAlignment="1" applyProtection="1">
      <alignment horizontal="left" vertical="center"/>
    </xf>
    <xf numFmtId="49" fontId="10" fillId="0" borderId="36" xfId="0" applyNumberFormat="1" applyFont="1" applyBorder="1" applyAlignment="1" applyProtection="1">
      <alignment horizontal="left" vertical="center"/>
    </xf>
    <xf numFmtId="0" fontId="10" fillId="0" borderId="37" xfId="0" applyFont="1" applyBorder="1" applyAlignment="1" applyProtection="1">
      <alignment horizontal="left" vertical="center"/>
    </xf>
    <xf numFmtId="0" fontId="10" fillId="0" borderId="38" xfId="0" applyFont="1" applyBorder="1" applyAlignment="1" applyProtection="1">
      <alignment horizontal="left" vertical="center"/>
    </xf>
    <xf numFmtId="49" fontId="10" fillId="0" borderId="39" xfId="0" applyNumberFormat="1" applyFont="1" applyBorder="1" applyAlignment="1" applyProtection="1">
      <alignment horizontal="left" vertical="center"/>
    </xf>
    <xf numFmtId="0" fontId="10" fillId="0" borderId="40" xfId="0" applyFont="1" applyBorder="1" applyAlignment="1" applyProtection="1">
      <alignment horizontal="left" vertical="center"/>
    </xf>
    <xf numFmtId="49" fontId="10" fillId="0" borderId="33" xfId="0" applyNumberFormat="1" applyFont="1" applyBorder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10" fillId="0" borderId="34" xfId="0" applyFont="1" applyBorder="1" applyAlignment="1" applyProtection="1">
      <alignment horizontal="left" vertical="center"/>
    </xf>
    <xf numFmtId="49" fontId="22" fillId="0" borderId="33" xfId="1" applyNumberFormat="1" applyFont="1" applyBorder="1" applyAlignment="1">
      <alignment horizontal="left" vertical="center" wrapText="1"/>
    </xf>
    <xf numFmtId="0" fontId="22" fillId="0" borderId="0" xfId="1" applyFont="1" applyAlignment="1">
      <alignment horizontal="left" vertical="center" wrapText="1"/>
    </xf>
    <xf numFmtId="0" fontId="22" fillId="0" borderId="14" xfId="1" applyFont="1" applyBorder="1" applyAlignment="1">
      <alignment horizontal="left" vertical="center" wrapText="1"/>
    </xf>
    <xf numFmtId="49" fontId="10" fillId="0" borderId="35" xfId="0" applyNumberFormat="1" applyFont="1" applyBorder="1" applyAlignment="1" applyProtection="1">
      <alignment horizontal="left" vertical="center"/>
    </xf>
    <xf numFmtId="0" fontId="10" fillId="0" borderId="14" xfId="0" applyFont="1" applyBorder="1" applyAlignment="1" applyProtection="1">
      <alignment horizontal="left" vertical="center"/>
    </xf>
    <xf numFmtId="49" fontId="10" fillId="0" borderId="28" xfId="0" applyNumberFormat="1" applyFont="1" applyBorder="1" applyAlignment="1" applyProtection="1">
      <alignment horizontal="left" vertical="center"/>
    </xf>
    <xf numFmtId="0" fontId="10" fillId="0" borderId="29" xfId="0" applyFont="1" applyBorder="1" applyAlignment="1" applyProtection="1">
      <alignment horizontal="left" vertical="center"/>
    </xf>
    <xf numFmtId="0" fontId="10" fillId="0" borderId="30" xfId="0" applyFont="1" applyBorder="1" applyAlignment="1" applyProtection="1">
      <alignment horizontal="left" vertical="center"/>
    </xf>
    <xf numFmtId="49" fontId="10" fillId="0" borderId="28" xfId="1" applyNumberFormat="1" applyFont="1" applyBorder="1" applyAlignment="1">
      <alignment horizontal="left" vertical="center"/>
    </xf>
    <xf numFmtId="0" fontId="10" fillId="0" borderId="29" xfId="1" applyFont="1" applyBorder="1" applyAlignment="1">
      <alignment horizontal="left" vertical="center"/>
    </xf>
    <xf numFmtId="0" fontId="10" fillId="0" borderId="31" xfId="1" applyFont="1" applyBorder="1" applyAlignment="1">
      <alignment horizontal="left" vertical="center"/>
    </xf>
    <xf numFmtId="49" fontId="10" fillId="0" borderId="32" xfId="0" applyNumberFormat="1" applyFont="1" applyBorder="1" applyAlignment="1" applyProtection="1">
      <alignment horizontal="left" vertical="center"/>
    </xf>
    <xf numFmtId="0" fontId="10" fillId="0" borderId="31" xfId="0" applyFont="1" applyBorder="1" applyAlignment="1" applyProtection="1">
      <alignment horizontal="left" vertical="center"/>
    </xf>
    <xf numFmtId="49" fontId="18" fillId="0" borderId="33" xfId="1" applyNumberFormat="1" applyFont="1" applyBorder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8" fillId="0" borderId="14" xfId="1" applyFont="1" applyBorder="1" applyAlignment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top" wrapText="1"/>
    </xf>
    <xf numFmtId="0" fontId="1" fillId="0" borderId="0" xfId="3" applyFont="1" applyAlignment="1" applyProtection="1">
      <alignment horizontal="center" vertical="center"/>
    </xf>
  </cellXfs>
  <cellStyles count="4">
    <cellStyle name="Normální" xfId="0" builtinId="0"/>
    <cellStyle name="normální 2" xfId="1" xr:uid="{3A3EAB25-C5C2-47DC-8034-6C24CC58F1B4}"/>
    <cellStyle name="Normální 3" xfId="2" xr:uid="{270D79DC-2D54-4857-9730-38B302BEB0CB}"/>
    <cellStyle name="Normální 4" xfId="3" xr:uid="{DB0F9B2A-C8B3-456D-96F3-F3CF123279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2</xdr:col>
      <xdr:colOff>1028700</xdr:colOff>
      <xdr:row>31</xdr:row>
      <xdr:rowOff>114300</xdr:rowOff>
    </xdr:to>
    <xdr:pic>
      <xdr:nvPicPr>
        <xdr:cNvPr id="1075" name="obrázek 1" descr="C:\Users\jiri.prochazka\Desktop\logo_ksus.png">
          <a:extLst>
            <a:ext uri="{FF2B5EF4-FFF2-40B4-BE49-F238E27FC236}">
              <a16:creationId xmlns:a16="http://schemas.microsoft.com/office/drawing/2014/main" id="{1D5EDAEF-38F6-8E94-6ED6-63F825A4B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19725"/>
          <a:ext cx="24669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7A3CB-448A-4EC0-8B9B-A95568542280}">
  <dimension ref="A1:K32"/>
  <sheetViews>
    <sheetView tabSelected="1" workbookViewId="0">
      <selection activeCell="C15" sqref="C15"/>
    </sheetView>
  </sheetViews>
  <sheetFormatPr defaultColWidth="13.33203125" defaultRowHeight="12.75" x14ac:dyDescent="0.15"/>
  <cols>
    <col min="1" max="1" width="13.33203125" style="32" customWidth="1"/>
    <col min="2" max="2" width="11.83203125" style="32" customWidth="1"/>
    <col min="3" max="3" width="25.33203125" style="32" customWidth="1"/>
    <col min="4" max="4" width="11.83203125" style="32" customWidth="1"/>
    <col min="5" max="5" width="16.83203125" style="32" customWidth="1"/>
    <col min="6" max="6" width="26.33203125" style="32" customWidth="1"/>
    <col min="7" max="7" width="13.33203125" style="32" customWidth="1"/>
    <col min="8" max="8" width="13.83203125" style="32" customWidth="1"/>
    <col min="9" max="9" width="26.1640625" style="32" customWidth="1"/>
    <col min="10" max="10" width="13.33203125" style="32"/>
    <col min="11" max="11" width="13.6640625" style="32" bestFit="1" customWidth="1"/>
    <col min="12" max="16384" width="13.33203125" style="32"/>
  </cols>
  <sheetData>
    <row r="1" spans="1:11" ht="28.7" customHeight="1" thickBot="1" x14ac:dyDescent="0.2">
      <c r="A1" s="136" t="s">
        <v>17</v>
      </c>
      <c r="B1" s="137"/>
      <c r="C1" s="137"/>
      <c r="D1" s="137"/>
      <c r="E1" s="137"/>
      <c r="F1" s="137"/>
      <c r="G1" s="137"/>
      <c r="H1" s="137"/>
      <c r="I1" s="137"/>
    </row>
    <row r="2" spans="1:11" ht="12.75" customHeight="1" x14ac:dyDescent="0.15">
      <c r="A2" s="138" t="s">
        <v>18</v>
      </c>
      <c r="B2" s="139"/>
      <c r="C2" s="142" t="s">
        <v>88</v>
      </c>
      <c r="D2" s="142"/>
      <c r="E2" s="144" t="s">
        <v>19</v>
      </c>
      <c r="F2" s="144" t="s">
        <v>20</v>
      </c>
      <c r="G2" s="139"/>
      <c r="H2" s="144" t="s">
        <v>21</v>
      </c>
      <c r="I2" s="145" t="s">
        <v>67</v>
      </c>
    </row>
    <row r="3" spans="1:11" x14ac:dyDescent="0.15">
      <c r="A3" s="140"/>
      <c r="B3" s="141"/>
      <c r="C3" s="143"/>
      <c r="D3" s="143"/>
      <c r="E3" s="141"/>
      <c r="F3" s="141"/>
      <c r="G3" s="141"/>
      <c r="H3" s="141"/>
      <c r="I3" s="146"/>
    </row>
    <row r="4" spans="1:11" x14ac:dyDescent="0.15">
      <c r="A4" s="148" t="s">
        <v>22</v>
      </c>
      <c r="B4" s="141"/>
      <c r="C4" s="149" t="s">
        <v>66</v>
      </c>
      <c r="D4" s="141"/>
      <c r="E4" s="149" t="s">
        <v>23</v>
      </c>
      <c r="F4" s="149"/>
      <c r="G4" s="141"/>
      <c r="H4" s="149" t="s">
        <v>21</v>
      </c>
      <c r="I4" s="147"/>
    </row>
    <row r="5" spans="1:11" x14ac:dyDescent="0.15">
      <c r="A5" s="140"/>
      <c r="B5" s="141"/>
      <c r="C5" s="141"/>
      <c r="D5" s="141"/>
      <c r="E5" s="141"/>
      <c r="F5" s="141"/>
      <c r="G5" s="141"/>
      <c r="H5" s="141"/>
      <c r="I5" s="146"/>
    </row>
    <row r="6" spans="1:11" ht="13.15" customHeight="1" x14ac:dyDescent="0.15">
      <c r="A6" s="148" t="s">
        <v>24</v>
      </c>
      <c r="B6" s="141"/>
      <c r="C6" s="150" t="s">
        <v>106</v>
      </c>
      <c r="D6" s="151"/>
      <c r="E6" s="149" t="s">
        <v>25</v>
      </c>
      <c r="F6" s="149"/>
      <c r="G6" s="141"/>
      <c r="H6" s="149" t="s">
        <v>21</v>
      </c>
      <c r="I6" s="147"/>
    </row>
    <row r="7" spans="1:11" x14ac:dyDescent="0.15">
      <c r="A7" s="140"/>
      <c r="B7" s="141"/>
      <c r="C7" s="152"/>
      <c r="D7" s="153"/>
      <c r="E7" s="141"/>
      <c r="F7" s="141"/>
      <c r="G7" s="141"/>
      <c r="H7" s="141"/>
      <c r="I7" s="146"/>
    </row>
    <row r="8" spans="1:11" x14ac:dyDescent="0.15">
      <c r="A8" s="148" t="s">
        <v>68</v>
      </c>
      <c r="B8" s="141"/>
      <c r="C8" s="149" t="s">
        <v>89</v>
      </c>
      <c r="D8" s="149"/>
      <c r="E8" s="149" t="s">
        <v>70</v>
      </c>
      <c r="F8" s="141" t="s">
        <v>87</v>
      </c>
      <c r="G8" s="141"/>
      <c r="H8" s="149" t="s">
        <v>26</v>
      </c>
      <c r="I8" s="147"/>
    </row>
    <row r="9" spans="1:11" x14ac:dyDescent="0.15">
      <c r="A9" s="140"/>
      <c r="B9" s="141"/>
      <c r="C9" s="149"/>
      <c r="D9" s="149"/>
      <c r="E9" s="141"/>
      <c r="F9" s="141"/>
      <c r="G9" s="141"/>
      <c r="H9" s="141"/>
      <c r="I9" s="146"/>
    </row>
    <row r="10" spans="1:11" x14ac:dyDescent="0.15">
      <c r="A10" s="148" t="s">
        <v>69</v>
      </c>
      <c r="B10" s="141"/>
      <c r="C10" s="149" t="s">
        <v>90</v>
      </c>
      <c r="D10" s="141"/>
      <c r="E10" s="149" t="s">
        <v>27</v>
      </c>
      <c r="F10" s="149" t="s">
        <v>64</v>
      </c>
      <c r="G10" s="141"/>
      <c r="H10" s="149" t="s">
        <v>28</v>
      </c>
      <c r="I10" s="154">
        <v>45707</v>
      </c>
    </row>
    <row r="11" spans="1:11" x14ac:dyDescent="0.15">
      <c r="A11" s="140"/>
      <c r="B11" s="141"/>
      <c r="C11" s="141"/>
      <c r="D11" s="141"/>
      <c r="E11" s="141"/>
      <c r="F11" s="141"/>
      <c r="G11" s="141"/>
      <c r="H11" s="141"/>
      <c r="I11" s="146"/>
    </row>
    <row r="12" spans="1:11" ht="23.45" customHeight="1" thickBot="1" x14ac:dyDescent="0.2">
      <c r="A12" s="155" t="s">
        <v>29</v>
      </c>
      <c r="B12" s="156"/>
      <c r="C12" s="156"/>
      <c r="D12" s="156"/>
      <c r="E12" s="156"/>
      <c r="F12" s="156"/>
      <c r="G12" s="156"/>
      <c r="H12" s="156"/>
      <c r="I12" s="157"/>
    </row>
    <row r="13" spans="1:11" ht="26.45" customHeight="1" x14ac:dyDescent="0.15">
      <c r="A13" s="33" t="s">
        <v>30</v>
      </c>
      <c r="B13" s="158" t="s">
        <v>31</v>
      </c>
      <c r="C13" s="159"/>
      <c r="D13" s="34" t="s">
        <v>32</v>
      </c>
      <c r="E13" s="158" t="s">
        <v>33</v>
      </c>
      <c r="F13" s="159"/>
      <c r="G13" s="34" t="s">
        <v>34</v>
      </c>
      <c r="H13" s="158" t="s">
        <v>35</v>
      </c>
      <c r="I13" s="160"/>
    </row>
    <row r="14" spans="1:11" ht="15.2" customHeight="1" x14ac:dyDescent="0.15">
      <c r="A14" s="35" t="s">
        <v>36</v>
      </c>
      <c r="B14" s="36" t="s">
        <v>37</v>
      </c>
      <c r="C14" s="37">
        <f>rozpočet!F29</f>
        <v>0</v>
      </c>
      <c r="D14" s="161"/>
      <c r="E14" s="162"/>
      <c r="F14" s="37"/>
      <c r="G14" s="161"/>
      <c r="H14" s="162"/>
      <c r="I14" s="38"/>
    </row>
    <row r="15" spans="1:11" ht="15.2" customHeight="1" x14ac:dyDescent="0.15">
      <c r="A15" s="35"/>
      <c r="B15" s="36"/>
      <c r="C15" s="37"/>
      <c r="D15" s="161"/>
      <c r="E15" s="162"/>
      <c r="F15" s="37"/>
      <c r="G15" s="161"/>
      <c r="H15" s="162"/>
      <c r="I15" s="38"/>
      <c r="K15" s="39"/>
    </row>
    <row r="16" spans="1:11" ht="15.2" customHeight="1" x14ac:dyDescent="0.15">
      <c r="A16" s="35"/>
      <c r="B16" s="36"/>
      <c r="C16" s="37"/>
      <c r="D16" s="161"/>
      <c r="E16" s="162"/>
      <c r="F16" s="37"/>
      <c r="G16" s="161"/>
      <c r="H16" s="162"/>
      <c r="I16" s="38"/>
    </row>
    <row r="17" spans="1:9" ht="15.2" customHeight="1" x14ac:dyDescent="0.15">
      <c r="A17" s="35"/>
      <c r="B17" s="36"/>
      <c r="C17" s="37"/>
      <c r="D17" s="161"/>
      <c r="E17" s="162"/>
      <c r="F17" s="40"/>
      <c r="G17" s="161"/>
      <c r="H17" s="162"/>
      <c r="I17" s="38"/>
    </row>
    <row r="18" spans="1:9" ht="15.2" customHeight="1" x14ac:dyDescent="0.15">
      <c r="A18" s="35"/>
      <c r="B18" s="36"/>
      <c r="C18" s="37"/>
      <c r="D18" s="161"/>
      <c r="E18" s="162"/>
      <c r="F18" s="40"/>
      <c r="G18" s="161"/>
      <c r="H18" s="162"/>
      <c r="I18" s="38"/>
    </row>
    <row r="19" spans="1:9" ht="15.2" customHeight="1" x14ac:dyDescent="0.15">
      <c r="A19" s="35"/>
      <c r="B19" s="36"/>
      <c r="C19" s="37"/>
      <c r="D19" s="161"/>
      <c r="E19" s="162"/>
      <c r="F19" s="40"/>
      <c r="G19" s="161"/>
      <c r="H19" s="162"/>
      <c r="I19" s="38"/>
    </row>
    <row r="20" spans="1:9" ht="15.2" customHeight="1" x14ac:dyDescent="0.15">
      <c r="A20" s="163"/>
      <c r="B20" s="164"/>
      <c r="C20" s="37"/>
      <c r="D20" s="161"/>
      <c r="E20" s="162"/>
      <c r="F20" s="40"/>
      <c r="G20" s="161"/>
      <c r="H20" s="162"/>
      <c r="I20" s="41"/>
    </row>
    <row r="21" spans="1:9" ht="15.2" customHeight="1" x14ac:dyDescent="0.15">
      <c r="A21" s="163"/>
      <c r="B21" s="164"/>
      <c r="C21" s="37"/>
      <c r="D21" s="161"/>
      <c r="E21" s="162"/>
      <c r="F21" s="40"/>
      <c r="G21" s="161"/>
      <c r="H21" s="162"/>
      <c r="I21" s="41"/>
    </row>
    <row r="22" spans="1:9" ht="16.7" customHeight="1" x14ac:dyDescent="0.15">
      <c r="A22" s="163" t="s">
        <v>38</v>
      </c>
      <c r="B22" s="164"/>
      <c r="C22" s="37">
        <f>SUM(C14:C21)</f>
        <v>0</v>
      </c>
      <c r="D22" s="165"/>
      <c r="E22" s="164"/>
      <c r="F22" s="37"/>
      <c r="G22" s="165"/>
      <c r="H22" s="164"/>
      <c r="I22" s="38"/>
    </row>
    <row r="23" spans="1:9" x14ac:dyDescent="0.15">
      <c r="A23" s="42"/>
      <c r="B23" s="43"/>
      <c r="C23" s="43"/>
      <c r="D23" s="43"/>
      <c r="E23" s="43"/>
      <c r="F23" s="43"/>
      <c r="G23" s="43"/>
      <c r="H23" s="43"/>
      <c r="I23" s="44"/>
    </row>
    <row r="24" spans="1:9" ht="15.2" customHeight="1" x14ac:dyDescent="0.15">
      <c r="A24" s="166"/>
      <c r="B24" s="167"/>
      <c r="C24" s="45"/>
      <c r="I24" s="46"/>
    </row>
    <row r="25" spans="1:9" ht="15.2" customHeight="1" x14ac:dyDescent="0.15">
      <c r="A25" s="166"/>
      <c r="B25" s="167"/>
      <c r="C25" s="45"/>
      <c r="D25" s="168"/>
      <c r="E25" s="167"/>
      <c r="F25" s="45"/>
      <c r="G25" s="168" t="s">
        <v>12</v>
      </c>
      <c r="H25" s="167"/>
      <c r="I25" s="47">
        <f>SUM(C24:C26)</f>
        <v>0</v>
      </c>
    </row>
    <row r="26" spans="1:9" ht="15.2" customHeight="1" x14ac:dyDescent="0.15">
      <c r="A26" s="166" t="s">
        <v>39</v>
      </c>
      <c r="B26" s="167"/>
      <c r="C26" s="45">
        <f>C22+F22*I22</f>
        <v>0</v>
      </c>
      <c r="D26" s="168" t="s">
        <v>5</v>
      </c>
      <c r="E26" s="167"/>
      <c r="F26" s="45">
        <f>ROUND(C26*(21/100),2)</f>
        <v>0</v>
      </c>
      <c r="G26" s="168" t="s">
        <v>40</v>
      </c>
      <c r="H26" s="167"/>
      <c r="I26" s="47">
        <f>SUM(F25:F26)+I25</f>
        <v>0</v>
      </c>
    </row>
    <row r="27" spans="1:9" x14ac:dyDescent="0.15">
      <c r="A27" s="42"/>
      <c r="B27" s="43"/>
      <c r="C27" s="43"/>
      <c r="I27" s="46"/>
    </row>
    <row r="28" spans="1:9" ht="14.45" customHeight="1" x14ac:dyDescent="0.15">
      <c r="A28" s="169"/>
      <c r="B28" s="170"/>
      <c r="C28" s="171"/>
      <c r="D28" s="172" t="s">
        <v>41</v>
      </c>
      <c r="E28" s="170"/>
      <c r="F28" s="171"/>
      <c r="G28" s="172" t="s">
        <v>42</v>
      </c>
      <c r="H28" s="170"/>
      <c r="I28" s="173"/>
    </row>
    <row r="29" spans="1:9" ht="14.45" customHeight="1" x14ac:dyDescent="0.15">
      <c r="A29" s="174"/>
      <c r="B29" s="175"/>
      <c r="C29" s="176"/>
      <c r="D29" s="177" t="s">
        <v>4</v>
      </c>
      <c r="E29" s="178"/>
      <c r="F29" s="179"/>
      <c r="G29" s="180"/>
      <c r="H29" s="175"/>
      <c r="I29" s="181"/>
    </row>
    <row r="30" spans="1:9" ht="14.45" customHeight="1" x14ac:dyDescent="0.15">
      <c r="A30" s="174"/>
      <c r="B30" s="175"/>
      <c r="C30" s="176"/>
      <c r="D30" s="177" t="s">
        <v>4</v>
      </c>
      <c r="E30" s="178"/>
      <c r="F30" s="179"/>
      <c r="G30" s="180"/>
      <c r="H30" s="175"/>
      <c r="I30" s="181"/>
    </row>
    <row r="31" spans="1:9" ht="14.45" customHeight="1" x14ac:dyDescent="0.15">
      <c r="A31" s="174"/>
      <c r="B31" s="175"/>
      <c r="C31" s="176"/>
      <c r="D31" s="190" t="s">
        <v>71</v>
      </c>
      <c r="E31" s="191"/>
      <c r="F31" s="192"/>
      <c r="G31" s="180"/>
      <c r="H31" s="175"/>
      <c r="I31" s="181"/>
    </row>
    <row r="32" spans="1:9" ht="14.45" customHeight="1" thickBot="1" x14ac:dyDescent="0.2">
      <c r="A32" s="182"/>
      <c r="B32" s="183"/>
      <c r="C32" s="184"/>
      <c r="D32" s="185" t="s">
        <v>43</v>
      </c>
      <c r="E32" s="186"/>
      <c r="F32" s="187"/>
      <c r="G32" s="188" t="s">
        <v>43</v>
      </c>
      <c r="H32" s="183"/>
      <c r="I32" s="189"/>
    </row>
  </sheetData>
  <mergeCells count="78"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4:B24"/>
    <mergeCell ref="A25:B25"/>
    <mergeCell ref="D25:E25"/>
    <mergeCell ref="G25:H25"/>
    <mergeCell ref="A26:B26"/>
    <mergeCell ref="D26:E26"/>
    <mergeCell ref="G26:H26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A1:I1"/>
    <mergeCell ref="A2:B3"/>
    <mergeCell ref="C2:D3"/>
    <mergeCell ref="E2:E3"/>
    <mergeCell ref="F2:G3"/>
    <mergeCell ref="H2:H3"/>
    <mergeCell ref="I2:I3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BB35F-3C68-4EBB-947E-AB9B606E2E73}">
  <sheetPr>
    <pageSetUpPr fitToPage="1"/>
  </sheetPr>
  <dimension ref="A1:J37"/>
  <sheetViews>
    <sheetView showGridLines="0" workbookViewId="0">
      <selection activeCell="E27" sqref="E27"/>
    </sheetView>
  </sheetViews>
  <sheetFormatPr defaultColWidth="10.5" defaultRowHeight="12" customHeight="1" x14ac:dyDescent="0.15"/>
  <cols>
    <col min="1" max="1" width="16.33203125" style="2" customWidth="1"/>
    <col min="2" max="2" width="92.33203125" style="3" customWidth="1"/>
    <col min="3" max="3" width="10.1640625" style="3" customWidth="1"/>
    <col min="4" max="4" width="15.33203125" style="3" customWidth="1"/>
    <col min="5" max="5" width="16" style="4" customWidth="1"/>
    <col min="6" max="6" width="19.1640625" style="5" customWidth="1"/>
    <col min="7" max="7" width="14.33203125" style="58" hidden="1" customWidth="1"/>
    <col min="8" max="8" width="10.5" style="53" hidden="1" customWidth="1"/>
    <col min="9" max="9" width="2.33203125" style="1" hidden="1" customWidth="1"/>
    <col min="10" max="10" width="9.1640625" style="1" hidden="1" customWidth="1"/>
    <col min="11" max="16384" width="10.5" style="1"/>
  </cols>
  <sheetData>
    <row r="1" spans="1:10" ht="27.75" customHeight="1" x14ac:dyDescent="0.15">
      <c r="A1" s="193" t="s">
        <v>4</v>
      </c>
      <c r="B1" s="193"/>
      <c r="C1" s="193"/>
      <c r="D1" s="193"/>
      <c r="E1" s="193"/>
      <c r="F1" s="193"/>
      <c r="G1" s="1"/>
    </row>
    <row r="2" spans="1:10" ht="12.75" customHeight="1" x14ac:dyDescent="0.2">
      <c r="A2" s="18" t="s">
        <v>91</v>
      </c>
      <c r="B2" s="6"/>
      <c r="C2" s="19" t="s">
        <v>4</v>
      </c>
      <c r="D2" s="6"/>
      <c r="E2" s="6"/>
      <c r="F2" s="6"/>
      <c r="G2" s="54"/>
    </row>
    <row r="3" spans="1:10" ht="12.75" customHeight="1" x14ac:dyDescent="0.2">
      <c r="A3" s="18" t="s">
        <v>105</v>
      </c>
      <c r="B3" s="6"/>
      <c r="C3" s="6"/>
      <c r="D3" s="6"/>
      <c r="E3" s="13"/>
      <c r="F3" s="6"/>
      <c r="G3" s="54"/>
    </row>
    <row r="4" spans="1:10" ht="13.5" customHeight="1" x14ac:dyDescent="0.2">
      <c r="A4" s="7"/>
      <c r="B4" s="6"/>
      <c r="C4" s="7"/>
      <c r="D4" s="6"/>
      <c r="E4" s="6"/>
      <c r="F4" s="6"/>
      <c r="G4" s="54"/>
    </row>
    <row r="5" spans="1:10" ht="1.5" customHeight="1" x14ac:dyDescent="0.15">
      <c r="A5" s="8"/>
      <c r="B5" s="9"/>
      <c r="C5" s="10"/>
      <c r="D5" s="9"/>
      <c r="E5" s="11"/>
      <c r="F5" s="12"/>
      <c r="G5" s="55"/>
    </row>
    <row r="6" spans="1:10" ht="20.25" customHeight="1" x14ac:dyDescent="0.25">
      <c r="A6" s="13" t="s">
        <v>14</v>
      </c>
      <c r="B6" s="13"/>
      <c r="C6" s="16"/>
      <c r="D6" s="13"/>
      <c r="E6" s="13"/>
      <c r="F6" s="13"/>
      <c r="G6" s="56"/>
    </row>
    <row r="7" spans="1:10" ht="12.75" customHeight="1" x14ac:dyDescent="0.2">
      <c r="A7" s="13" t="s">
        <v>1</v>
      </c>
      <c r="B7" s="13"/>
      <c r="C7" s="16"/>
      <c r="D7" s="13" t="s">
        <v>60</v>
      </c>
      <c r="E7" s="13"/>
      <c r="F7" s="51" t="s">
        <v>4</v>
      </c>
      <c r="G7" s="56" t="s">
        <v>45</v>
      </c>
    </row>
    <row r="8" spans="1:10" ht="12.75" customHeight="1" x14ac:dyDescent="0.2">
      <c r="A8" s="13" t="s">
        <v>44</v>
      </c>
      <c r="B8" s="14"/>
      <c r="C8" s="17"/>
      <c r="D8" s="194" t="s">
        <v>103</v>
      </c>
      <c r="E8" s="194"/>
      <c r="F8" s="52" t="s">
        <v>4</v>
      </c>
      <c r="G8" s="56" t="s">
        <v>46</v>
      </c>
    </row>
    <row r="9" spans="1:10" ht="6.75" customHeight="1" x14ac:dyDescent="0.2">
      <c r="A9" s="15"/>
      <c r="B9" s="15"/>
      <c r="C9" s="15"/>
      <c r="D9" s="15"/>
      <c r="E9" s="15" t="s">
        <v>4</v>
      </c>
      <c r="F9" s="15"/>
      <c r="G9" s="57"/>
    </row>
    <row r="10" spans="1:10" ht="24" customHeight="1" thickBot="1" x14ac:dyDescent="0.2">
      <c r="B10" s="3">
        <v>1</v>
      </c>
    </row>
    <row r="11" spans="1:10" s="20" customFormat="1" ht="57.75" customHeight="1" thickBot="1" x14ac:dyDescent="0.2">
      <c r="A11" s="88" t="s">
        <v>58</v>
      </c>
      <c r="B11" s="21" t="s">
        <v>6</v>
      </c>
      <c r="C11" s="22" t="s">
        <v>0</v>
      </c>
      <c r="D11" s="21" t="s">
        <v>7</v>
      </c>
      <c r="E11" s="21" t="s">
        <v>8</v>
      </c>
      <c r="F11" s="23" t="s">
        <v>9</v>
      </c>
      <c r="G11" s="59" t="s">
        <v>55</v>
      </c>
      <c r="H11" s="60" t="s">
        <v>56</v>
      </c>
      <c r="I11" s="49"/>
      <c r="J11" s="49" t="s">
        <v>47</v>
      </c>
    </row>
    <row r="12" spans="1:10" s="20" customFormat="1" ht="15" x14ac:dyDescent="0.15">
      <c r="A12" s="71" t="s">
        <v>10</v>
      </c>
      <c r="B12" s="72" t="s">
        <v>15</v>
      </c>
      <c r="C12" s="73" t="s">
        <v>11</v>
      </c>
      <c r="D12" s="74">
        <v>1</v>
      </c>
      <c r="E12" s="75">
        <v>0</v>
      </c>
      <c r="F12" s="76">
        <f t="shared" ref="F12:F28" si="0">E12*D12</f>
        <v>0</v>
      </c>
      <c r="G12" s="61"/>
      <c r="H12" s="62"/>
      <c r="I12" s="63"/>
      <c r="J12" s="49"/>
    </row>
    <row r="13" spans="1:10" s="20" customFormat="1" ht="15" x14ac:dyDescent="0.15">
      <c r="A13" s="77">
        <v>113728</v>
      </c>
      <c r="B13" s="24" t="s">
        <v>96</v>
      </c>
      <c r="C13" s="78" t="s">
        <v>48</v>
      </c>
      <c r="D13" s="79">
        <v>579.6</v>
      </c>
      <c r="E13" s="70">
        <v>0</v>
      </c>
      <c r="F13" s="80">
        <f t="shared" si="0"/>
        <v>0</v>
      </c>
      <c r="G13" s="64" t="s">
        <v>4</v>
      </c>
      <c r="H13" s="65" t="s">
        <v>4</v>
      </c>
      <c r="I13" s="66"/>
      <c r="J13" s="50"/>
    </row>
    <row r="14" spans="1:10" s="20" customFormat="1" ht="15" x14ac:dyDescent="0.15">
      <c r="A14" s="77">
        <v>919111</v>
      </c>
      <c r="B14" s="24" t="s">
        <v>54</v>
      </c>
      <c r="C14" s="78" t="s">
        <v>16</v>
      </c>
      <c r="D14" s="79">
        <v>112</v>
      </c>
      <c r="E14" s="70">
        <v>0</v>
      </c>
      <c r="F14" s="80">
        <f t="shared" si="0"/>
        <v>0</v>
      </c>
      <c r="G14" s="64"/>
      <c r="H14" s="67"/>
      <c r="I14" s="66"/>
      <c r="J14" s="50" t="s">
        <v>4</v>
      </c>
    </row>
    <row r="15" spans="1:10" s="20" customFormat="1" ht="15" x14ac:dyDescent="0.15">
      <c r="A15" s="77">
        <v>93818</v>
      </c>
      <c r="B15" s="24" t="s">
        <v>53</v>
      </c>
      <c r="C15" s="78" t="s">
        <v>2</v>
      </c>
      <c r="D15" s="79">
        <v>11592</v>
      </c>
      <c r="E15" s="70">
        <v>0</v>
      </c>
      <c r="F15" s="80">
        <f t="shared" si="0"/>
        <v>0</v>
      </c>
      <c r="G15" s="64"/>
      <c r="H15" s="67"/>
      <c r="I15" s="66"/>
      <c r="J15" s="50" t="s">
        <v>4</v>
      </c>
    </row>
    <row r="16" spans="1:10" s="20" customFormat="1" ht="15" x14ac:dyDescent="0.15">
      <c r="A16" s="77">
        <v>572223</v>
      </c>
      <c r="B16" s="24" t="s">
        <v>50</v>
      </c>
      <c r="C16" s="78" t="s">
        <v>2</v>
      </c>
      <c r="D16" s="79">
        <v>23184</v>
      </c>
      <c r="E16" s="70">
        <v>0</v>
      </c>
      <c r="F16" s="80">
        <f t="shared" si="0"/>
        <v>0</v>
      </c>
      <c r="G16" s="64"/>
      <c r="H16" s="67"/>
      <c r="I16" s="66"/>
      <c r="J16" s="50"/>
    </row>
    <row r="17" spans="1:10" s="20" customFormat="1" ht="15" x14ac:dyDescent="0.15">
      <c r="A17" s="77" t="s">
        <v>49</v>
      </c>
      <c r="B17" s="24" t="s">
        <v>63</v>
      </c>
      <c r="C17" s="78" t="s">
        <v>2</v>
      </c>
      <c r="D17" s="79">
        <v>11592</v>
      </c>
      <c r="E17" s="70">
        <v>0</v>
      </c>
      <c r="F17" s="80">
        <f t="shared" si="0"/>
        <v>0</v>
      </c>
      <c r="G17" s="64"/>
      <c r="H17" s="67"/>
      <c r="I17" s="66"/>
      <c r="J17" s="50"/>
    </row>
    <row r="18" spans="1:10" s="48" customFormat="1" ht="15" x14ac:dyDescent="0.15">
      <c r="A18" s="77" t="s">
        <v>79</v>
      </c>
      <c r="B18" s="24" t="s">
        <v>95</v>
      </c>
      <c r="C18" s="78" t="s">
        <v>48</v>
      </c>
      <c r="D18" s="81">
        <v>495</v>
      </c>
      <c r="E18" s="82">
        <v>0</v>
      </c>
      <c r="F18" s="83">
        <f t="shared" si="0"/>
        <v>0</v>
      </c>
      <c r="G18" s="64"/>
      <c r="H18" s="67"/>
      <c r="I18" s="66"/>
      <c r="J18" s="50"/>
    </row>
    <row r="19" spans="1:10" s="48" customFormat="1" ht="15" x14ac:dyDescent="0.15">
      <c r="A19" s="77">
        <v>113761</v>
      </c>
      <c r="B19" s="24" t="s">
        <v>61</v>
      </c>
      <c r="C19" s="78" t="s">
        <v>62</v>
      </c>
      <c r="D19" s="79">
        <v>112</v>
      </c>
      <c r="E19" s="70">
        <v>0</v>
      </c>
      <c r="F19" s="83">
        <f t="shared" si="0"/>
        <v>0</v>
      </c>
      <c r="G19" s="64"/>
      <c r="H19" s="67"/>
      <c r="I19" s="66"/>
      <c r="J19" s="50"/>
    </row>
    <row r="20" spans="1:10" s="48" customFormat="1" ht="15" x14ac:dyDescent="0.15">
      <c r="A20" s="77">
        <v>931311</v>
      </c>
      <c r="B20" s="24" t="s">
        <v>65</v>
      </c>
      <c r="C20" s="78" t="s">
        <v>62</v>
      </c>
      <c r="D20" s="79">
        <v>112</v>
      </c>
      <c r="E20" s="70">
        <v>0</v>
      </c>
      <c r="F20" s="83">
        <f t="shared" si="0"/>
        <v>0</v>
      </c>
      <c r="G20" s="64"/>
      <c r="H20" s="67"/>
      <c r="I20" s="66"/>
      <c r="J20" s="50"/>
    </row>
    <row r="21" spans="1:10" s="20" customFormat="1" ht="15" x14ac:dyDescent="0.15">
      <c r="A21" s="77">
        <v>12922</v>
      </c>
      <c r="B21" s="24" t="s">
        <v>57</v>
      </c>
      <c r="C21" s="78" t="s">
        <v>2</v>
      </c>
      <c r="D21" s="79">
        <v>4280</v>
      </c>
      <c r="E21" s="84">
        <v>0</v>
      </c>
      <c r="F21" s="80">
        <f t="shared" si="0"/>
        <v>0</v>
      </c>
      <c r="G21" s="64">
        <v>0.126</v>
      </c>
      <c r="H21" s="65">
        <f>D21*G21</f>
        <v>539.28</v>
      </c>
      <c r="I21" s="66"/>
      <c r="J21" s="50"/>
    </row>
    <row r="22" spans="1:10" s="20" customFormat="1" ht="15" x14ac:dyDescent="0.15">
      <c r="A22" s="85" t="s">
        <v>59</v>
      </c>
      <c r="B22" s="24" t="s">
        <v>52</v>
      </c>
      <c r="C22" s="78" t="s">
        <v>3</v>
      </c>
      <c r="D22" s="79">
        <v>727.6</v>
      </c>
      <c r="E22" s="84">
        <v>0</v>
      </c>
      <c r="F22" s="80">
        <f t="shared" si="0"/>
        <v>0</v>
      </c>
      <c r="G22" s="64"/>
      <c r="H22" s="67"/>
      <c r="I22" s="66"/>
      <c r="J22" s="50"/>
    </row>
    <row r="23" spans="1:10" s="20" customFormat="1" ht="15" x14ac:dyDescent="0.15">
      <c r="A23" s="77">
        <v>56962</v>
      </c>
      <c r="B23" s="24" t="s">
        <v>51</v>
      </c>
      <c r="C23" s="78" t="s">
        <v>2</v>
      </c>
      <c r="D23" s="79">
        <v>2140</v>
      </c>
      <c r="E23" s="84">
        <v>0</v>
      </c>
      <c r="F23" s="86">
        <f t="shared" si="0"/>
        <v>0</v>
      </c>
      <c r="G23" s="64"/>
      <c r="H23" s="67"/>
      <c r="I23" s="66"/>
      <c r="J23" s="50"/>
    </row>
    <row r="24" spans="1:10" s="20" customFormat="1" ht="15" x14ac:dyDescent="0.15">
      <c r="A24" s="77">
        <v>89923</v>
      </c>
      <c r="B24" s="24" t="s">
        <v>92</v>
      </c>
      <c r="C24" s="78" t="s">
        <v>82</v>
      </c>
      <c r="D24" s="79">
        <v>16</v>
      </c>
      <c r="E24" s="84">
        <v>0</v>
      </c>
      <c r="F24" s="86">
        <f t="shared" si="0"/>
        <v>0</v>
      </c>
      <c r="G24" s="64"/>
      <c r="H24" s="67"/>
      <c r="I24" s="66"/>
      <c r="J24" s="50"/>
    </row>
    <row r="25" spans="1:10" s="20" customFormat="1" ht="15" x14ac:dyDescent="0.15">
      <c r="A25" s="129" t="s">
        <v>80</v>
      </c>
      <c r="B25" s="130" t="s">
        <v>81</v>
      </c>
      <c r="C25" s="131" t="s">
        <v>82</v>
      </c>
      <c r="D25" s="132">
        <v>3</v>
      </c>
      <c r="E25" s="133">
        <v>0</v>
      </c>
      <c r="F25" s="86">
        <f t="shared" si="0"/>
        <v>0</v>
      </c>
      <c r="G25" s="64"/>
      <c r="H25" s="67"/>
      <c r="I25" s="66"/>
      <c r="J25" s="50"/>
    </row>
    <row r="26" spans="1:10" s="20" customFormat="1" ht="15" x14ac:dyDescent="0.15">
      <c r="A26" s="129" t="s">
        <v>94</v>
      </c>
      <c r="B26" s="130" t="s">
        <v>93</v>
      </c>
      <c r="C26" s="131" t="s">
        <v>82</v>
      </c>
      <c r="D26" s="132">
        <v>10</v>
      </c>
      <c r="E26" s="133">
        <v>0</v>
      </c>
      <c r="F26" s="86">
        <f t="shared" si="0"/>
        <v>0</v>
      </c>
      <c r="G26" s="64"/>
      <c r="H26" s="67"/>
      <c r="I26" s="66"/>
      <c r="J26" s="50"/>
    </row>
    <row r="27" spans="1:10" s="20" customFormat="1" ht="15" x14ac:dyDescent="0.15">
      <c r="A27" s="129" t="s">
        <v>10</v>
      </c>
      <c r="B27" s="130" t="s">
        <v>83</v>
      </c>
      <c r="C27" s="131" t="s">
        <v>11</v>
      </c>
      <c r="D27" s="132">
        <v>1</v>
      </c>
      <c r="E27" s="133">
        <f>sanace!F13</f>
        <v>0</v>
      </c>
      <c r="F27" s="86">
        <f t="shared" si="0"/>
        <v>0</v>
      </c>
      <c r="G27" s="64"/>
      <c r="H27" s="67"/>
      <c r="I27" s="66"/>
      <c r="J27" s="50"/>
    </row>
    <row r="28" spans="1:10" s="20" customFormat="1" ht="15.75" thickBot="1" x14ac:dyDescent="0.2">
      <c r="A28" s="129" t="s">
        <v>85</v>
      </c>
      <c r="B28" s="130" t="s">
        <v>84</v>
      </c>
      <c r="C28" s="131" t="s">
        <v>2</v>
      </c>
      <c r="D28" s="132">
        <v>595</v>
      </c>
      <c r="E28" s="133">
        <v>0</v>
      </c>
      <c r="F28" s="86">
        <f t="shared" si="0"/>
        <v>0</v>
      </c>
      <c r="G28" s="64"/>
      <c r="H28" s="67"/>
      <c r="I28" s="66"/>
      <c r="J28" s="50"/>
    </row>
    <row r="29" spans="1:10" s="20" customFormat="1" ht="15" x14ac:dyDescent="0.15">
      <c r="A29" s="134"/>
      <c r="B29" s="72" t="s">
        <v>12</v>
      </c>
      <c r="C29" s="72"/>
      <c r="D29" s="72"/>
      <c r="E29" s="135" t="s">
        <v>4</v>
      </c>
      <c r="F29" s="87">
        <f>SUM(F12:F28)</f>
        <v>0</v>
      </c>
      <c r="G29" s="68"/>
      <c r="H29" s="68"/>
      <c r="I29" s="69"/>
    </row>
    <row r="30" spans="1:10" s="20" customFormat="1" ht="15" x14ac:dyDescent="0.15">
      <c r="A30" s="25"/>
      <c r="B30" s="24" t="s">
        <v>5</v>
      </c>
      <c r="C30" s="24"/>
      <c r="D30" s="24"/>
      <c r="E30" s="26" t="s">
        <v>4</v>
      </c>
      <c r="F30" s="27">
        <f>F29*0.21</f>
        <v>0</v>
      </c>
      <c r="G30" s="68"/>
      <c r="H30" s="68"/>
      <c r="I30" s="69"/>
    </row>
    <row r="31" spans="1:10" s="20" customFormat="1" ht="15.75" thickBot="1" x14ac:dyDescent="0.2">
      <c r="A31" s="28"/>
      <c r="B31" s="29" t="s">
        <v>13</v>
      </c>
      <c r="C31" s="29"/>
      <c r="D31" s="29"/>
      <c r="E31" s="30" t="s">
        <v>4</v>
      </c>
      <c r="F31" s="31">
        <f>F29+F30</f>
        <v>0</v>
      </c>
      <c r="G31" s="68"/>
      <c r="H31" s="68"/>
      <c r="I31" s="69"/>
    </row>
    <row r="32" spans="1:10" ht="24" customHeight="1" x14ac:dyDescent="0.15">
      <c r="G32" s="68"/>
      <c r="H32" s="68"/>
      <c r="I32" s="69"/>
      <c r="J32" s="20"/>
    </row>
    <row r="33" spans="7:10" ht="12" customHeight="1" x14ac:dyDescent="0.15">
      <c r="G33" s="68"/>
      <c r="H33" s="68"/>
      <c r="I33" s="69"/>
      <c r="J33" s="20"/>
    </row>
    <row r="34" spans="7:10" ht="12" customHeight="1" x14ac:dyDescent="0.15">
      <c r="G34" s="68"/>
      <c r="H34" s="68"/>
      <c r="I34" s="69"/>
      <c r="J34" s="20"/>
    </row>
    <row r="35" spans="7:10" ht="12" customHeight="1" x14ac:dyDescent="0.15">
      <c r="G35" s="68"/>
      <c r="H35" s="68"/>
      <c r="I35" s="20"/>
      <c r="J35" s="20"/>
    </row>
    <row r="36" spans="7:10" ht="12" customHeight="1" x14ac:dyDescent="0.15">
      <c r="G36" s="68"/>
      <c r="H36" s="68"/>
      <c r="I36" s="20"/>
      <c r="J36" s="20"/>
    </row>
    <row r="37" spans="7:10" ht="12" customHeight="1" x14ac:dyDescent="0.15">
      <c r="G37" s="68"/>
      <c r="H37" s="68"/>
      <c r="I37" s="20"/>
      <c r="J37" s="20"/>
    </row>
  </sheetData>
  <mergeCells count="2">
    <mergeCell ref="A1:F1"/>
    <mergeCell ref="D8:E8"/>
  </mergeCells>
  <pageMargins left="0.39370079040527345" right="0.39370079040527345" top="0.7874015808105469" bottom="0.7874015808105469" header="0" footer="0"/>
  <pageSetup paperSize="9" scale="95" orientation="landscape" blackAndWhite="1" r:id="rId1"/>
  <headerFooter alignWithMargins="0">
    <oddFooter>&amp;C   Strana &amp;P 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CF345-7299-4226-88DF-3438DEF0E914}">
  <dimension ref="A1:G18"/>
  <sheetViews>
    <sheetView workbookViewId="0">
      <selection activeCell="E10" sqref="E10"/>
    </sheetView>
  </sheetViews>
  <sheetFormatPr defaultRowHeight="10.5" x14ac:dyDescent="0.15"/>
  <cols>
    <col min="1" max="1" width="16.6640625" customWidth="1"/>
    <col min="2" max="2" width="98.1640625" customWidth="1"/>
    <col min="3" max="3" width="7.33203125" customWidth="1"/>
    <col min="4" max="4" width="9.5" customWidth="1"/>
    <col min="5" max="5" width="17.6640625" customWidth="1"/>
    <col min="6" max="6" width="16.33203125" customWidth="1"/>
  </cols>
  <sheetData>
    <row r="1" spans="1:7" ht="18" x14ac:dyDescent="0.15">
      <c r="A1" s="195" t="s">
        <v>4</v>
      </c>
      <c r="B1" s="195"/>
      <c r="C1" s="195"/>
      <c r="D1" s="195"/>
      <c r="E1" s="195"/>
      <c r="F1" s="195"/>
      <c r="G1" s="195"/>
    </row>
    <row r="2" spans="1:7" ht="18" x14ac:dyDescent="0.25">
      <c r="A2" s="89" t="s">
        <v>72</v>
      </c>
      <c r="B2" s="90"/>
      <c r="C2" s="91" t="s">
        <v>4</v>
      </c>
      <c r="D2" s="90"/>
      <c r="E2" s="90"/>
      <c r="F2" s="90"/>
      <c r="G2" s="90"/>
    </row>
    <row r="3" spans="1:7" ht="18" x14ac:dyDescent="0.25">
      <c r="A3" s="89"/>
      <c r="B3" s="90"/>
      <c r="C3" s="91"/>
      <c r="D3" s="90"/>
      <c r="E3" s="90"/>
      <c r="F3" s="90"/>
      <c r="G3" s="90"/>
    </row>
    <row r="4" spans="1:7" ht="12.75" thickBot="1" x14ac:dyDescent="0.25">
      <c r="A4" s="92" t="s">
        <v>4</v>
      </c>
      <c r="B4" s="90"/>
      <c r="C4" s="90"/>
      <c r="D4" s="90"/>
      <c r="E4" s="93"/>
      <c r="F4" s="90"/>
      <c r="G4" s="90"/>
    </row>
    <row r="5" spans="1:7" ht="54" customHeight="1" thickBot="1" x14ac:dyDescent="0.2">
      <c r="A5" s="94" t="s">
        <v>58</v>
      </c>
      <c r="B5" s="95" t="s">
        <v>6</v>
      </c>
      <c r="C5" s="96" t="s">
        <v>0</v>
      </c>
      <c r="D5" s="95" t="s">
        <v>7</v>
      </c>
      <c r="E5" s="97" t="s">
        <v>86</v>
      </c>
      <c r="F5" s="98" t="s">
        <v>9</v>
      </c>
      <c r="G5" s="99"/>
    </row>
    <row r="6" spans="1:7" ht="15" customHeight="1" x14ac:dyDescent="0.15">
      <c r="A6" s="100">
        <v>21461</v>
      </c>
      <c r="B6" s="101" t="s">
        <v>73</v>
      </c>
      <c r="C6" s="102" t="s">
        <v>2</v>
      </c>
      <c r="D6" s="103">
        <v>454</v>
      </c>
      <c r="E6" s="104"/>
      <c r="F6" s="105">
        <f>E6*D6</f>
        <v>0</v>
      </c>
      <c r="G6" s="99"/>
    </row>
    <row r="7" spans="1:7" ht="33" customHeight="1" x14ac:dyDescent="0.15">
      <c r="A7" s="106" t="s">
        <v>74</v>
      </c>
      <c r="B7" s="107" t="s">
        <v>75</v>
      </c>
      <c r="C7" s="108" t="s">
        <v>3</v>
      </c>
      <c r="D7" s="109">
        <v>385.9</v>
      </c>
      <c r="E7" s="110"/>
      <c r="F7" s="111">
        <f t="shared" ref="F7:F12" si="0">E7*D7</f>
        <v>0</v>
      </c>
      <c r="G7" s="112"/>
    </row>
    <row r="8" spans="1:7" ht="15" customHeight="1" x14ac:dyDescent="0.15">
      <c r="A8" s="113">
        <v>122938</v>
      </c>
      <c r="B8" s="114" t="s">
        <v>76</v>
      </c>
      <c r="C8" s="108" t="s">
        <v>48</v>
      </c>
      <c r="D8" s="109">
        <v>158.9</v>
      </c>
      <c r="E8" s="110"/>
      <c r="F8" s="111">
        <f t="shared" si="0"/>
        <v>0</v>
      </c>
      <c r="G8" s="99"/>
    </row>
    <row r="9" spans="1:7" ht="15" customHeight="1" x14ac:dyDescent="0.15">
      <c r="A9" s="113">
        <v>56334</v>
      </c>
      <c r="B9" s="114" t="s">
        <v>99</v>
      </c>
      <c r="C9" s="108" t="s">
        <v>2</v>
      </c>
      <c r="D9" s="109">
        <v>454</v>
      </c>
      <c r="E9" s="110"/>
      <c r="F9" s="111">
        <f t="shared" si="0"/>
        <v>0</v>
      </c>
      <c r="G9" s="99"/>
    </row>
    <row r="10" spans="1:7" ht="15" customHeight="1" x14ac:dyDescent="0.15">
      <c r="A10" s="113">
        <v>56333</v>
      </c>
      <c r="B10" s="114" t="s">
        <v>100</v>
      </c>
      <c r="C10" s="108" t="s">
        <v>2</v>
      </c>
      <c r="D10" s="109">
        <v>454</v>
      </c>
      <c r="E10" s="110"/>
      <c r="F10" s="111">
        <f t="shared" si="0"/>
        <v>0</v>
      </c>
      <c r="G10" s="99"/>
    </row>
    <row r="11" spans="1:7" ht="15" customHeight="1" x14ac:dyDescent="0.15">
      <c r="A11" s="106" t="s">
        <v>102</v>
      </c>
      <c r="B11" s="115" t="s">
        <v>101</v>
      </c>
      <c r="C11" s="108" t="s">
        <v>2</v>
      </c>
      <c r="D11" s="109">
        <v>454</v>
      </c>
      <c r="E11" s="110"/>
      <c r="F11" s="111">
        <f t="shared" si="0"/>
        <v>0</v>
      </c>
      <c r="G11" s="99"/>
    </row>
    <row r="12" spans="1:7" ht="15" customHeight="1" thickBot="1" x14ac:dyDescent="0.2">
      <c r="A12" s="113">
        <v>572213</v>
      </c>
      <c r="B12" s="114" t="s">
        <v>77</v>
      </c>
      <c r="C12" s="108" t="s">
        <v>2</v>
      </c>
      <c r="D12" s="109">
        <v>454</v>
      </c>
      <c r="E12" s="110"/>
      <c r="F12" s="111">
        <f t="shared" si="0"/>
        <v>0</v>
      </c>
      <c r="G12" s="99"/>
    </row>
    <row r="13" spans="1:7" ht="16.5" thickBot="1" x14ac:dyDescent="0.2">
      <c r="A13" s="116"/>
      <c r="B13" s="117" t="s">
        <v>78</v>
      </c>
      <c r="C13" s="118" t="s">
        <v>2</v>
      </c>
      <c r="D13" s="119"/>
      <c r="E13" s="120"/>
      <c r="F13" s="121">
        <f>SUM(F6:F12)</f>
        <v>0</v>
      </c>
      <c r="G13" s="122"/>
    </row>
    <row r="14" spans="1:7" x14ac:dyDescent="0.15">
      <c r="A14" s="123"/>
      <c r="B14" s="123"/>
      <c r="C14" s="123"/>
      <c r="D14" s="123"/>
      <c r="E14" s="123"/>
      <c r="F14" s="123"/>
      <c r="G14" s="123"/>
    </row>
    <row r="15" spans="1:7" ht="15.75" x14ac:dyDescent="0.15">
      <c r="A15" s="123"/>
      <c r="B15" s="124" t="s">
        <v>104</v>
      </c>
      <c r="C15" s="123"/>
      <c r="D15" s="128"/>
      <c r="E15" s="123"/>
      <c r="F15" s="127"/>
      <c r="G15" s="123"/>
    </row>
    <row r="16" spans="1:7" ht="13.5" x14ac:dyDescent="0.3">
      <c r="A16" s="125"/>
      <c r="B16" s="126" t="s">
        <v>97</v>
      </c>
      <c r="C16" s="125"/>
      <c r="D16" s="125"/>
      <c r="E16" s="125"/>
      <c r="F16" s="125"/>
      <c r="G16" s="125"/>
    </row>
    <row r="17" spans="1:7" ht="13.5" x14ac:dyDescent="0.3">
      <c r="A17" s="125"/>
      <c r="B17" s="125" t="s">
        <v>98</v>
      </c>
      <c r="C17" s="125"/>
      <c r="D17" s="125"/>
      <c r="E17" s="125"/>
      <c r="F17" s="125"/>
      <c r="G17" s="125"/>
    </row>
    <row r="18" spans="1:7" ht="13.5" x14ac:dyDescent="0.3">
      <c r="A18" s="125"/>
      <c r="B18" s="125"/>
      <c r="C18" s="125"/>
      <c r="D18" s="125"/>
      <c r="E18" s="125"/>
      <c r="F18" s="125"/>
      <c r="G18" s="125"/>
    </row>
  </sheetData>
  <mergeCells count="1">
    <mergeCell ref="A1:G1"/>
  </mergeCells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 rozpočtu</vt:lpstr>
      <vt:lpstr>rozpočet</vt:lpstr>
      <vt:lpstr>sanace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Mizlerová Petra</cp:lastModifiedBy>
  <cp:lastPrinted>2024-04-04T11:39:01Z</cp:lastPrinted>
  <dcterms:created xsi:type="dcterms:W3CDTF">2014-05-16T09:31:30Z</dcterms:created>
  <dcterms:modified xsi:type="dcterms:W3CDTF">2025-03-10T09:21:50Z</dcterms:modified>
</cp:coreProperties>
</file>