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jiri_toman_ksus_cz/Documents/Plocha/Příprava akcí/Kapitola 12/III-25934 Tupadly/"/>
    </mc:Choice>
  </mc:AlternateContent>
  <xr:revisionPtr revIDLastSave="5" documentId="8_{1C1961CE-20DF-4ADB-A71D-7B6773AF6A46}" xr6:coauthVersionLast="47" xr6:coauthVersionMax="47" xr10:uidLastSave="{FC79C68B-A1B7-45D1-9A64-8EF71C44817C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Titles" localSheetId="2">sanace!#REF!</definedName>
    <definedName name="_xlnm.Print_Area" localSheetId="1">rozpočet!$A$4:$F$29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4" i="1"/>
  <c r="F6" i="4" l="1"/>
  <c r="F7" i="4"/>
  <c r="F12" i="4"/>
  <c r="F11" i="4"/>
  <c r="F10" i="4"/>
  <c r="F9" i="4"/>
  <c r="F8" i="4"/>
  <c r="H22" i="1"/>
  <c r="F25" i="1"/>
  <c r="F23" i="1"/>
  <c r="F22" i="1"/>
  <c r="F21" i="1"/>
  <c r="F20" i="1"/>
  <c r="F17" i="1"/>
  <c r="F14" i="1"/>
  <c r="F18" i="1"/>
  <c r="F16" i="1"/>
  <c r="F15" i="1"/>
  <c r="F13" i="1"/>
  <c r="F12" i="1"/>
  <c r="F13" i="4" l="1"/>
  <c r="E19" i="1" s="1"/>
  <c r="F19" i="1" s="1"/>
  <c r="F26" i="1" s="1"/>
  <c r="F27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<sst xmlns="http://schemas.openxmlformats.org/spreadsheetml/2006/main" count="132" uniqueCount="84">
  <si>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</si>
  <si>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</si>
  <si>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</si>
  <si>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</si>
  <si>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</si>
  <si>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</si>
  <si>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</si>
  <si>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</si>
  <si>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</si>
  <si>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</si>
  <si>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</si>
  <si>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</si>
  <si>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</si>
  <si>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</si>
  <si>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</si>
  <si>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</si>
  <si>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</si>
  <si>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</si>
  <si>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</si>
  <si>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</si>
  <si>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</si>
  <si>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</si>
  <si>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</si>
  <si>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</si>
  <si>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</si>
  <si>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</si>
  <si>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</si>
  <si>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</si>
  <si>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</si>
  <si>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</si>
  <si>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</si>
  <si>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</si>
  <si>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</si>
  <si>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</si>
  <si>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</si>
  <si>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</si>
  <si>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</si>
  <si>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Sanace konstrukčních vrstev tl. 350 mm (dle technické specifikace)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</si>
  <si>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</si>
  <si>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</si>
  <si>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</si>
  <si>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</si>
  <si>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</si>
  <si>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</si>
  <si>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>čištění vozovek samosběrem</t>
  </si>
  <si>
    <t xml:space="preserve">řezání asfaltového krytu vozovek do 50mm </t>
  </si>
  <si>
    <t>frézování  asfalt. ploch, odvoz do 20km</t>
  </si>
  <si>
    <t>hmotnost              t</t>
  </si>
  <si>
    <t>hmotnost  celkem</t>
  </si>
  <si>
    <t>574C06</t>
  </si>
  <si>
    <t xml:space="preserve">Sanace  hl. 35cm    - agregovaná položka                  </t>
  </si>
  <si>
    <t>SEPARAČNÍ GEOTEXTILIE</t>
  </si>
  <si>
    <t>POPLATKY ZA LIKVIDACŮ ODPADŮ NEKONTAMINOVANÝCH - 17 03 02 VYBOURANÝ ASFALTOVÝ BETON BEZ DEHTU</t>
  </si>
  <si>
    <t>ODKOPÁVKY A PROKOPÁVKY OBECNÉ TŘ. III, ODVOZ DO 20KM</t>
  </si>
  <si>
    <t>VOZOVKOVÉ VRSTVY ZE ŠTĚRKODRTI TL.  150MM</t>
  </si>
  <si>
    <t>015130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</si>
  <si>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</si>
  <si>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</si>
  <si>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</si>
  <si>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</si>
  <si>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</si>
  <si>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</si>
  <si>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</si>
  <si>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</si>
  <si>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ASFALTOVÝ BETON PRO LOŽNÍ VRSTVY ACL 16+, 16S - TL. 70MM</t>
  </si>
  <si>
    <t>VRSTVY PRO OBNOVU A OPRAVY Z KAMENIVA ZPEV CEMENTEM - TL. 130 MM</t>
  </si>
  <si>
    <t>vyrovnávka asfalt. bet. ACL 16+ , 16S</t>
  </si>
  <si>
    <t>frézování drážky průžezu do 100mm2 v asfaltové vozovce</t>
  </si>
  <si>
    <t>těsnění dilatačních spar asf. zálivkou průř. do 100mm2</t>
  </si>
  <si>
    <t>čištění krajnic od nánosu tl. do 100mm</t>
  </si>
  <si>
    <t xml:space="preserve">zpevnění krajnic z recyklovaného materiálu tl. do 100mm </t>
  </si>
  <si>
    <t>VDZ - barvou hladké - dodávka a pokládka</t>
  </si>
  <si>
    <t>INFILTRAČNÍ POSTŘIK Z EMULZE DO 1,0KG/M2</t>
  </si>
  <si>
    <t>014103.R</t>
  </si>
  <si>
    <t>uložení odpadu ze stavby na skládku s oprávněník k opětovnému využití - recyklační středisko</t>
  </si>
  <si>
    <r>
      <t xml:space="preserve">rozpočet:  OTSKP </t>
    </r>
    <r>
      <rPr>
        <b/>
        <sz val="9"/>
        <rFont val="Arial CE"/>
        <charset val="238"/>
      </rPr>
      <t>2024</t>
    </r>
  </si>
  <si>
    <t xml:space="preserve">asfaltový beton pro obrusné vrstvy ACO 11+ tl. 50 mm,  </t>
  </si>
  <si>
    <t>III/25934 Tupadly</t>
  </si>
  <si>
    <t xml:space="preserve">staničení km 0,400 – 2,050 </t>
  </si>
  <si>
    <t xml:space="preserve">Objekt:    sil.    III/25934              km   0,400 – 2,050 </t>
  </si>
  <si>
    <t>Stavba: III/25934 Tupadly</t>
  </si>
  <si>
    <r>
      <t xml:space="preserve">Zpracoval:  </t>
    </r>
    <r>
      <rPr>
        <sz val="9"/>
        <color indexed="10"/>
        <rFont val="Arial CE"/>
        <charset val="238"/>
      </rPr>
      <t xml:space="preserve"> </t>
    </r>
    <r>
      <rPr>
        <sz val="9"/>
        <rFont val="Arial CE"/>
        <charset val="238"/>
      </rPr>
      <t>Ing. Jiří Toman</t>
    </r>
  </si>
  <si>
    <t>Datum:  17.01.2025</t>
  </si>
  <si>
    <t>Ing. Jiří Toman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</si>
</sst>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sz val="9"/>
      <color indexed="10"/>
      <name val="Arial CE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sz val="8"/>
      <name val="MS Sans Serif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9" fontId="7" fillId="0" borderId="0" applyFont="0" applyFill="0" applyBorder="0" applyAlignment="0" applyProtection="0">
      <alignment vertical="top" wrapText="1"/>
      <protection locked="0"/>
    </xf>
  </cellStyleXfs>
  <cellXfs count="231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2" fillId="2" borderId="1" xfId="0" applyFont="1" applyFill="1" applyBorder="1" applyAlignment="1" applyProtection="1">
      <alignment vertical="top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top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top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vertical="top"/>
    </xf>
    <xf numFmtId="0" fontId="12" fillId="0" borderId="1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49" fontId="18" fillId="3" borderId="3" xfId="0" applyNumberFormat="1" applyFont="1" applyFill="1" applyBorder="1" applyAlignment="1" applyProtection="1">
      <alignment horizontal="center" vertical="center"/>
    </xf>
    <xf numFmtId="49" fontId="18" fillId="3" borderId="4" xfId="0" applyNumberFormat="1" applyFont="1" applyFill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" fontId="11" fillId="0" borderId="6" xfId="0" applyNumberFormat="1" applyFont="1" applyBorder="1" applyAlignment="1" applyProtection="1">
      <alignment horizontal="right" vertical="center"/>
    </xf>
    <xf numFmtId="4" fontId="11" fillId="0" borderId="7" xfId="0" applyNumberFormat="1" applyFont="1" applyBorder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49" fontId="11" fillId="0" borderId="6" xfId="0" applyNumberFormat="1" applyFont="1" applyBorder="1" applyAlignment="1" applyProtection="1">
      <alignment horizontal="right" vertical="center"/>
    </xf>
    <xf numFmtId="49" fontId="11" fillId="0" borderId="7" xfId="0" applyNumberFormat="1" applyFont="1" applyBorder="1" applyAlignment="1" applyProtection="1">
      <alignment horizontal="right" vertical="center"/>
    </xf>
    <xf numFmtId="0" fontId="15" fillId="0" borderId="12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15" fillId="0" borderId="14" xfId="0" applyFont="1" applyBorder="1" applyAlignment="1" applyProtection="1">
      <alignment vertical="center"/>
    </xf>
    <xf numFmtId="4" fontId="20" fillId="3" borderId="6" xfId="0" applyNumberFormat="1" applyFont="1" applyFill="1" applyBorder="1" applyAlignment="1" applyProtection="1">
      <alignment horizontal="right" vertical="center"/>
    </xf>
    <xf numFmtId="0" fontId="15" fillId="0" borderId="15" xfId="0" applyFont="1" applyBorder="1" applyAlignment="1" applyProtection="1">
      <alignment vertical="center"/>
    </xf>
    <xf numFmtId="4" fontId="20" fillId="3" borderId="7" xfId="0" applyNumberFormat="1" applyFont="1" applyFill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1" fillId="0" borderId="6" xfId="0" applyFont="1" applyBorder="1" applyAlignment="1" applyProtection="1">
      <alignment vertical="top"/>
    </xf>
    <xf numFmtId="0" fontId="21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1" fillId="0" borderId="17" xfId="0" applyFont="1" applyBorder="1" applyAlignment="1" applyProtection="1">
      <alignment horizontal="center" vertical="top"/>
    </xf>
    <xf numFmtId="2" fontId="21" fillId="0" borderId="6" xfId="0" applyNumberFormat="1" applyFont="1" applyBorder="1" applyAlignment="1" applyProtection="1">
      <alignment horizontal="center" vertical="top"/>
    </xf>
    <xf numFmtId="3" fontId="21" fillId="0" borderId="6" xfId="0" applyNumberFormat="1" applyFont="1" applyBorder="1" applyAlignment="1" applyProtection="1">
      <alignment vertical="top"/>
    </xf>
    <xf numFmtId="0" fontId="21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" fontId="11" fillId="0" borderId="19" xfId="0" applyNumberFormat="1" applyFont="1" applyBorder="1" applyAlignment="1" applyProtection="1">
      <alignment vertical="top"/>
    </xf>
    <xf numFmtId="49" fontId="12" fillId="0" borderId="5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2" fontId="11" fillId="0" borderId="4" xfId="0" applyNumberFormat="1" applyFont="1" applyBorder="1" applyAlignment="1" applyProtection="1">
      <alignment horizontal="right" vertical="center"/>
    </xf>
    <xf numFmtId="10" fontId="0" fillId="0" borderId="0" xfId="1" applyNumberFormat="1" applyFont="1" applyAlignment="1" applyProtection="1">
      <alignment vertical="top"/>
    </xf>
    <xf numFmtId="0" fontId="12" fillId="0" borderId="6" xfId="0" applyFont="1" applyBorder="1" applyAlignment="1" applyProtection="1">
      <alignment horizontal="left" vertical="center" wrapText="1"/>
    </xf>
    <xf numFmtId="2" fontId="11" fillId="0" borderId="6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10" fontId="0" fillId="0" borderId="0" xfId="1" applyNumberFormat="1" applyFont="1" applyAlignment="1" applyProtection="1">
      <alignment horizontal="center" vertical="center"/>
    </xf>
    <xf numFmtId="11" fontId="12" fillId="0" borderId="20" xfId="0" applyNumberFormat="1" applyFont="1" applyBorder="1" applyAlignment="1" applyProtection="1">
      <alignment horizontal="center" vertical="center"/>
    </xf>
    <xf numFmtId="2" fontId="11" fillId="0" borderId="11" xfId="0" applyNumberFormat="1" applyFont="1" applyBorder="1" applyAlignment="1" applyProtection="1">
      <alignment horizontal="right" vertical="center"/>
    </xf>
    <xf numFmtId="4" fontId="11" fillId="0" borderId="21" xfId="0" applyNumberFormat="1" applyFont="1" applyBorder="1" applyAlignment="1" applyProtection="1">
      <alignment horizontal="right" vertical="center"/>
    </xf>
    <xf numFmtId="4" fontId="20" fillId="0" borderId="24" xfId="0" applyNumberFormat="1" applyFont="1" applyBorder="1" applyAlignment="1" applyProtection="1">
      <alignment vertical="top"/>
    </xf>
    <xf numFmtId="0" fontId="23" fillId="0" borderId="25" xfId="0" applyFont="1" applyBorder="1" applyAlignment="1" applyProtection="1">
      <alignment vertical="top"/>
    </xf>
    <xf numFmtId="0" fontId="23" fillId="0" borderId="25" xfId="0" applyFont="1" applyBorder="1" applyAlignment="1" applyProtection="1">
      <alignment horizontal="center" vertical="center"/>
    </xf>
    <xf numFmtId="4" fontId="20" fillId="0" borderId="25" xfId="0" applyNumberFormat="1" applyFont="1" applyBorder="1" applyAlignment="1" applyProtection="1">
      <alignment horizontal="right" vertical="top"/>
    </xf>
    <xf numFmtId="4" fontId="23" fillId="0" borderId="26" xfId="0" applyNumberFormat="1" applyFont="1" applyBorder="1" applyAlignment="1" applyProtection="1">
      <alignment vertical="top"/>
    </xf>
    <xf numFmtId="0" fontId="24" fillId="0" borderId="0" xfId="0" applyFont="1" applyAlignment="1" applyProtection="1">
      <alignment vertical="top"/>
    </xf>
    <xf numFmtId="0" fontId="12" fillId="2" borderId="27" xfId="0" applyFont="1" applyFill="1" applyBorder="1" applyAlignment="1" applyProtection="1">
      <alignment vertical="top" wrapText="1"/>
    </xf>
    <xf numFmtId="0" fontId="23" fillId="0" borderId="25" xfId="0" applyFont="1" applyBorder="1" applyAlignment="1" applyProtection="1">
      <alignment horizontal="right" vertical="top"/>
    </xf>
    <xf numFmtId="0" fontId="16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1" fillId="4" borderId="4" xfId="0" applyNumberFormat="1" applyFont="1" applyFill="1" applyBorder="1" applyAlignment="1" applyProtection="1">
      <alignment horizontal="right" vertical="center"/>
    </xf>
    <xf numFmtId="4" fontId="11" fillId="4" borderId="6" xfId="0" applyNumberFormat="1" applyFont="1" applyFill="1" applyBorder="1" applyAlignment="1" applyProtection="1">
      <alignment horizontal="right" vertical="center"/>
    </xf>
    <xf numFmtId="4" fontId="11" fillId="4" borderId="11" xfId="0" applyNumberFormat="1" applyFont="1" applyFill="1" applyBorder="1" applyAlignment="1" applyProtection="1">
      <alignment horizontal="right" vertical="center"/>
    </xf>
    <xf numFmtId="4" fontId="11" fillId="4" borderId="4" xfId="0" applyNumberFormat="1" applyFont="1" applyFill="1" applyBorder="1" applyAlignment="1" applyProtection="1">
      <alignment vertical="top"/>
    </xf>
    <xf numFmtId="0" fontId="12" fillId="6" borderId="3" xfId="0" applyFont="1" applyFill="1" applyBorder="1" applyAlignment="1" applyProtection="1">
      <alignment horizontal="center" vertical="center"/>
    </xf>
    <xf numFmtId="0" fontId="12" fillId="6" borderId="4" xfId="0" applyFont="1" applyFill="1" applyBorder="1" applyAlignment="1" applyProtection="1">
      <alignment vertical="top"/>
    </xf>
    <xf numFmtId="0" fontId="12" fillId="6" borderId="4" xfId="0" applyFont="1" applyFill="1" applyBorder="1" applyAlignment="1" applyProtection="1">
      <alignment horizontal="center" vertical="center"/>
    </xf>
    <xf numFmtId="2" fontId="11" fillId="6" borderId="4" xfId="0" applyNumberFormat="1" applyFont="1" applyFill="1" applyBorder="1" applyAlignment="1" applyProtection="1">
      <alignment vertical="top"/>
    </xf>
    <xf numFmtId="0" fontId="12" fillId="6" borderId="5" xfId="0" applyFont="1" applyFill="1" applyBorder="1" applyAlignment="1" applyProtection="1">
      <alignment horizontal="center" vertical="center"/>
    </xf>
    <xf numFmtId="0" fontId="12" fillId="6" borderId="6" xfId="0" applyFont="1" applyFill="1" applyBorder="1" applyAlignment="1" applyProtection="1">
      <alignment vertical="top"/>
    </xf>
    <xf numFmtId="0" fontId="12" fillId="6" borderId="6" xfId="0" applyFont="1" applyFill="1" applyBorder="1" applyAlignment="1" applyProtection="1">
      <alignment horizontal="center" vertical="center"/>
    </xf>
    <xf numFmtId="2" fontId="12" fillId="6" borderId="6" xfId="0" applyNumberFormat="1" applyFont="1" applyFill="1" applyBorder="1" applyAlignment="1" applyProtection="1">
      <alignment vertical="top"/>
    </xf>
    <xf numFmtId="4" fontId="12" fillId="4" borderId="6" xfId="0" applyNumberFormat="1" applyFont="1" applyFill="1" applyBorder="1" applyAlignment="1" applyProtection="1">
      <alignment vertical="top"/>
    </xf>
    <xf numFmtId="4" fontId="12" fillId="0" borderId="7" xfId="0" applyNumberFormat="1" applyFont="1" applyBorder="1" applyAlignment="1" applyProtection="1">
      <alignment vertical="top"/>
    </xf>
    <xf numFmtId="1" fontId="12" fillId="6" borderId="5" xfId="0" applyNumberFormat="1" applyFont="1" applyFill="1" applyBorder="1" applyAlignment="1" applyProtection="1">
      <alignment horizontal="center" vertical="center" wrapText="1"/>
    </xf>
    <xf numFmtId="0" fontId="12" fillId="6" borderId="6" xfId="0" applyFont="1" applyFill="1" applyBorder="1" applyAlignment="1" applyProtection="1">
      <alignment vertical="center"/>
    </xf>
    <xf numFmtId="2" fontId="12" fillId="6" borderId="6" xfId="0" applyNumberFormat="1" applyFont="1" applyFill="1" applyBorder="1" applyAlignment="1" applyProtection="1">
      <alignment vertical="center"/>
    </xf>
    <xf numFmtId="4" fontId="12" fillId="4" borderId="6" xfId="0" applyNumberFormat="1" applyFont="1" applyFill="1" applyBorder="1" applyAlignment="1" applyProtection="1">
      <alignment vertical="center"/>
    </xf>
    <xf numFmtId="4" fontId="12" fillId="0" borderId="7" xfId="0" applyNumberFormat="1" applyFont="1" applyBorder="1" applyAlignment="1" applyProtection="1">
      <alignment vertical="center"/>
    </xf>
    <xf numFmtId="39" fontId="12" fillId="4" borderId="6" xfId="0" applyNumberFormat="1" applyFont="1" applyFill="1" applyBorder="1" applyAlignment="1" applyProtection="1">
      <alignment vertical="top"/>
    </xf>
    <xf numFmtId="49" fontId="12" fillId="6" borderId="5" xfId="0" applyNumberFormat="1" applyFont="1" applyFill="1" applyBorder="1" applyAlignment="1" applyProtection="1">
      <alignment horizontal="center" vertical="center"/>
    </xf>
    <xf numFmtId="0" fontId="12" fillId="6" borderId="8" xfId="0" applyFont="1" applyFill="1" applyBorder="1" applyAlignment="1" applyProtection="1">
      <alignment horizontal="center" vertical="center"/>
    </xf>
    <xf numFmtId="0" fontId="12" fillId="6" borderId="9" xfId="0" applyFont="1" applyFill="1" applyBorder="1" applyAlignment="1" applyProtection="1">
      <alignment vertical="top"/>
    </xf>
    <xf numFmtId="0" fontId="12" fillId="6" borderId="9" xfId="0" applyFont="1" applyFill="1" applyBorder="1" applyAlignment="1" applyProtection="1">
      <alignment horizontal="center" vertical="center"/>
    </xf>
    <xf numFmtId="2" fontId="12" fillId="6" borderId="9" xfId="0" applyNumberFormat="1" applyFont="1" applyFill="1" applyBorder="1" applyAlignment="1" applyProtection="1">
      <alignment vertical="top"/>
    </xf>
    <xf numFmtId="39" fontId="12" fillId="4" borderId="9" xfId="0" applyNumberFormat="1" applyFont="1" applyFill="1" applyBorder="1" applyAlignment="1" applyProtection="1">
      <alignment vertical="top"/>
    </xf>
    <xf numFmtId="4" fontId="12" fillId="0" borderId="10" xfId="0" applyNumberFormat="1" applyFont="1" applyBorder="1" applyAlignment="1" applyProtection="1">
      <alignment vertical="top"/>
    </xf>
    <xf numFmtId="4" fontId="12" fillId="0" borderId="22" xfId="0" applyNumberFormat="1" applyFont="1" applyBorder="1" applyAlignment="1" applyProtection="1">
      <alignment vertical="top"/>
    </xf>
    <xf numFmtId="0" fontId="12" fillId="0" borderId="23" xfId="0" applyFont="1" applyBorder="1" applyAlignment="1" applyProtection="1">
      <alignment vertical="top"/>
    </xf>
    <xf numFmtId="4" fontId="12" fillId="0" borderId="23" xfId="0" applyNumberFormat="1" applyFont="1" applyBorder="1" applyAlignment="1" applyProtection="1">
      <alignment horizontal="right" vertical="top"/>
    </xf>
    <xf numFmtId="4" fontId="12" fillId="0" borderId="49" xfId="0" applyNumberFormat="1" applyFont="1" applyBorder="1" applyAlignment="1" applyProtection="1">
      <alignment vertical="top"/>
    </xf>
    <xf numFmtId="0" fontId="34" fillId="0" borderId="0" xfId="0" applyFont="1" applyAlignment="1" applyProtection="1">
      <alignment horizontal="center" vertical="top"/>
    </xf>
    <xf numFmtId="3" fontId="34" fillId="0" borderId="0" xfId="0" applyNumberFormat="1" applyFont="1" applyAlignment="1" applyProtection="1">
      <alignment vertical="top"/>
    </xf>
    <xf numFmtId="0" fontId="34" fillId="0" borderId="0" xfId="0" applyFont="1" applyAlignment="1" applyProtection="1">
      <alignment vertical="top"/>
    </xf>
    <xf numFmtId="4" fontId="12" fillId="0" borderId="5" xfId="0" applyNumberFormat="1" applyFont="1" applyBorder="1" applyAlignment="1" applyProtection="1">
      <alignment vertical="top"/>
    </xf>
    <xf numFmtId="4" fontId="12" fillId="0" borderId="6" xfId="0" applyNumberFormat="1" applyFont="1" applyBorder="1" applyAlignment="1" applyProtection="1">
      <alignment horizontal="right" vertical="top"/>
    </xf>
    <xf numFmtId="4" fontId="12" fillId="0" borderId="8" xfId="0" applyNumberFormat="1" applyFont="1" applyBorder="1" applyAlignment="1" applyProtection="1">
      <alignment vertical="top"/>
    </xf>
    <xf numFmtId="0" fontId="12" fillId="0" borderId="9" xfId="0" applyFont="1" applyBorder="1" applyAlignment="1" applyProtection="1">
      <alignment vertical="top"/>
    </xf>
    <xf numFmtId="4" fontId="12" fillId="0" borderId="9" xfId="0" applyNumberFormat="1" applyFont="1" applyBorder="1" applyAlignment="1" applyProtection="1">
      <alignment horizontal="right" vertical="top"/>
    </xf>
    <xf numFmtId="37" fontId="34" fillId="0" borderId="0" xfId="0" applyNumberFormat="1" applyFont="1" applyAlignment="1">
      <alignment horizontal="center" vertical="top"/>
      <protection locked="0"/>
    </xf>
    <xf numFmtId="0" fontId="34" fillId="0" borderId="0" xfId="0" applyFont="1" applyAlignment="1">
      <alignment horizontal="left" vertical="top" wrapText="1"/>
      <protection locked="0"/>
    </xf>
    <xf numFmtId="164" fontId="34" fillId="0" borderId="0" xfId="0" applyNumberFormat="1" applyFont="1" applyAlignment="1">
      <alignment horizontal="right" vertical="top"/>
      <protection locked="0"/>
    </xf>
    <xf numFmtId="39" fontId="34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>
      <alignment horizontal="left" vertical="top"/>
      <protection locked="0"/>
    </xf>
    <xf numFmtId="49" fontId="25" fillId="5" borderId="34" xfId="0" applyNumberFormat="1" applyFont="1" applyFill="1" applyBorder="1" applyAlignment="1" applyProtection="1">
      <alignment horizontal="center" vertical="center"/>
    </xf>
    <xf numFmtId="49" fontId="25" fillId="5" borderId="18" xfId="0" applyNumberFormat="1" applyFont="1" applyFill="1" applyBorder="1" applyAlignment="1" applyProtection="1">
      <alignment horizontal="center" vertical="center"/>
    </xf>
    <xf numFmtId="49" fontId="25" fillId="5" borderId="41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Border="1" applyAlignment="1" applyProtection="1">
      <alignment horizontal="center" vertical="center"/>
    </xf>
    <xf numFmtId="49" fontId="11" fillId="0" borderId="18" xfId="0" applyNumberFormat="1" applyFont="1" applyBorder="1" applyAlignment="1" applyProtection="1">
      <alignment horizontal="center" vertical="center"/>
    </xf>
    <xf numFmtId="49" fontId="11" fillId="0" borderId="41" xfId="0" applyNumberFormat="1" applyFont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49" fontId="11" fillId="0" borderId="32" xfId="0" applyNumberFormat="1" applyFont="1" applyBorder="1" applyAlignment="1" applyProtection="1">
      <alignment horizontal="center" vertical="center"/>
    </xf>
    <xf numFmtId="49" fontId="11" fillId="0" borderId="46" xfId="0" applyNumberFormat="1" applyFont="1" applyBorder="1" applyAlignment="1" applyProtection="1">
      <alignment horizontal="center" vertical="center"/>
    </xf>
    <xf numFmtId="49" fontId="11" fillId="0" borderId="29" xfId="0" applyNumberFormat="1" applyFont="1" applyBorder="1" applyAlignment="1" applyProtection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49" fontId="35" fillId="0" borderId="47" xfId="0" applyNumberFormat="1" applyFont="1" applyBorder="1" applyAlignment="1" applyProtection="1">
      <alignment horizontal="center" vertical="center" wrapText="1"/>
    </xf>
    <xf numFmtId="0" fontId="32" fillId="0" borderId="48" xfId="0" applyFont="1" applyBorder="1" applyAlignment="1" applyProtection="1">
      <alignment horizontal="center" vertical="center" wrapText="1"/>
    </xf>
    <xf numFmtId="0" fontId="32" fillId="0" borderId="42" xfId="0" applyFont="1" applyBorder="1" applyAlignment="1" applyProtection="1">
      <alignment horizontal="center" vertical="center" wrapText="1"/>
    </xf>
    <xf numFmtId="0" fontId="32" fillId="0" borderId="43" xfId="0" applyFont="1" applyBorder="1" applyAlignment="1" applyProtection="1">
      <alignment horizontal="center" vertical="center" wrapText="1"/>
    </xf>
    <xf numFmtId="49" fontId="15" fillId="0" borderId="4" xfId="0" applyNumberFormat="1" applyFont="1" applyBorder="1" applyAlignment="1" applyProtection="1">
      <alignment horizontal="left" vertical="center"/>
    </xf>
    <xf numFmtId="49" fontId="16" fillId="0" borderId="47" xfId="0" applyNumberFormat="1" applyFont="1" applyBorder="1" applyAlignment="1" applyProtection="1">
      <alignment horizontal="center" vertical="center" wrapText="1"/>
    </xf>
    <xf numFmtId="0" fontId="16" fillId="0" borderId="48" xfId="0" applyFont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  <xf numFmtId="49" fontId="31" fillId="0" borderId="7" xfId="0" applyNumberFormat="1" applyFont="1" applyBorder="1" applyAlignment="1" applyProtection="1">
      <alignment horizontal="left" vertical="center"/>
    </xf>
    <xf numFmtId="0" fontId="31" fillId="0" borderId="7" xfId="0" applyFont="1" applyBorder="1" applyAlignment="1" applyProtection="1">
      <alignment horizontal="left" vertical="center"/>
    </xf>
    <xf numFmtId="49" fontId="31" fillId="0" borderId="19" xfId="0" applyNumberFormat="1" applyFont="1" applyBorder="1" applyAlignment="1" applyProtection="1">
      <alignment horizontal="left" vertical="center"/>
    </xf>
    <xf numFmtId="49" fontId="15" fillId="0" borderId="5" xfId="0" applyNumberFormat="1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/>
    </xf>
    <xf numFmtId="0" fontId="31" fillId="0" borderId="41" xfId="0" applyFont="1" applyBorder="1" applyAlignment="1" applyProtection="1">
      <alignment horizontal="center" vertical="center"/>
    </xf>
    <xf numFmtId="0" fontId="31" fillId="0" borderId="42" xfId="0" applyFont="1" applyBorder="1" applyAlignment="1" applyProtection="1">
      <alignment horizontal="center" vertical="center"/>
    </xf>
    <xf numFmtId="0" fontId="31" fillId="0" borderId="43" xfId="0" applyFont="1" applyBorder="1" applyAlignment="1" applyProtection="1">
      <alignment horizontal="center" vertical="center"/>
    </xf>
    <xf numFmtId="49" fontId="15" fillId="0" borderId="6" xfId="0" applyNumberFormat="1" applyFont="1" applyBorder="1" applyAlignment="1" applyProtection="1">
      <alignment horizontal="left" vertical="center"/>
    </xf>
    <xf numFmtId="49" fontId="15" fillId="0" borderId="7" xfId="0" applyNumberFormat="1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0" fontId="15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49" fontId="31" fillId="0" borderId="6" xfId="0" applyNumberFormat="1" applyFont="1" applyBorder="1" applyAlignment="1" applyProtection="1">
      <alignment horizontal="left" vertical="center"/>
    </xf>
    <xf numFmtId="0" fontId="31" fillId="0" borderId="6" xfId="0" applyFont="1" applyBorder="1" applyAlignment="1" applyProtection="1">
      <alignment horizontal="left" vertical="center"/>
    </xf>
    <xf numFmtId="14" fontId="15" fillId="0" borderId="7" xfId="0" applyNumberFormat="1" applyFont="1" applyBorder="1" applyAlignment="1" applyProtection="1">
      <alignment horizontal="left" vertical="center"/>
    </xf>
    <xf numFmtId="14" fontId="31" fillId="0" borderId="34" xfId="0" applyNumberFormat="1" applyFont="1" applyBorder="1" applyAlignment="1" applyProtection="1">
      <alignment horizontal="center" vertical="center"/>
    </xf>
    <xf numFmtId="14" fontId="31" fillId="0" borderId="41" xfId="0" applyNumberFormat="1" applyFont="1" applyBorder="1" applyAlignment="1" applyProtection="1">
      <alignment horizontal="center" vertical="center"/>
    </xf>
    <xf numFmtId="14" fontId="31" fillId="0" borderId="42" xfId="0" applyNumberFormat="1" applyFont="1" applyBorder="1" applyAlignment="1" applyProtection="1">
      <alignment horizontal="center" vertical="center"/>
    </xf>
    <xf numFmtId="14" fontId="31" fillId="0" borderId="43" xfId="0" applyNumberFormat="1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32" fillId="0" borderId="7" xfId="0" applyNumberFormat="1" applyFont="1" applyBorder="1" applyAlignment="1" applyProtection="1">
      <alignment horizontal="left" vertical="center"/>
    </xf>
    <xf numFmtId="0" fontId="32" fillId="0" borderId="7" xfId="0" applyFont="1" applyBorder="1" applyAlignment="1" applyProtection="1">
      <alignment horizontal="left" vertical="center"/>
    </xf>
    <xf numFmtId="49" fontId="17" fillId="0" borderId="36" xfId="0" applyNumberFormat="1" applyFont="1" applyBorder="1" applyAlignment="1" applyProtection="1">
      <alignment horizontal="center" vertical="center"/>
    </xf>
    <xf numFmtId="49" fontId="17" fillId="0" borderId="37" xfId="0" applyNumberFormat="1" applyFont="1" applyBorder="1" applyAlignment="1" applyProtection="1">
      <alignment horizontal="center" vertical="center"/>
    </xf>
    <xf numFmtId="49" fontId="17" fillId="0" borderId="38" xfId="0" applyNumberFormat="1" applyFont="1" applyBorder="1" applyAlignment="1" applyProtection="1">
      <alignment horizontal="center" vertical="center"/>
    </xf>
    <xf numFmtId="49" fontId="19" fillId="0" borderId="39" xfId="0" applyNumberFormat="1" applyFont="1" applyBorder="1" applyAlignment="1" applyProtection="1">
      <alignment horizontal="left" vertical="center"/>
    </xf>
    <xf numFmtId="49" fontId="19" fillId="0" borderId="40" xfId="0" applyNumberFormat="1" applyFont="1" applyBorder="1" applyAlignment="1" applyProtection="1">
      <alignment horizontal="left" vertical="center"/>
    </xf>
    <xf numFmtId="49" fontId="19" fillId="0" borderId="4" xfId="0" applyNumberFormat="1" applyFont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0" fontId="19" fillId="0" borderId="19" xfId="0" applyFont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49" fontId="11" fillId="0" borderId="17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20" fillId="0" borderId="5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20" fillId="0" borderId="33" xfId="0" applyNumberFormat="1" applyFont="1" applyBorder="1" applyAlignment="1" applyProtection="1">
      <alignment horizontal="left" vertical="center"/>
    </xf>
    <xf numFmtId="49" fontId="20" fillId="0" borderId="17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5" fillId="0" borderId="28" xfId="0" applyNumberFormat="1" applyFont="1" applyBorder="1" applyAlignment="1" applyProtection="1">
      <alignment horizontal="left" vertical="center"/>
    </xf>
    <xf numFmtId="0" fontId="25" fillId="0" borderId="29" xfId="0" applyFont="1" applyBorder="1" applyAlignment="1" applyProtection="1">
      <alignment horizontal="left" vertical="center"/>
    </xf>
    <xf numFmtId="0" fontId="25" fillId="0" borderId="30" xfId="0" applyFont="1" applyBorder="1" applyAlignment="1" applyProtection="1">
      <alignment horizontal="left" vertical="center"/>
    </xf>
    <xf numFmtId="49" fontId="30" fillId="0" borderId="31" xfId="0" applyNumberFormat="1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5" fillId="0" borderId="15" xfId="0" applyFont="1" applyBorder="1" applyAlignment="1" applyProtection="1">
      <alignment horizontal="left" vertical="center"/>
    </xf>
    <xf numFmtId="49" fontId="25" fillId="0" borderId="31" xfId="0" applyNumberFormat="1" applyFont="1" applyBorder="1" applyAlignment="1" applyProtection="1">
      <alignment horizontal="left" vertical="center"/>
    </xf>
    <xf numFmtId="49" fontId="25" fillId="0" borderId="0" xfId="0" applyNumberFormat="1" applyFont="1" applyAlignment="1" applyProtection="1">
      <alignment horizontal="left" vertical="center"/>
    </xf>
    <xf numFmtId="49" fontId="25" fillId="0" borderId="32" xfId="0" applyNumberFormat="1" applyFont="1" applyBorder="1" applyAlignment="1" applyProtection="1">
      <alignment horizontal="left" vertical="center"/>
    </xf>
    <xf numFmtId="49" fontId="20" fillId="3" borderId="5" xfId="0" applyNumberFormat="1" applyFont="1" applyFill="1" applyBorder="1" applyAlignment="1" applyProtection="1">
      <alignment horizontal="left" vertical="center"/>
    </xf>
    <xf numFmtId="0" fontId="20" fillId="3" borderId="6" xfId="0" applyFont="1" applyFill="1" applyBorder="1" applyAlignment="1" applyProtection="1">
      <alignment horizontal="left" vertical="center"/>
    </xf>
    <xf numFmtId="49" fontId="20" fillId="3" borderId="33" xfId="0" applyNumberFormat="1" applyFont="1" applyFill="1" applyBorder="1" applyAlignment="1" applyProtection="1">
      <alignment horizontal="left" vertical="center"/>
    </xf>
    <xf numFmtId="49" fontId="20" fillId="3" borderId="17" xfId="0" applyNumberFormat="1" applyFont="1" applyFill="1" applyBorder="1" applyAlignment="1" applyProtection="1">
      <alignment horizontal="left" vertical="center"/>
    </xf>
    <xf numFmtId="49" fontId="20" fillId="3" borderId="6" xfId="0" applyNumberFormat="1" applyFont="1" applyFill="1" applyBorder="1" applyAlignment="1" applyProtection="1">
      <alignment horizontal="left" vertical="center"/>
    </xf>
    <xf numFmtId="0" fontId="25" fillId="5" borderId="18" xfId="0" applyFont="1" applyFill="1" applyBorder="1" applyAlignment="1" applyProtection="1">
      <alignment horizontal="center" vertical="center"/>
    </xf>
    <xf numFmtId="0" fontId="25" fillId="5" borderId="35" xfId="0" applyFont="1" applyFill="1" applyBorder="1" applyAlignment="1" applyProtection="1">
      <alignment horizontal="center" vertical="center"/>
    </xf>
    <xf numFmtId="49" fontId="25" fillId="0" borderId="29" xfId="0" applyNumberFormat="1" applyFont="1" applyBorder="1" applyAlignment="1" applyProtection="1">
      <alignment horizontal="left" vertical="center"/>
    </xf>
    <xf numFmtId="49" fontId="25" fillId="0" borderId="44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27</xdr:row>
      <xdr:rowOff>124558</xdr:rowOff>
    </xdr:from>
    <xdr:to>
      <xdr:col>2</xdr:col>
      <xdr:colOff>1323974</xdr:colOff>
      <xdr:row>31</xdr:row>
      <xdr:rowOff>67408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5355981"/>
          <a:ext cx="2702902" cy="675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F21" sqref="F21"/>
    </sheetView>
  </sheetViews>
  <sheetFormatPr defaultColWidth="13.33203125" defaultRowHeight="12.75" x14ac:dyDescent="0.15"/>
  <cols>
    <col min="1" max="1" width="13.33203125" style="32" customWidth="1"/>
    <col min="2" max="2" width="11.83203125" style="32" customWidth="1"/>
    <col min="3" max="3" width="25.33203125" style="32" customWidth="1"/>
    <col min="4" max="4" width="11.83203125" style="32" customWidth="1"/>
    <col min="5" max="5" width="17.5" style="32" customWidth="1"/>
    <col min="6" max="6" width="26.33203125" style="32" customWidth="1"/>
    <col min="7" max="7" width="13.33203125" style="32" customWidth="1"/>
    <col min="8" max="8" width="13.83203125" style="32" customWidth="1"/>
    <col min="9" max="9" width="26.1640625" style="32" customWidth="1"/>
    <col min="10" max="10" width="13.33203125" style="32"/>
    <col min="11" max="11" width="13.6640625" style="32" bestFit="1" customWidth="1"/>
    <col min="12" max="16384" width="13.33203125" style="32"/>
  </cols>
  <sheetData>
    <row r="1" spans="1:11" ht="28.7" customHeight="1" thickBot="1" x14ac:dyDescent="0.2">
      <c r="A1" s="153" t="s">
        <v>18</v>
      </c>
      <c r="B1" s="154"/>
      <c r="C1" s="154"/>
      <c r="D1" s="154"/>
      <c r="E1" s="154"/>
      <c r="F1" s="154"/>
      <c r="G1" s="154"/>
      <c r="H1" s="154"/>
      <c r="I1" s="154"/>
    </row>
    <row r="2" spans="1:11" ht="12.75" customHeight="1" x14ac:dyDescent="0.15">
      <c r="A2" s="155" t="s">
        <v>19</v>
      </c>
      <c r="B2" s="156"/>
      <c r="C2" s="159" t="s">
        <v>77</v>
      </c>
      <c r="D2" s="160"/>
      <c r="E2" s="163" t="s">
        <v>20</v>
      </c>
      <c r="F2" s="164" t="s">
        <v>58</v>
      </c>
      <c r="G2" s="165"/>
      <c r="H2" s="163" t="s">
        <v>21</v>
      </c>
      <c r="I2" s="170"/>
    </row>
    <row r="3" spans="1:11" x14ac:dyDescent="0.15">
      <c r="A3" s="157"/>
      <c r="B3" s="158"/>
      <c r="C3" s="161"/>
      <c r="D3" s="162"/>
      <c r="E3" s="158"/>
      <c r="F3" s="166"/>
      <c r="G3" s="167"/>
      <c r="H3" s="158"/>
      <c r="I3" s="169"/>
    </row>
    <row r="4" spans="1:11" ht="12.75" customHeight="1" x14ac:dyDescent="0.15">
      <c r="A4" s="171" t="s">
        <v>22</v>
      </c>
      <c r="B4" s="158"/>
      <c r="C4" s="172" t="s">
        <v>63</v>
      </c>
      <c r="D4" s="173"/>
      <c r="E4" s="176" t="s">
        <v>23</v>
      </c>
      <c r="F4" s="176"/>
      <c r="G4" s="158"/>
      <c r="H4" s="176" t="s">
        <v>21</v>
      </c>
      <c r="I4" s="177"/>
    </row>
    <row r="5" spans="1:11" ht="12.75" customHeight="1" x14ac:dyDescent="0.15">
      <c r="A5" s="157"/>
      <c r="B5" s="158"/>
      <c r="C5" s="174"/>
      <c r="D5" s="175"/>
      <c r="E5" s="158"/>
      <c r="F5" s="158"/>
      <c r="G5" s="158"/>
      <c r="H5" s="158"/>
      <c r="I5" s="178"/>
    </row>
    <row r="6" spans="1:11" ht="13.15" customHeight="1" x14ac:dyDescent="0.15">
      <c r="A6" s="171" t="s">
        <v>24</v>
      </c>
      <c r="B6" s="158"/>
      <c r="C6" s="179" t="s">
        <v>78</v>
      </c>
      <c r="D6" s="180"/>
      <c r="E6" s="176" t="s">
        <v>25</v>
      </c>
      <c r="F6" s="183"/>
      <c r="G6" s="184"/>
      <c r="H6" s="176" t="s">
        <v>21</v>
      </c>
      <c r="I6" s="168"/>
    </row>
    <row r="7" spans="1:11" x14ac:dyDescent="0.15">
      <c r="A7" s="157"/>
      <c r="B7" s="158"/>
      <c r="C7" s="181"/>
      <c r="D7" s="182"/>
      <c r="E7" s="158"/>
      <c r="F7" s="184"/>
      <c r="G7" s="184"/>
      <c r="H7" s="158"/>
      <c r="I7" s="169"/>
    </row>
    <row r="8" spans="1:11" x14ac:dyDescent="0.15">
      <c r="A8" s="171" t="s">
        <v>59</v>
      </c>
      <c r="B8" s="158"/>
      <c r="C8" s="186"/>
      <c r="D8" s="187"/>
      <c r="E8" s="176" t="s">
        <v>60</v>
      </c>
      <c r="F8" s="190" t="s">
        <v>83</v>
      </c>
      <c r="G8" s="184"/>
      <c r="H8" s="191" t="s">
        <v>61</v>
      </c>
      <c r="I8" s="193"/>
    </row>
    <row r="9" spans="1:11" x14ac:dyDescent="0.15">
      <c r="A9" s="157"/>
      <c r="B9" s="158"/>
      <c r="C9" s="188"/>
      <c r="D9" s="189"/>
      <c r="E9" s="158"/>
      <c r="F9" s="184"/>
      <c r="G9" s="184"/>
      <c r="H9" s="192"/>
      <c r="I9" s="194"/>
    </row>
    <row r="10" spans="1:11" x14ac:dyDescent="0.15">
      <c r="A10" s="171" t="s">
        <v>62</v>
      </c>
      <c r="B10" s="158"/>
      <c r="C10" s="183"/>
      <c r="D10" s="184"/>
      <c r="E10" s="176" t="s">
        <v>26</v>
      </c>
      <c r="F10" s="190" t="s">
        <v>83</v>
      </c>
      <c r="G10" s="184"/>
      <c r="H10" s="176" t="s">
        <v>27</v>
      </c>
      <c r="I10" s="185">
        <v>45674</v>
      </c>
    </row>
    <row r="11" spans="1:11" x14ac:dyDescent="0.15">
      <c r="A11" s="157"/>
      <c r="B11" s="158"/>
      <c r="C11" s="184"/>
      <c r="D11" s="184"/>
      <c r="E11" s="158"/>
      <c r="F11" s="184"/>
      <c r="G11" s="184"/>
      <c r="H11" s="158"/>
      <c r="I11" s="178"/>
    </row>
    <row r="12" spans="1:11" ht="23.45" customHeight="1" thickBot="1" x14ac:dyDescent="0.2">
      <c r="A12" s="195" t="s">
        <v>28</v>
      </c>
      <c r="B12" s="196"/>
      <c r="C12" s="196"/>
      <c r="D12" s="196"/>
      <c r="E12" s="196"/>
      <c r="F12" s="196"/>
      <c r="G12" s="196"/>
      <c r="H12" s="196"/>
      <c r="I12" s="197"/>
    </row>
    <row r="13" spans="1:11" ht="26.45" customHeight="1" x14ac:dyDescent="0.15">
      <c r="A13" s="33" t="s">
        <v>29</v>
      </c>
      <c r="B13" s="198" t="s">
        <v>30</v>
      </c>
      <c r="C13" s="199"/>
      <c r="D13" s="34"/>
      <c r="E13" s="200"/>
      <c r="F13" s="201"/>
      <c r="G13" s="34"/>
      <c r="H13" s="200"/>
      <c r="I13" s="202"/>
    </row>
    <row r="14" spans="1:11" ht="15.2" customHeight="1" x14ac:dyDescent="0.15">
      <c r="A14" s="35" t="s">
        <v>31</v>
      </c>
      <c r="B14" s="36" t="s">
        <v>32</v>
      </c>
      <c r="C14" s="37">
        <f>SUM(rozpočet!F26)</f>
        <v>0</v>
      </c>
      <c r="D14" s="203"/>
      <c r="E14" s="204"/>
      <c r="F14" s="37"/>
      <c r="G14" s="205"/>
      <c r="H14" s="206"/>
      <c r="I14" s="38"/>
    </row>
    <row r="15" spans="1:11" ht="15.2" customHeight="1" x14ac:dyDescent="0.15">
      <c r="A15" s="35"/>
      <c r="B15" s="36"/>
      <c r="C15" s="37"/>
      <c r="D15" s="203"/>
      <c r="E15" s="204"/>
      <c r="F15" s="37"/>
      <c r="G15" s="205"/>
      <c r="H15" s="206"/>
      <c r="I15" s="38"/>
      <c r="K15" s="39"/>
    </row>
    <row r="16" spans="1:11" ht="15.2" customHeight="1" x14ac:dyDescent="0.15">
      <c r="A16" s="35"/>
      <c r="B16" s="36"/>
      <c r="C16" s="37"/>
      <c r="D16" s="203"/>
      <c r="E16" s="204"/>
      <c r="F16" s="37"/>
      <c r="G16" s="205"/>
      <c r="H16" s="206"/>
      <c r="I16" s="38"/>
    </row>
    <row r="17" spans="1:9" ht="15.2" customHeight="1" x14ac:dyDescent="0.15">
      <c r="A17" s="35"/>
      <c r="B17" s="36"/>
      <c r="C17" s="37"/>
      <c r="D17" s="203"/>
      <c r="E17" s="204"/>
      <c r="F17" s="40"/>
      <c r="G17" s="205"/>
      <c r="H17" s="206"/>
      <c r="I17" s="38"/>
    </row>
    <row r="18" spans="1:9" ht="15.2" customHeight="1" x14ac:dyDescent="0.15">
      <c r="A18" s="35"/>
      <c r="B18" s="36"/>
      <c r="C18" s="37"/>
      <c r="D18" s="203"/>
      <c r="E18" s="204"/>
      <c r="F18" s="40"/>
      <c r="G18" s="205"/>
      <c r="H18" s="206"/>
      <c r="I18" s="38"/>
    </row>
    <row r="19" spans="1:9" ht="15.2" customHeight="1" x14ac:dyDescent="0.15">
      <c r="A19" s="35"/>
      <c r="B19" s="36"/>
      <c r="C19" s="37"/>
      <c r="D19" s="203"/>
      <c r="E19" s="204"/>
      <c r="F19" s="40"/>
      <c r="G19" s="205"/>
      <c r="H19" s="206"/>
      <c r="I19" s="38"/>
    </row>
    <row r="20" spans="1:9" ht="15.2" customHeight="1" x14ac:dyDescent="0.15">
      <c r="A20" s="207"/>
      <c r="B20" s="208"/>
      <c r="C20" s="37"/>
      <c r="D20" s="203"/>
      <c r="E20" s="204"/>
      <c r="F20" s="40"/>
      <c r="G20" s="205"/>
      <c r="H20" s="206"/>
      <c r="I20" s="41"/>
    </row>
    <row r="21" spans="1:9" ht="15.2" customHeight="1" x14ac:dyDescent="0.15">
      <c r="A21" s="207"/>
      <c r="B21" s="208"/>
      <c r="C21" s="37"/>
      <c r="D21" s="203"/>
      <c r="E21" s="204"/>
      <c r="F21" s="40"/>
      <c r="G21" s="205"/>
      <c r="H21" s="206"/>
      <c r="I21" s="41"/>
    </row>
    <row r="22" spans="1:9" ht="16.7" customHeight="1" x14ac:dyDescent="0.15">
      <c r="A22" s="207" t="s">
        <v>33</v>
      </c>
      <c r="B22" s="208"/>
      <c r="C22" s="37">
        <f>SUM(C14:C21)</f>
        <v>0</v>
      </c>
      <c r="D22" s="209"/>
      <c r="E22" s="210"/>
      <c r="F22" s="37"/>
      <c r="G22" s="211"/>
      <c r="H22" s="208"/>
      <c r="I22" s="38"/>
    </row>
    <row r="23" spans="1:9" x14ac:dyDescent="0.15">
      <c r="A23" s="42"/>
      <c r="B23" s="43"/>
      <c r="C23" s="43"/>
      <c r="D23" s="43"/>
      <c r="E23" s="43"/>
      <c r="F23" s="43"/>
      <c r="G23" s="43"/>
      <c r="H23" s="43"/>
      <c r="I23" s="44"/>
    </row>
    <row r="24" spans="1:9" ht="15.2" customHeight="1" x14ac:dyDescent="0.15">
      <c r="A24" s="221"/>
      <c r="B24" s="222"/>
      <c r="C24" s="45"/>
      <c r="I24" s="46"/>
    </row>
    <row r="25" spans="1:9" ht="15.2" customHeight="1" x14ac:dyDescent="0.15">
      <c r="A25" s="221"/>
      <c r="B25" s="222"/>
      <c r="C25" s="45"/>
      <c r="D25" s="223"/>
      <c r="E25" s="224"/>
      <c r="F25" s="45"/>
      <c r="G25" s="225" t="s">
        <v>13</v>
      </c>
      <c r="H25" s="222"/>
      <c r="I25" s="47">
        <f>SUM(C24:C26)</f>
        <v>0</v>
      </c>
    </row>
    <row r="26" spans="1:9" ht="15.2" customHeight="1" x14ac:dyDescent="0.15">
      <c r="A26" s="221" t="s">
        <v>34</v>
      </c>
      <c r="B26" s="222"/>
      <c r="C26" s="45">
        <f>C22+F22+I22</f>
        <v>0</v>
      </c>
      <c r="D26" s="223" t="s">
        <v>6</v>
      </c>
      <c r="E26" s="224"/>
      <c r="F26" s="45">
        <f>ROUND(C26*(21/100),2)</f>
        <v>0</v>
      </c>
      <c r="G26" s="225" t="s">
        <v>35</v>
      </c>
      <c r="H26" s="222"/>
      <c r="I26" s="47">
        <f>SUM(F25:F26)+I25</f>
        <v>0</v>
      </c>
    </row>
    <row r="27" spans="1:9" x14ac:dyDescent="0.15">
      <c r="A27" s="48"/>
      <c r="I27" s="46"/>
    </row>
    <row r="28" spans="1:9" ht="14.45" customHeight="1" x14ac:dyDescent="0.15">
      <c r="A28" s="144"/>
      <c r="B28" s="145"/>
      <c r="C28" s="146"/>
      <c r="D28" s="141"/>
      <c r="E28" s="142"/>
      <c r="F28" s="143"/>
      <c r="G28" s="141" t="s">
        <v>36</v>
      </c>
      <c r="H28" s="226"/>
      <c r="I28" s="227"/>
    </row>
    <row r="29" spans="1:9" ht="14.45" customHeight="1" x14ac:dyDescent="0.15">
      <c r="A29" s="147"/>
      <c r="B29" s="148"/>
      <c r="C29" s="149"/>
      <c r="D29" s="218"/>
      <c r="E29" s="219"/>
      <c r="F29" s="220"/>
      <c r="G29" s="218"/>
      <c r="H29" s="216"/>
      <c r="I29" s="217"/>
    </row>
    <row r="30" spans="1:9" ht="14.45" customHeight="1" x14ac:dyDescent="0.15">
      <c r="A30" s="147"/>
      <c r="B30" s="148"/>
      <c r="C30" s="149"/>
      <c r="D30" s="218"/>
      <c r="E30" s="219"/>
      <c r="F30" s="220"/>
      <c r="G30" s="215"/>
      <c r="H30" s="216"/>
      <c r="I30" s="217"/>
    </row>
    <row r="31" spans="1:9" ht="14.45" customHeight="1" x14ac:dyDescent="0.15">
      <c r="A31" s="147"/>
      <c r="B31" s="148"/>
      <c r="C31" s="149"/>
      <c r="D31" s="218"/>
      <c r="E31" s="219"/>
      <c r="F31" s="220"/>
      <c r="G31" s="218"/>
      <c r="H31" s="216"/>
      <c r="I31" s="217"/>
    </row>
    <row r="32" spans="1:9" ht="14.45" customHeight="1" thickBot="1" x14ac:dyDescent="0.2">
      <c r="A32" s="150"/>
      <c r="B32" s="151"/>
      <c r="C32" s="152"/>
      <c r="D32" s="212"/>
      <c r="E32" s="228"/>
      <c r="F32" s="229"/>
      <c r="G32" s="212"/>
      <c r="H32" s="213"/>
      <c r="I32" s="214"/>
    </row>
    <row r="34" spans="1:5" x14ac:dyDescent="0.15">
      <c r="B34" s="93"/>
      <c r="C34" s="93"/>
      <c r="D34" s="93"/>
      <c r="E34" s="93"/>
    </row>
    <row r="35" spans="1:5" x14ac:dyDescent="0.15">
      <c r="A35" s="94"/>
      <c r="B35" s="93"/>
      <c r="C35" s="93"/>
      <c r="D35" s="93"/>
      <c r="E35" s="93"/>
    </row>
    <row r="36" spans="1:5" x14ac:dyDescent="0.15">
      <c r="A36" s="95"/>
      <c r="B36" s="94"/>
      <c r="C36" s="94"/>
      <c r="D36" s="94"/>
      <c r="E36" s="94"/>
    </row>
    <row r="37" spans="1:5" x14ac:dyDescent="0.15">
      <c r="A37" s="95"/>
      <c r="B37" s="94"/>
      <c r="C37" s="94"/>
      <c r="D37" s="94"/>
      <c r="E37" s="94"/>
    </row>
    <row r="38" spans="1:5" x14ac:dyDescent="0.15">
      <c r="A38" s="95"/>
      <c r="B38" s="94"/>
      <c r="C38" s="94"/>
      <c r="D38" s="94"/>
      <c r="E38" s="94"/>
    </row>
    <row r="39" spans="1:5" x14ac:dyDescent="0.15">
      <c r="A39" s="95"/>
      <c r="B39" s="94"/>
      <c r="C39" s="94"/>
      <c r="D39" s="94"/>
      <c r="E39" s="94"/>
    </row>
    <row r="40" spans="1:5" x14ac:dyDescent="0.15">
      <c r="A40" s="95"/>
      <c r="B40" s="94"/>
      <c r="C40" s="94"/>
      <c r="D40" s="94"/>
      <c r="E40" s="94"/>
    </row>
    <row r="41" spans="1:5" x14ac:dyDescent="0.15">
      <c r="B41" s="93"/>
      <c r="C41" s="93"/>
      <c r="D41" s="93"/>
      <c r="E41" s="93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showGridLines="0" tabSelected="1" topLeftCell="A6" zoomScale="120" zoomScaleNormal="120" workbookViewId="0">
      <selection activeCell="E21" sqref="E21"/>
    </sheetView>
  </sheetViews>
  <sheetFormatPr defaultColWidth="10.5" defaultRowHeight="12" customHeight="1" x14ac:dyDescent="0.15"/>
  <cols>
    <col min="1" max="1" width="16.33203125" style="2" customWidth="1"/>
    <col min="2" max="2" width="110" style="3" customWidth="1"/>
    <col min="3" max="3" width="10.1640625" style="3" customWidth="1"/>
    <col min="4" max="4" width="18.6640625" style="3" customWidth="1"/>
    <col min="5" max="5" width="17.1640625" style="4" customWidth="1"/>
    <col min="6" max="6" width="26.5" style="5" customWidth="1"/>
    <col min="7" max="7" width="14.33203125" style="60" hidden="1" customWidth="1"/>
    <col min="8" max="8" width="10.5" style="55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27.75" customHeight="1" x14ac:dyDescent="0.15">
      <c r="A1" s="230" t="s">
        <v>5</v>
      </c>
      <c r="B1" s="230"/>
      <c r="C1" s="230"/>
      <c r="D1" s="230"/>
      <c r="E1" s="230"/>
      <c r="F1" s="230"/>
      <c r="G1" s="1"/>
    </row>
    <row r="2" spans="1:10" ht="12.75" customHeight="1" x14ac:dyDescent="0.2">
      <c r="A2" s="18" t="s">
        <v>80</v>
      </c>
      <c r="B2" s="6"/>
      <c r="C2" s="19" t="s">
        <v>5</v>
      </c>
      <c r="D2" s="6"/>
      <c r="E2" s="6"/>
      <c r="F2" s="6"/>
      <c r="G2" s="56"/>
    </row>
    <row r="3" spans="1:10" ht="12.75" customHeight="1" x14ac:dyDescent="0.2">
      <c r="A3" s="6" t="s">
        <v>79</v>
      </c>
      <c r="B3" s="6"/>
      <c r="C3" s="6"/>
      <c r="D3" s="6"/>
      <c r="E3" s="13"/>
      <c r="F3" s="6"/>
      <c r="G3" s="56"/>
    </row>
    <row r="4" spans="1:10" ht="13.15" customHeight="1" x14ac:dyDescent="0.2">
      <c r="A4" s="7"/>
      <c r="B4" s="6"/>
      <c r="C4" s="7"/>
      <c r="D4" s="6"/>
      <c r="E4" s="6"/>
      <c r="F4" s="6"/>
      <c r="G4" s="56"/>
    </row>
    <row r="5" spans="1:10" ht="1.5" customHeight="1" x14ac:dyDescent="0.15">
      <c r="A5" s="8"/>
      <c r="B5" s="9"/>
      <c r="C5" s="10"/>
      <c r="D5" s="9"/>
      <c r="E5" s="11"/>
      <c r="F5" s="12"/>
      <c r="G5" s="57"/>
    </row>
    <row r="6" spans="1:10" ht="20.25" customHeight="1" x14ac:dyDescent="0.25">
      <c r="A6" s="13" t="s">
        <v>15</v>
      </c>
      <c r="B6" s="13"/>
      <c r="C6" s="16"/>
      <c r="D6" s="13"/>
      <c r="E6" s="13"/>
      <c r="F6" s="13"/>
      <c r="G6" s="58"/>
    </row>
    <row r="7" spans="1:10" ht="12.75" customHeight="1" x14ac:dyDescent="0.2">
      <c r="A7" s="13" t="s">
        <v>1</v>
      </c>
      <c r="B7" s="13"/>
      <c r="C7" s="16"/>
      <c r="D7" s="13" t="s">
        <v>81</v>
      </c>
      <c r="E7" s="13"/>
      <c r="F7" s="53" t="s">
        <v>5</v>
      </c>
      <c r="G7" s="58" t="s">
        <v>38</v>
      </c>
    </row>
    <row r="8" spans="1:10" ht="12.75" customHeight="1" x14ac:dyDescent="0.2">
      <c r="A8" s="13" t="s">
        <v>75</v>
      </c>
      <c r="B8" s="14"/>
      <c r="C8" s="17"/>
      <c r="D8" s="13" t="s">
        <v>82</v>
      </c>
      <c r="E8" s="96" t="s">
        <v>5</v>
      </c>
      <c r="F8" s="54" t="s">
        <v>5</v>
      </c>
      <c r="G8" s="58" t="s">
        <v>39</v>
      </c>
    </row>
    <row r="9" spans="1:10" ht="6.75" customHeight="1" x14ac:dyDescent="0.2">
      <c r="A9" s="15"/>
      <c r="B9" s="15"/>
      <c r="C9" s="15"/>
      <c r="D9" s="15"/>
      <c r="E9" s="15" t="s">
        <v>5</v>
      </c>
      <c r="F9" s="15"/>
      <c r="G9" s="59"/>
    </row>
    <row r="10" spans="1:10" ht="24" customHeight="1" thickBot="1" x14ac:dyDescent="0.2"/>
    <row r="11" spans="1:10" s="20" customFormat="1" ht="52.5" customHeight="1" thickBot="1" x14ac:dyDescent="0.2">
      <c r="A11" s="91" t="s">
        <v>56</v>
      </c>
      <c r="B11" s="21" t="s">
        <v>7</v>
      </c>
      <c r="C11" s="22" t="s">
        <v>0</v>
      </c>
      <c r="D11" s="21" t="s">
        <v>8</v>
      </c>
      <c r="E11" s="21" t="s">
        <v>9</v>
      </c>
      <c r="F11" s="23" t="s">
        <v>10</v>
      </c>
      <c r="G11" s="61" t="s">
        <v>47</v>
      </c>
      <c r="H11" s="62" t="s">
        <v>48</v>
      </c>
      <c r="I11" s="50"/>
      <c r="J11" s="50" t="s">
        <v>40</v>
      </c>
    </row>
    <row r="12" spans="1:10" s="20" customFormat="1" ht="15" x14ac:dyDescent="0.15">
      <c r="A12" s="101" t="s">
        <v>11</v>
      </c>
      <c r="B12" s="102" t="s">
        <v>16</v>
      </c>
      <c r="C12" s="103" t="s">
        <v>12</v>
      </c>
      <c r="D12" s="104">
        <v>1</v>
      </c>
      <c r="E12" s="100"/>
      <c r="F12" s="72">
        <f t="shared" ref="F12:F25" si="0">E12*D12</f>
        <v>0</v>
      </c>
      <c r="G12" s="63"/>
      <c r="H12" s="64"/>
      <c r="I12" s="65"/>
      <c r="J12" s="50"/>
    </row>
    <row r="13" spans="1:10" s="20" customFormat="1" ht="15" x14ac:dyDescent="0.15">
      <c r="A13" s="105">
        <v>113728</v>
      </c>
      <c r="B13" s="106" t="s">
        <v>46</v>
      </c>
      <c r="C13" s="107" t="s">
        <v>41</v>
      </c>
      <c r="D13" s="108">
        <v>247.5</v>
      </c>
      <c r="E13" s="109"/>
      <c r="F13" s="110">
        <f t="shared" si="0"/>
        <v>0</v>
      </c>
      <c r="G13" s="66" t="s">
        <v>5</v>
      </c>
      <c r="H13" s="67" t="s">
        <v>5</v>
      </c>
      <c r="I13" s="68"/>
      <c r="J13" s="51"/>
    </row>
    <row r="14" spans="1:10" s="20" customFormat="1" ht="15" x14ac:dyDescent="0.15">
      <c r="A14" s="105">
        <v>919111</v>
      </c>
      <c r="B14" s="106" t="s">
        <v>45</v>
      </c>
      <c r="C14" s="107" t="s">
        <v>17</v>
      </c>
      <c r="D14" s="108">
        <v>10</v>
      </c>
      <c r="E14" s="109"/>
      <c r="F14" s="110">
        <f t="shared" si="0"/>
        <v>0</v>
      </c>
      <c r="G14" s="66"/>
      <c r="H14" s="69"/>
      <c r="I14" s="68"/>
      <c r="J14" s="51" t="s">
        <v>5</v>
      </c>
    </row>
    <row r="15" spans="1:10" s="20" customFormat="1" ht="15" x14ac:dyDescent="0.15">
      <c r="A15" s="105">
        <v>93818</v>
      </c>
      <c r="B15" s="106" t="s">
        <v>44</v>
      </c>
      <c r="C15" s="107" t="s">
        <v>2</v>
      </c>
      <c r="D15" s="108">
        <v>16500</v>
      </c>
      <c r="E15" s="109"/>
      <c r="F15" s="110">
        <f t="shared" si="0"/>
        <v>0</v>
      </c>
      <c r="G15" s="66"/>
      <c r="H15" s="69"/>
      <c r="I15" s="68"/>
      <c r="J15" s="51" t="s">
        <v>5</v>
      </c>
    </row>
    <row r="16" spans="1:10" s="20" customFormat="1" ht="15" x14ac:dyDescent="0.15">
      <c r="A16" s="105" t="s">
        <v>49</v>
      </c>
      <c r="B16" s="106" t="s">
        <v>66</v>
      </c>
      <c r="C16" s="107" t="s">
        <v>41</v>
      </c>
      <c r="D16" s="108">
        <v>412.5</v>
      </c>
      <c r="E16" s="109"/>
      <c r="F16" s="110">
        <f t="shared" si="0"/>
        <v>0</v>
      </c>
      <c r="G16" s="66"/>
      <c r="H16" s="69"/>
      <c r="I16" s="68"/>
      <c r="J16" s="51"/>
    </row>
    <row r="17" spans="1:11" s="20" customFormat="1" ht="15" x14ac:dyDescent="0.15">
      <c r="A17" s="105">
        <v>572223</v>
      </c>
      <c r="B17" s="106" t="s">
        <v>43</v>
      </c>
      <c r="C17" s="107" t="s">
        <v>2</v>
      </c>
      <c r="D17" s="108">
        <v>16500</v>
      </c>
      <c r="E17" s="109"/>
      <c r="F17" s="110">
        <f t="shared" si="0"/>
        <v>0</v>
      </c>
      <c r="G17" s="66"/>
      <c r="H17" s="69"/>
      <c r="I17" s="68"/>
      <c r="J17" s="51"/>
    </row>
    <row r="18" spans="1:11" s="49" customFormat="1" ht="15" x14ac:dyDescent="0.15">
      <c r="A18" s="111" t="s">
        <v>42</v>
      </c>
      <c r="B18" s="112" t="s">
        <v>76</v>
      </c>
      <c r="C18" s="107" t="s">
        <v>2</v>
      </c>
      <c r="D18" s="113">
        <v>8250</v>
      </c>
      <c r="E18" s="114"/>
      <c r="F18" s="115">
        <f t="shared" si="0"/>
        <v>0</v>
      </c>
      <c r="G18" s="66"/>
      <c r="H18" s="69"/>
      <c r="I18" s="68"/>
      <c r="J18" s="51"/>
    </row>
    <row r="19" spans="1:11" s="20" customFormat="1" ht="17.25" customHeight="1" x14ac:dyDescent="0.15">
      <c r="A19" s="105" t="s">
        <v>11</v>
      </c>
      <c r="B19" s="106" t="s">
        <v>37</v>
      </c>
      <c r="C19" s="107" t="s">
        <v>2</v>
      </c>
      <c r="D19" s="108">
        <v>2500</v>
      </c>
      <c r="E19" s="109">
        <f>SUM(sanace!F13)</f>
        <v>0</v>
      </c>
      <c r="F19" s="110">
        <f t="shared" si="0"/>
        <v>0</v>
      </c>
      <c r="G19" s="66"/>
      <c r="H19" s="69"/>
      <c r="I19" s="68"/>
      <c r="J19" s="52" t="s">
        <v>5</v>
      </c>
    </row>
    <row r="20" spans="1:11" s="20" customFormat="1" ht="15" x14ac:dyDescent="0.15">
      <c r="A20" s="105">
        <v>113761</v>
      </c>
      <c r="B20" s="106" t="s">
        <v>67</v>
      </c>
      <c r="C20" s="107" t="s">
        <v>4</v>
      </c>
      <c r="D20" s="108">
        <v>10</v>
      </c>
      <c r="E20" s="109"/>
      <c r="F20" s="110">
        <f t="shared" si="0"/>
        <v>0</v>
      </c>
      <c r="G20" s="66"/>
      <c r="H20" s="69"/>
      <c r="I20" s="68"/>
      <c r="J20" s="51" t="s">
        <v>5</v>
      </c>
    </row>
    <row r="21" spans="1:11" s="20" customFormat="1" ht="15" x14ac:dyDescent="0.15">
      <c r="A21" s="105">
        <v>931311</v>
      </c>
      <c r="B21" s="106" t="s">
        <v>68</v>
      </c>
      <c r="C21" s="107" t="s">
        <v>4</v>
      </c>
      <c r="D21" s="108">
        <v>10</v>
      </c>
      <c r="E21" s="109"/>
      <c r="F21" s="110">
        <f t="shared" si="0"/>
        <v>0</v>
      </c>
      <c r="G21" s="66"/>
      <c r="H21" s="69"/>
      <c r="I21" s="68"/>
      <c r="J21" s="51" t="s">
        <v>5</v>
      </c>
    </row>
    <row r="22" spans="1:11" s="20" customFormat="1" ht="15" x14ac:dyDescent="0.15">
      <c r="A22" s="105">
        <v>12922</v>
      </c>
      <c r="B22" s="106" t="s">
        <v>69</v>
      </c>
      <c r="C22" s="107" t="s">
        <v>2</v>
      </c>
      <c r="D22" s="108">
        <v>1650</v>
      </c>
      <c r="E22" s="116"/>
      <c r="F22" s="110">
        <f t="shared" si="0"/>
        <v>0</v>
      </c>
      <c r="G22" s="66">
        <v>0.126</v>
      </c>
      <c r="H22" s="67">
        <f>D22*G22</f>
        <v>207.9</v>
      </c>
      <c r="I22" s="68"/>
      <c r="J22" s="51"/>
    </row>
    <row r="23" spans="1:11" s="20" customFormat="1" ht="15" x14ac:dyDescent="0.15">
      <c r="A23" s="105">
        <v>56962</v>
      </c>
      <c r="B23" s="106" t="s">
        <v>70</v>
      </c>
      <c r="C23" s="107" t="s">
        <v>2</v>
      </c>
      <c r="D23" s="108">
        <v>1650</v>
      </c>
      <c r="E23" s="116"/>
      <c r="F23" s="110">
        <f t="shared" si="0"/>
        <v>0</v>
      </c>
      <c r="G23" s="66"/>
      <c r="H23" s="69"/>
      <c r="I23" s="68"/>
      <c r="J23" s="51"/>
    </row>
    <row r="24" spans="1:11" s="20" customFormat="1" ht="15" customHeight="1" x14ac:dyDescent="0.15">
      <c r="A24" s="117" t="s">
        <v>73</v>
      </c>
      <c r="B24" s="106" t="s">
        <v>74</v>
      </c>
      <c r="C24" s="107" t="s">
        <v>3</v>
      </c>
      <c r="D24" s="108">
        <v>231</v>
      </c>
      <c r="E24" s="116"/>
      <c r="F24" s="110">
        <f t="shared" si="0"/>
        <v>0</v>
      </c>
      <c r="G24" s="66"/>
      <c r="H24" s="69"/>
      <c r="I24" s="68"/>
      <c r="J24" s="51"/>
    </row>
    <row r="25" spans="1:11" s="20" customFormat="1" ht="15.75" thickBot="1" x14ac:dyDescent="0.2">
      <c r="A25" s="118">
        <v>915111</v>
      </c>
      <c r="B25" s="119" t="s">
        <v>71</v>
      </c>
      <c r="C25" s="120" t="s">
        <v>2</v>
      </c>
      <c r="D25" s="121">
        <v>412.5</v>
      </c>
      <c r="E25" s="122"/>
      <c r="F25" s="123">
        <f t="shared" si="0"/>
        <v>0</v>
      </c>
      <c r="G25" s="63"/>
      <c r="H25" s="64"/>
      <c r="I25" s="65"/>
      <c r="J25" s="50"/>
    </row>
    <row r="26" spans="1:11" s="20" customFormat="1" ht="15" x14ac:dyDescent="0.15">
      <c r="A26" s="124"/>
      <c r="B26" s="125" t="s">
        <v>13</v>
      </c>
      <c r="C26" s="125"/>
      <c r="D26" s="125"/>
      <c r="E26" s="126" t="s">
        <v>5</v>
      </c>
      <c r="F26" s="127">
        <f>SUM(F12:F25)</f>
        <v>0</v>
      </c>
      <c r="G26" s="128"/>
      <c r="H26" s="128"/>
      <c r="I26" s="129"/>
      <c r="J26" s="130"/>
      <c r="K26" s="130"/>
    </row>
    <row r="27" spans="1:11" s="20" customFormat="1" ht="15" x14ac:dyDescent="0.15">
      <c r="A27" s="131"/>
      <c r="B27" s="28" t="s">
        <v>6</v>
      </c>
      <c r="C27" s="28"/>
      <c r="D27" s="28"/>
      <c r="E27" s="132" t="s">
        <v>5</v>
      </c>
      <c r="F27" s="110">
        <f>F26*0.21</f>
        <v>0</v>
      </c>
      <c r="G27" s="128"/>
      <c r="H27" s="128"/>
      <c r="I27" s="129"/>
      <c r="J27" s="130"/>
      <c r="K27" s="130"/>
    </row>
    <row r="28" spans="1:11" s="20" customFormat="1" ht="15.75" thickBot="1" x14ac:dyDescent="0.2">
      <c r="A28" s="133"/>
      <c r="B28" s="134" t="s">
        <v>14</v>
      </c>
      <c r="C28" s="134"/>
      <c r="D28" s="134"/>
      <c r="E28" s="135" t="s">
        <v>5</v>
      </c>
      <c r="F28" s="123">
        <f>F26+F27</f>
        <v>0</v>
      </c>
      <c r="G28" s="128"/>
      <c r="H28" s="128"/>
      <c r="I28" s="129"/>
      <c r="J28" s="130"/>
      <c r="K28" s="130"/>
    </row>
    <row r="29" spans="1:11" ht="24" customHeight="1" x14ac:dyDescent="0.15">
      <c r="A29" s="136"/>
      <c r="B29" s="137"/>
      <c r="C29" s="137"/>
      <c r="D29" s="137"/>
      <c r="E29" s="138"/>
      <c r="F29" s="139"/>
      <c r="G29" s="128"/>
      <c r="H29" s="128"/>
      <c r="I29" s="129"/>
      <c r="J29" s="130"/>
      <c r="K29" s="140"/>
    </row>
    <row r="30" spans="1:11" ht="12" customHeight="1" x14ac:dyDescent="0.15">
      <c r="G30" s="70"/>
      <c r="H30" s="70"/>
      <c r="I30" s="71"/>
      <c r="J30" s="20"/>
    </row>
    <row r="31" spans="1:11" ht="12" customHeight="1" x14ac:dyDescent="0.15">
      <c r="G31" s="70"/>
      <c r="H31" s="70"/>
      <c r="I31" s="71"/>
      <c r="J31" s="20"/>
    </row>
    <row r="32" spans="1:11" ht="12" customHeight="1" x14ac:dyDescent="0.15">
      <c r="G32" s="70"/>
      <c r="H32" s="70"/>
      <c r="I32" s="20"/>
      <c r="J32" s="20"/>
    </row>
    <row r="33" spans="7:10" ht="12" customHeight="1" x14ac:dyDescent="0.15">
      <c r="G33" s="70"/>
      <c r="H33" s="70"/>
      <c r="I33" s="20"/>
      <c r="J33" s="20"/>
    </row>
    <row r="34" spans="7:10" ht="12" customHeight="1" x14ac:dyDescent="0.15">
      <c r="G34" s="70"/>
      <c r="H34" s="70"/>
      <c r="I34" s="20"/>
      <c r="J34" s="20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88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showGridLines="0" zoomScale="120" zoomScaleNormal="120" workbookViewId="0">
      <selection activeCell="H8" sqref="H8"/>
    </sheetView>
  </sheetViews>
  <sheetFormatPr defaultColWidth="10.5" defaultRowHeight="12" customHeight="1" x14ac:dyDescent="0.15"/>
  <cols>
    <col min="1" max="1" width="16.33203125" style="2" customWidth="1"/>
    <col min="2" max="2" width="110.1640625" style="3" customWidth="1"/>
    <col min="3" max="3" width="10.1640625" style="3" customWidth="1"/>
    <col min="4" max="4" width="15.33203125" style="3" customWidth="1"/>
    <col min="5" max="5" width="17.1640625" style="4" customWidth="1"/>
    <col min="6" max="6" width="18.6640625" style="5" customWidth="1"/>
    <col min="7" max="7" width="17.83203125" style="5" customWidth="1"/>
    <col min="8" max="9" width="10.5" style="1"/>
    <col min="10" max="10" width="31.33203125" style="1" customWidth="1"/>
    <col min="11" max="16384" width="10.5" style="1"/>
  </cols>
  <sheetData>
    <row r="1" spans="1:11" ht="27.75" customHeight="1" x14ac:dyDescent="0.15">
      <c r="A1" s="230" t="s">
        <v>5</v>
      </c>
      <c r="B1" s="230"/>
      <c r="C1" s="230"/>
      <c r="D1" s="230"/>
      <c r="E1" s="230"/>
      <c r="F1" s="230"/>
      <c r="G1" s="230"/>
    </row>
    <row r="2" spans="1:11" ht="21.75" customHeight="1" x14ac:dyDescent="0.25">
      <c r="A2" s="74" t="s">
        <v>50</v>
      </c>
      <c r="B2" s="6"/>
      <c r="C2" s="19" t="s">
        <v>5</v>
      </c>
      <c r="D2" s="6"/>
      <c r="E2" s="6"/>
      <c r="F2" s="6"/>
      <c r="G2" s="6"/>
    </row>
    <row r="3" spans="1:11" ht="21.75" customHeight="1" x14ac:dyDescent="0.25">
      <c r="A3" s="74"/>
      <c r="B3" s="6"/>
      <c r="C3" s="19"/>
      <c r="D3" s="6"/>
      <c r="E3" s="6"/>
      <c r="F3" s="6"/>
      <c r="G3" s="6"/>
    </row>
    <row r="4" spans="1:11" ht="12.75" customHeight="1" thickBot="1" x14ac:dyDescent="0.25">
      <c r="A4" s="18" t="s">
        <v>5</v>
      </c>
      <c r="B4" s="6"/>
      <c r="C4" s="6"/>
      <c r="D4" s="6"/>
      <c r="E4" s="13"/>
      <c r="F4" s="6"/>
      <c r="G4" s="6"/>
    </row>
    <row r="5" spans="1:11" s="20" customFormat="1" ht="35.25" customHeight="1" thickBot="1" x14ac:dyDescent="0.2">
      <c r="A5" s="91" t="s">
        <v>56</v>
      </c>
      <c r="B5" s="21" t="s">
        <v>7</v>
      </c>
      <c r="C5" s="22" t="s">
        <v>0</v>
      </c>
      <c r="D5" s="21" t="s">
        <v>8</v>
      </c>
      <c r="E5" s="21" t="s">
        <v>9</v>
      </c>
      <c r="F5" s="23" t="s">
        <v>10</v>
      </c>
    </row>
    <row r="6" spans="1:11" s="20" customFormat="1" ht="15" x14ac:dyDescent="0.15">
      <c r="A6" s="24">
        <v>21461</v>
      </c>
      <c r="B6" s="25" t="s">
        <v>51</v>
      </c>
      <c r="C6" s="26" t="s">
        <v>2</v>
      </c>
      <c r="D6" s="75">
        <v>1</v>
      </c>
      <c r="E6" s="97"/>
      <c r="F6" s="38">
        <f t="shared" ref="F6:F11" si="0">E6*D6</f>
        <v>0</v>
      </c>
      <c r="I6" s="71"/>
      <c r="K6" s="76"/>
    </row>
    <row r="7" spans="1:11" s="79" customFormat="1" ht="30" x14ac:dyDescent="0.15">
      <c r="A7" s="73" t="s">
        <v>55</v>
      </c>
      <c r="B7" s="77" t="s">
        <v>52</v>
      </c>
      <c r="C7" s="29" t="s">
        <v>3</v>
      </c>
      <c r="D7" s="78">
        <v>0.92</v>
      </c>
      <c r="E7" s="98"/>
      <c r="F7" s="38">
        <f t="shared" si="0"/>
        <v>0</v>
      </c>
      <c r="I7" s="80"/>
      <c r="K7" s="81"/>
    </row>
    <row r="8" spans="1:11" s="20" customFormat="1" ht="15" x14ac:dyDescent="0.15">
      <c r="A8" s="27">
        <v>122938</v>
      </c>
      <c r="B8" s="28" t="s">
        <v>53</v>
      </c>
      <c r="C8" s="29" t="s">
        <v>41</v>
      </c>
      <c r="D8" s="78">
        <v>0.35</v>
      </c>
      <c r="E8" s="98"/>
      <c r="F8" s="38">
        <f t="shared" si="0"/>
        <v>0</v>
      </c>
      <c r="I8" s="71"/>
      <c r="K8" s="76"/>
    </row>
    <row r="9" spans="1:11" s="20" customFormat="1" ht="15" x14ac:dyDescent="0.15">
      <c r="A9" s="27">
        <v>56333</v>
      </c>
      <c r="B9" s="28" t="s">
        <v>54</v>
      </c>
      <c r="C9" s="29" t="s">
        <v>2</v>
      </c>
      <c r="D9" s="78">
        <v>1</v>
      </c>
      <c r="E9" s="98"/>
      <c r="F9" s="38">
        <f t="shared" si="0"/>
        <v>0</v>
      </c>
      <c r="I9" s="71"/>
      <c r="K9" s="76"/>
    </row>
    <row r="10" spans="1:11" s="20" customFormat="1" ht="15" x14ac:dyDescent="0.15">
      <c r="A10" s="27">
        <v>567104</v>
      </c>
      <c r="B10" s="28" t="s">
        <v>65</v>
      </c>
      <c r="C10" s="29" t="s">
        <v>41</v>
      </c>
      <c r="D10" s="78">
        <v>0.13</v>
      </c>
      <c r="E10" s="98"/>
      <c r="F10" s="38">
        <f t="shared" si="0"/>
        <v>0</v>
      </c>
      <c r="I10" s="71"/>
      <c r="K10" s="76"/>
    </row>
    <row r="11" spans="1:11" s="20" customFormat="1" ht="15" x14ac:dyDescent="0.15">
      <c r="A11" s="27">
        <v>572123</v>
      </c>
      <c r="B11" s="28" t="s">
        <v>72</v>
      </c>
      <c r="C11" s="29" t="s">
        <v>2</v>
      </c>
      <c r="D11" s="78">
        <v>1</v>
      </c>
      <c r="E11" s="98"/>
      <c r="F11" s="38">
        <f t="shared" si="0"/>
        <v>0</v>
      </c>
      <c r="I11" s="71"/>
      <c r="K11" s="76"/>
    </row>
    <row r="12" spans="1:11" s="20" customFormat="1" ht="15.75" thickBot="1" x14ac:dyDescent="0.2">
      <c r="A12" s="82" t="s">
        <v>49</v>
      </c>
      <c r="B12" s="30" t="s">
        <v>64</v>
      </c>
      <c r="C12" s="31" t="s">
        <v>41</v>
      </c>
      <c r="D12" s="83">
        <v>7.0000000000000007E-2</v>
      </c>
      <c r="E12" s="99"/>
      <c r="F12" s="84">
        <f>ROUND(E12*D12,0)</f>
        <v>0</v>
      </c>
      <c r="I12" s="71"/>
      <c r="K12" s="76"/>
    </row>
    <row r="13" spans="1:11" s="90" customFormat="1" ht="16.5" thickBot="1" x14ac:dyDescent="0.2">
      <c r="A13" s="85"/>
      <c r="B13" s="86" t="s">
        <v>57</v>
      </c>
      <c r="C13" s="87" t="s">
        <v>2</v>
      </c>
      <c r="D13" s="92">
        <v>1</v>
      </c>
      <c r="E13" s="88" t="s">
        <v>5</v>
      </c>
      <c r="F13" s="89">
        <f>SUM(F6:F12)</f>
        <v>0</v>
      </c>
    </row>
    <row r="14" spans="1:11" ht="24" customHeight="1" x14ac:dyDescent="0.15"/>
    <row r="15" spans="1:11" ht="30" customHeight="1" x14ac:dyDescent="0.15"/>
  </sheetData>
  <mergeCells count="1">
    <mergeCell ref="A1:G1"/>
  </mergeCells>
  <pageMargins left="0.39370079040527345" right="0.39370079040527345" top="0.7874015808105469" bottom="0.7874015808105469" header="0" footer="0"/>
  <pageSetup paperSize="9" scale="61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2021-01-29T05:24:56Z</cp:lastPrinted>
  <dcterms:created xsi:type="dcterms:W3CDTF">2014-05-16T09:31:30Z</dcterms:created>
  <dcterms:modified xsi:type="dcterms:W3CDTF">2025-03-10T10:44:44Z</dcterms:modified>
</cp:coreProperties>
</file>