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ZPŘ/III_25923 Sovínky - Bezno, rekonsturkce_PD/Oznámení o výběru dodavatele/"/>
    </mc:Choice>
  </mc:AlternateContent>
  <xr:revisionPtr revIDLastSave="632" documentId="8_{2DCB25FD-80D7-45B2-A56E-358B76064BDB}" xr6:coauthVersionLast="47" xr6:coauthVersionMax="47" xr10:uidLastSave="{3A25A246-4776-4991-AE81-2DE46C605495}"/>
  <bookViews>
    <workbookView xWindow="-120" yWindow="-120" windowWidth="29040" windowHeight="15720" xr2:uid="{5754C423-B832-4A85-905C-37462EC19302}"/>
  </bookViews>
  <sheets>
    <sheet name="Tabulka hodnocení" sheetId="1" r:id="rId1"/>
    <sheet name="Tabulky hodnocení zkušenost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G43" i="2"/>
  <c r="G32" i="2"/>
  <c r="H6" i="1"/>
  <c r="H5" i="1"/>
  <c r="H9" i="1"/>
  <c r="G20" i="2"/>
  <c r="G9" i="2"/>
  <c r="H8" i="1"/>
  <c r="H7" i="1"/>
  <c r="H10" i="1"/>
  <c r="H11" i="1"/>
  <c r="H12" i="1"/>
  <c r="H13" i="1"/>
  <c r="D9" i="1"/>
  <c r="D5" i="1"/>
  <c r="D8" i="1"/>
  <c r="D7" i="1"/>
  <c r="D10" i="1"/>
  <c r="D11" i="1"/>
  <c r="D12" i="1"/>
  <c r="D13" i="1"/>
  <c r="D6" i="1"/>
</calcChain>
</file>

<file path=xl/sharedStrings.xml><?xml version="1.0" encoding="utf-8"?>
<sst xmlns="http://schemas.openxmlformats.org/spreadsheetml/2006/main" count="178" uniqueCount="107">
  <si>
    <t>Zhotovitel</t>
  </si>
  <si>
    <t>Cena bez DPH</t>
  </si>
  <si>
    <t>Cena s DPH</t>
  </si>
  <si>
    <t>Body za cenu</t>
  </si>
  <si>
    <t>Počet referencí</t>
  </si>
  <si>
    <t>Body za reference</t>
  </si>
  <si>
    <t>Body celkem</t>
  </si>
  <si>
    <t>Pořadí nabídky na profilu</t>
  </si>
  <si>
    <t>1.</t>
  </si>
  <si>
    <t>2.</t>
  </si>
  <si>
    <t>3.</t>
  </si>
  <si>
    <t>4.</t>
  </si>
  <si>
    <t>5.</t>
  </si>
  <si>
    <t>Název zakázky, popis prací</t>
  </si>
  <si>
    <t>Popis činnosti u zakázky</t>
  </si>
  <si>
    <t>Fin. objem zak. v Kč bez DPH</t>
  </si>
  <si>
    <t>Datum ukončení</t>
  </si>
  <si>
    <t>Objednatel (název, IČO)</t>
  </si>
  <si>
    <t>Počet bodů</t>
  </si>
  <si>
    <t>Počet bodů celkem</t>
  </si>
  <si>
    <t>Ing. Ivan Šír, proj. dop. staveb CZ</t>
  </si>
  <si>
    <r>
      <rPr>
        <b/>
        <sz val="10"/>
        <color theme="1"/>
        <rFont val="Aptos Narrow"/>
        <family val="2"/>
        <charset val="238"/>
        <scheme val="minor"/>
      </rPr>
      <t>Modernizace silnice II/343 Vršov - Seč, křižovatka s II/337</t>
    </r>
    <r>
      <rPr>
        <sz val="10"/>
        <color theme="1"/>
        <rFont val="Aptos Narrow"/>
        <family val="2"/>
        <scheme val="minor"/>
      </rPr>
      <t>. Modernizace dvoupruhové pozemní komunikace včetně opěrných zdí, mostu a tunelu. Stupně projektové dokumentace DUR, DSP a PDPS.</t>
    </r>
  </si>
  <si>
    <t>hlavní inženýr projektu, odpovědný projektant</t>
  </si>
  <si>
    <r>
      <rPr>
        <b/>
        <sz val="10"/>
        <color theme="1"/>
        <rFont val="Aptos Narrow"/>
        <family val="2"/>
        <charset val="238"/>
        <scheme val="minor"/>
      </rPr>
      <t>III/2997 Josefov - Hradec králové (odbočka Piletice)</t>
    </r>
    <r>
      <rPr>
        <sz val="10"/>
        <color theme="1"/>
        <rFont val="Aptos Narrow"/>
        <family val="2"/>
        <scheme val="minor"/>
      </rPr>
      <t xml:space="preserve"> - část II.: Silnice III, hranice okresu Náchod - Hradec Králové (odbočka Piletice).
Projekt opravy dvoupruhové pozemní komunikace, součástí zakázky je mapový podklad, stavebně technický průzkum, diagnostika vozovky, sanace vozovky a propustků. Stupně projektové dokumentace DUSP a PDPS.
</t>
    </r>
  </si>
  <si>
    <r>
      <rPr>
        <b/>
        <sz val="10"/>
        <color theme="1"/>
        <rFont val="Aptos Narrow"/>
        <family val="2"/>
        <charset val="238"/>
        <scheme val="minor"/>
      </rPr>
      <t xml:space="preserve">II/295 revitalizace ,,Polských mostů“ – ev. č. 295-014, 295-014B, 295-014C – Přední Labská
</t>
    </r>
    <r>
      <rPr>
        <sz val="10"/>
        <color theme="1"/>
        <rFont val="Aptos Narrow"/>
        <family val="2"/>
        <scheme val="minor"/>
      </rPr>
      <t xml:space="preserve">Sanace dvoupruhové pozemní komunikace, opěrných zdi a výstavba nových mostů, součástí zakázky je mapový podklad, stavebně technický průzkum, IGP, projektová dokumentace komunikace, mostů a opěrných zdí včetně sanací stávajících konstrukcí. Stupně projektové dokumentace DUSP a PDPS
</t>
    </r>
  </si>
  <si>
    <r>
      <rPr>
        <b/>
        <sz val="10"/>
        <color theme="1"/>
        <rFont val="Aptos Narrow"/>
        <family val="2"/>
        <charset val="238"/>
        <scheme val="minor"/>
      </rPr>
      <t xml:space="preserve">"II/280 Libáň - Kopidlno"
</t>
    </r>
    <r>
      <rPr>
        <sz val="10"/>
        <color theme="1"/>
        <rFont val="Aptos Narrow"/>
        <family val="2"/>
        <scheme val="minor"/>
      </rPr>
      <t xml:space="preserve">Projekt opravy dvoupruhové pozemní komunikace, součástí zakázky je mapový podklad, stavebně technický průzkum, diagnostika vozovky, sanace vozovky a propustků
</t>
    </r>
  </si>
  <si>
    <r>
      <rPr>
        <b/>
        <sz val="10"/>
        <color theme="1"/>
        <rFont val="Aptos Narrow"/>
        <family val="2"/>
        <charset val="238"/>
        <scheme val="minor"/>
      </rPr>
      <t>Modernizace silnice II/312 České Libchavy - Žamberk</t>
    </r>
    <r>
      <rPr>
        <sz val="10"/>
        <color theme="1"/>
        <rFont val="Aptos Narrow"/>
        <family val="2"/>
        <scheme val="minor"/>
      </rPr>
      <t xml:space="preserve">
Modernizace dvoupruhové pozemní komunikace, součástí zakázky je mapový podklad, stavebně technický průzkum, hluková studie, diagnostika vozovky, projektová dokumentace sanace vozovky. Stupně projektové dokumentace
</t>
    </r>
  </si>
  <si>
    <t>Poznámka: Zakázka č. 4 a 5 nebyla uznána, protože neobsahuje stupně projektové dokumentace požadované zadávacími podmínkami.</t>
  </si>
  <si>
    <t>VZ: III/25923 Sovínky - Bezno, rekonstrukce - PD</t>
  </si>
  <si>
    <t>PRODIN, a.s.</t>
  </si>
  <si>
    <t>4roads s.r.o.</t>
  </si>
  <si>
    <t>ADVISIA</t>
  </si>
  <si>
    <t>CR Project</t>
  </si>
  <si>
    <t>Modernizace silnice II/312 Choceň – České Libchavy</t>
  </si>
  <si>
    <r>
      <t>Předmětem projektu (D</t>
    </r>
    <r>
      <rPr>
        <sz val="9"/>
        <color theme="1"/>
        <rFont val="Aptos Narrow"/>
        <family val="2"/>
        <charset val="238"/>
        <scheme val="minor"/>
      </rPr>
      <t xml:space="preserve">UR, DSP, DPS) je modernizace komunikace II. třídy II/312 v délce 12,006 75 km v úseku od křižovatky II/312xII/317 v Chocni po křižovatku II/312xI/14 v Českých Libchavách, navržena jako modernizace stávající komunikace. Celý úsek rozdělen na 10 stavebních objektů s ohledem na prováděnou </t>
    </r>
    <r>
      <rPr>
        <sz val="10"/>
        <color theme="1"/>
        <rFont val="Aptos Narrow"/>
        <family val="2"/>
        <charset val="238"/>
        <scheme val="minor"/>
      </rPr>
      <t xml:space="preserve">technologii, šířkové poměry a další návaznosti zájmového území. </t>
    </r>
  </si>
  <si>
    <t>Správa a údržba silnic Pardubického kraje, IČ: 00085031</t>
  </si>
  <si>
    <t>II/298 hranice Královéhradeckého kraje – křiž. se silnicí I/11</t>
  </si>
  <si>
    <t xml:space="preserve">Předmětem projektu byla modernizace silnice II. třídy II/298 od hranice Královéhradeckého kraje po začátek obce Krňovice v úseku 3 680 m, v extravilánu. Jednalo se o obousměrnou, směrově nerozdělenou komunikaci kategorie S 7,5. </t>
  </si>
  <si>
    <t>Údržba silnic Královéhradeckého kraje, IČ:27502988</t>
  </si>
  <si>
    <t>Autobusový terminál Heřmanův Městec</t>
  </si>
  <si>
    <t>Předmětem projektu (DUR, DSP a PDPS) je integrovaný dopravní terminál. Projektová dokumentace řeší budovy tj. zázemí pro cestující, komunikace a zpevněné plochy, napojení terminálu na stávající okolní zástavbu, parkování osobních vozidel a autobusů, protihlukové opatření, mobiliář, nové přípojky sítí tech. infrastruktury, přeložky stávajících sítí, úpravy železničního spodku a svršku, výhybek, novou konstrukci železničního nástupiště, osvětlení terminálu, informační systém, dopravní opatření a značení a sadové úpravy. Inženýrská činnost, včetně části majetkoprávní byla završena platným územním rozhodnutím a poté stavebním povolení pro výstavbu terminálu.</t>
  </si>
  <si>
    <t>Město Heřmanův Městec, IČ: 00270041</t>
  </si>
  <si>
    <t>Modernizace silnice II/360 Polička - Korouhev - hranice kraje</t>
  </si>
  <si>
    <t xml:space="preserve">Předmětem projektu (DUR+DSP, PDPS) je modernizace silnice II. třídy 360 od křižovatky se silnicí I/34 v Poličce po hranici Pardubického kraje v celkové délce 7,94 km. </t>
  </si>
  <si>
    <t>Pardubický kraj, IČ: 70892822</t>
  </si>
  <si>
    <t>I/11 Chlumec n.C. LIDL - most, oprava silnice, I/11 Doudleby n.O.,
oprava silnice, I/14 Lhota za Červeným Kostelcem, oprava silnice, 
I/11 Týniště n.O., oprava silnice - DSP-PDPS+IČ+VD-ZDS+AD</t>
  </si>
  <si>
    <t>Projektové dokumentace (DSP, PDPS) řešily opravy vozovky v délce celkem 5 327,78 m. Diagnostika stávajícího stavu, komplexní řešení krytové souvrství vozovky v některých úsecích, případně opravy asfaltových vrstev, odstranění starých a pokládka vrstev nových, výměny obrubníků, osazení svodidel, obnova odvodnění včetně uličních vpustí, reprofilace příkopů, pročištění stávajících propustků a obnova svislého a vodorovného DZ</t>
  </si>
  <si>
    <t>Ředitelství silnic a dálnic, IČ: 65993390</t>
  </si>
  <si>
    <t>Pardubický kraj</t>
  </si>
  <si>
    <t>Královéhradecký kraj</t>
  </si>
  <si>
    <t>Správa a údržba silnic Pardubického kraje</t>
  </si>
  <si>
    <t xml:space="preserve">II/110 Benešov - Ostředek - PD - I. etapa </t>
  </si>
  <si>
    <t>Vypracování PD ve stupni DSP a PDPS, včetně výkonu inženýrské činnosti a AD
- náplň práce - koordinace celého projektu</t>
  </si>
  <si>
    <t>06/2023</t>
  </si>
  <si>
    <t>Krajská správa a údržba silnic Středočeského kraje, příspěvková organizace
Zborovská 81/11, 150 21 Praha 5 Smíchov</t>
  </si>
  <si>
    <t xml:space="preserve"> III/1096 a III/6031, rekonstrukce silnice - PD</t>
  </si>
  <si>
    <t>Vypracování PD ve stupni DUSP a PDPS, včetně výkonu inženýrské činnosti a AD
- náplň práce - koordinace celého projektu</t>
  </si>
  <si>
    <t>12/2020</t>
  </si>
  <si>
    <t>I/62 Ústí nad Labem, okružní křižovatka Krásné Březno, DUSP + IČ k SP a I/62 Ústí nad Labem, okružní křižovatka Krásné Březno, VZ-ZDS vč. IČ, AD</t>
  </si>
  <si>
    <t>Zpracování kompletní dokumentace pro společné povolení a související inženýrská činnost (DUSP + IČ) včetně související dokumentace (geodetické zaměření, průzkum inženýrských sítí, dendrologického průzkumu, záborového elaborátu) a zpracování kompletní dokumentace ve stupni VD-ZDS vč. IČ a výkonu AD. Součástí projektu jsou i opěrné zdi a mostní objekty a prováděny byly též sanace.
náplň práce - koordinace celého projektu</t>
  </si>
  <si>
    <t>12/2022</t>
  </si>
  <si>
    <t xml:space="preserve">Ředitelství silnic a dálnic ČR, Na Pankráci 546/56, PSČ: 14505 Praha 4, IČ: 65993390
</t>
  </si>
  <si>
    <t xml:space="preserve">II/00315, III/10113 Radlík - Kostelec u Křížků – PD </t>
  </si>
  <si>
    <t>Vypracování projektové dokumentace pro vydání společného povolení (DUSP) a pro zadání stavby (PDPS), včetně výkonu IČ k DUSP a výkonu autorského dozoru (AD). Délka řešeného úseku je 6,115 km. Součástí projektu jsou i mostní objekty a sanace
- náplň práce - koordinace celého projektu</t>
  </si>
  <si>
    <t>09/2023</t>
  </si>
  <si>
    <t>II/245 Čelákovice, obchvat - PD</t>
  </si>
  <si>
    <t>10/2023</t>
  </si>
  <si>
    <t>6.</t>
  </si>
  <si>
    <t>„II/304 Bohuslavice - Opočno“ DUSP+PDPS Ve zpracované PD DUSP, PDPS akce „II/304 Bohuslavice - Opočno“ je řešena oprava silnice III. tř. Investorem je Královéhradecký kraj zastoupený  ÚS Královéhradeckého kraje.
Stavba se nachází jak v intravilánu (obce Pohoří a Bohuslavice), tak v extravilánu. Projektová dokumentace řeší rekonstrukci části komunikace II/304 v délce 5,097 km.  Začátek úseku (ZÚ) se nachází v křižovatce se silnicí II/308, km 29,503 provozního staničení a konec úseku (KÚ) je v místě navazující na projekt: Obchvat Opočna, km 34,600 provozního staničení. Současně s opravou konstrukce vozovky dochází k obnově odvodnění, 10 propustků a obnově a doplnění dopravního značení.</t>
  </si>
  <si>
    <t>HIP akce</t>
  </si>
  <si>
    <t>1,517.000,-</t>
  </si>
  <si>
    <t xml:space="preserve">III/3012 Trutnov - Radeč, PD DUSP+PDPS PD pro rekonstrukci silnice III/3012 Trutnov – Radeč včetně odvodňovacího systému. Stavba je situována v extravilánu a  v intravilánu obcí včetně rekonstrukce propustků. </t>
  </si>
  <si>
    <t>2,052.500,-</t>
  </si>
  <si>
    <t>08/2021</t>
  </si>
  <si>
    <t>Silnice III/26834 Brniště - Jablonné v Podještědí DUSP+PDPS pro rekonstrukci silnice III/26834 od křižovatky s III/2708 v obci Brniště, místní část Velký Grunov po křižovatku s II/270 v obci Jablonné v Podještědí, tedy od km 5,406 - 13,556 provozního staničení v délce 8,15</t>
  </si>
  <si>
    <t>2,250.000,-</t>
  </si>
  <si>
    <t>II/285 Jaroměř – Nové Město nad Metují DUR, DSP, PDPS PD pro rekonstrukci silnice II. třídy v úseku od km 12,701 (ZÚ) Jaroměř do km 29,678 (KÚ) Nové Město nad Metují, v celkové délce 16,977 km vč. rekonstrukce mostu ev. č. 285–008 a opěrné zdi</t>
  </si>
  <si>
    <t>2,679.000,-</t>
  </si>
  <si>
    <t>III/3229 a III/3227 Kladruby nad Labem - průtah DUSP+PDPS, PD rekonstrukce silnice v průtahu obci včetně 2 propustků</t>
  </si>
  <si>
    <t>1,834.000,-</t>
  </si>
  <si>
    <t>PD - D11 – Oprava vozovky km 36,760 – 40,200 P, Zpracování PD ve stupních DSP, PDPS rekonstrukce dálnice d11 km 36,760 – 40,200 P</t>
  </si>
  <si>
    <t>2,724.000,-</t>
  </si>
  <si>
    <t xml:space="preserve">USKHK a.s., Kutnohorská 59, Hradec Králové
 </t>
  </si>
  <si>
    <t xml:space="preserve">KSSLK a.s. , České Mládeže 632/32, Liberec
 </t>
  </si>
  <si>
    <t>Správy a údržby silnic Pardubického kraje Doubravice 98, 533 53 Pardubice</t>
  </si>
  <si>
    <t xml:space="preserve">Ředitelství silnic a dálnic ČR, 
se sídlem Na Pankráci 546/56, 140 00 Praha 4 – Nusle
IČO: 659 93 390 
</t>
  </si>
  <si>
    <t>Poznámka: Zakázka č. 6 nebyla uznána, protože zadavatel požadoval max. 5 referenčních zakázek pro účely hodnocení HIP.</t>
  </si>
  <si>
    <t>I/16 Řepov, zkapacitnění průsečné křižovatky</t>
  </si>
  <si>
    <t>HIP akce, DUSP, PDPS</t>
  </si>
  <si>
    <t>D10 LS Kosmonosy -Bezděčín - rekonstrukce 1/2 dálnice vč. konstrukčního souvrství (jeden směr)</t>
  </si>
  <si>
    <t>HIP akce, DSP, PDPS</t>
  </si>
  <si>
    <t>I/38 Libichov - Luštěnice oprava povrchu a odvodnění</t>
  </si>
  <si>
    <t>HIP akce, DSP, PDPS, AD</t>
  </si>
  <si>
    <t>Přestavba křižovatky I/16 x III/2768 x III/27515 Plazy</t>
  </si>
  <si>
    <t>HIP akce, DUSP, PDPS, AD</t>
  </si>
  <si>
    <t>I/38 Bělá pod Bezdězem-Čistá-PD</t>
  </si>
  <si>
    <t>Vyhotovení PD vybraných úseků silnic II. a III. tříd</t>
  </si>
  <si>
    <t>HIP akce, PDPS</t>
  </si>
  <si>
    <t>Ředitelství silnic a dálnic ČR, Na Pankráci 56, 140 00 Praha 4, IČ: 65993390</t>
  </si>
  <si>
    <t>Ředitelství silnic a dálnic ČR, Na Pankráci 56, 140 00 Praha 4</t>
  </si>
  <si>
    <t>Krajská správa a údržba silnic Středočeského kraje, přísp. org., Zborovská 11, 150 21 Praha 5, IČ: 00066001</t>
  </si>
  <si>
    <t>Poznámka: Zakázka č. 2 nebyla uznána, protože neobsahuje stupně projektové dokumentace požadované zadávacími podmínkami. Zakázka č. 3 nebyla uznána, protože neodpovídá definici dopravní stavby v článku dvě Výzvy k podání nabídek a zadávací dokumentace - Pojmy a zkratky.</t>
  </si>
  <si>
    <t>Nabídka č. 1 - Ing. Ivan Šír, projektování dopravních staveb CZ s.r.o.</t>
  </si>
  <si>
    <t>Nabídka č. 2 - PRODIN, a.s.</t>
  </si>
  <si>
    <t>Nabídka č. 3 - 4roads s.r.o.</t>
  </si>
  <si>
    <t>Nabídka č. 4 - ADVISIA s.r.o.</t>
  </si>
  <si>
    <t>Nabídka č. 5 - CR Project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</si>
</sst>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[$-405]mmmm\ yy;@"/>
  </numFmts>
  <fonts count="18" x14ac:knownFonts="1">
    <font>
      <sz val="11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Display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1" applyFont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44" fontId="1" fillId="0" borderId="5" xfId="1" applyFont="1" applyBorder="1"/>
    <xf numFmtId="44" fontId="1" fillId="3" borderId="5" xfId="1" applyFont="1" applyFill="1" applyBorder="1"/>
    <xf numFmtId="0" fontId="1" fillId="3" borderId="5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44" fontId="1" fillId="0" borderId="8" xfId="1" applyFont="1" applyBorder="1"/>
    <xf numFmtId="0" fontId="1" fillId="0" borderId="1" xfId="0" applyFont="1" applyBorder="1" applyAlignment="1">
      <alignment horizontal="center"/>
    </xf>
    <xf numFmtId="44" fontId="1" fillId="2" borderId="2" xfId="1" applyFont="1" applyFill="1" applyBorder="1"/>
    <xf numFmtId="44" fontId="1" fillId="2" borderId="5" xfId="1" applyFont="1" applyFill="1" applyBorder="1"/>
    <xf numFmtId="44" fontId="1" fillId="2" borderId="8" xfId="1" applyFont="1" applyFill="1" applyBorder="1"/>
    <xf numFmtId="0" fontId="3" fillId="2" borderId="11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9" xfId="0" applyFont="1" applyFill="1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/>
    <xf numFmtId="0" fontId="0" fillId="2" borderId="0" xfId="0" applyFill="1"/>
    <xf numFmtId="0" fontId="5" fillId="4" borderId="1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vertical="top" wrapText="1"/>
    </xf>
    <xf numFmtId="164" fontId="5" fillId="5" borderId="2" xfId="0" applyNumberFormat="1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7" fillId="0" borderId="0" xfId="0" applyFont="1"/>
    <xf numFmtId="0" fontId="8" fillId="0" borderId="0" xfId="0" applyFont="1"/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1" fillId="3" borderId="5" xfId="0" applyNumberFormat="1" applyFont="1" applyFill="1" applyBorder="1"/>
    <xf numFmtId="2" fontId="1" fillId="4" borderId="3" xfId="0" applyNumberFormat="1" applyFont="1" applyFill="1" applyBorder="1"/>
    <xf numFmtId="2" fontId="1" fillId="4" borderId="6" xfId="0" applyNumberFormat="1" applyFont="1" applyFill="1" applyBorder="1"/>
    <xf numFmtId="0" fontId="6" fillId="7" borderId="13" xfId="0" applyFont="1" applyFill="1" applyBorder="1"/>
    <xf numFmtId="0" fontId="5" fillId="5" borderId="8" xfId="0" applyFont="1" applyFill="1" applyBorder="1" applyAlignment="1">
      <alignment horizontal="left" vertical="top" wrapText="1"/>
    </xf>
    <xf numFmtId="44" fontId="1" fillId="3" borderId="2" xfId="1" applyFont="1" applyFill="1" applyBorder="1"/>
    <xf numFmtId="0" fontId="1" fillId="3" borderId="2" xfId="0" applyFont="1" applyFill="1" applyBorder="1"/>
    <xf numFmtId="2" fontId="1" fillId="3" borderId="2" xfId="0" applyNumberFormat="1" applyFont="1" applyFill="1" applyBorder="1"/>
    <xf numFmtId="2" fontId="1" fillId="0" borderId="5" xfId="0" applyNumberFormat="1" applyFont="1" applyBorder="1"/>
    <xf numFmtId="1" fontId="6" fillId="7" borderId="14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top" wrapText="1"/>
    </xf>
    <xf numFmtId="164" fontId="5" fillId="5" borderId="2" xfId="0" applyNumberFormat="1" applyFont="1" applyFill="1" applyBorder="1" applyAlignment="1">
      <alignment horizontal="left" vertical="top" wrapText="1"/>
    </xf>
    <xf numFmtId="14" fontId="5" fillId="5" borderId="2" xfId="0" applyNumberFormat="1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vertical="top" wrapText="1"/>
    </xf>
    <xf numFmtId="164" fontId="5" fillId="6" borderId="5" xfId="0" applyNumberFormat="1" applyFont="1" applyFill="1" applyBorder="1" applyAlignment="1">
      <alignment horizontal="left" vertical="top" wrapText="1"/>
    </xf>
    <xf numFmtId="14" fontId="5" fillId="6" borderId="5" xfId="0" applyNumberFormat="1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4" fontId="5" fillId="5" borderId="5" xfId="0" applyNumberFormat="1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vertical="top" wrapText="1"/>
    </xf>
    <xf numFmtId="164" fontId="5" fillId="5" borderId="8" xfId="0" applyNumberFormat="1" applyFont="1" applyFill="1" applyBorder="1" applyAlignment="1">
      <alignment horizontal="left" vertical="top" wrapText="1"/>
    </xf>
    <xf numFmtId="14" fontId="5" fillId="5" borderId="8" xfId="0" applyNumberFormat="1" applyFont="1" applyFill="1" applyBorder="1" applyAlignment="1">
      <alignment horizontal="left" vertical="top" wrapText="1"/>
    </xf>
    <xf numFmtId="0" fontId="6" fillId="7" borderId="1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wrapText="1"/>
    </xf>
    <xf numFmtId="164" fontId="12" fillId="5" borderId="2" xfId="0" applyNumberFormat="1" applyFont="1" applyFill="1" applyBorder="1" applyAlignment="1">
      <alignment vertical="top" wrapText="1"/>
    </xf>
    <xf numFmtId="17" fontId="12" fillId="5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vertical="top" wrapText="1"/>
    </xf>
    <xf numFmtId="0" fontId="12" fillId="6" borderId="5" xfId="0" applyFont="1" applyFill="1" applyBorder="1" applyAlignment="1">
      <alignment wrapText="1"/>
    </xf>
    <xf numFmtId="164" fontId="12" fillId="6" borderId="5" xfId="0" applyNumberFormat="1" applyFont="1" applyFill="1" applyBorder="1" applyAlignment="1">
      <alignment horizontal="right" vertical="top" wrapText="1"/>
    </xf>
    <xf numFmtId="17" fontId="12" fillId="6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wrapText="1"/>
    </xf>
    <xf numFmtId="164" fontId="12" fillId="5" borderId="5" xfId="0" applyNumberFormat="1" applyFont="1" applyFill="1" applyBorder="1" applyAlignment="1">
      <alignment horizontal="right" vertical="top" wrapText="1"/>
    </xf>
    <xf numFmtId="17" fontId="12" fillId="5" borderId="5" xfId="0" applyNumberFormat="1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wrapText="1"/>
    </xf>
    <xf numFmtId="164" fontId="12" fillId="5" borderId="8" xfId="0" applyNumberFormat="1" applyFont="1" applyFill="1" applyBorder="1" applyAlignment="1">
      <alignment horizontal="right" vertical="top" wrapText="1"/>
    </xf>
    <xf numFmtId="17" fontId="12" fillId="5" borderId="8" xfId="0" applyNumberFormat="1" applyFont="1" applyFill="1" applyBorder="1" applyAlignment="1">
      <alignment horizontal="center" vertical="top" wrapText="1"/>
    </xf>
    <xf numFmtId="2" fontId="6" fillId="7" borderId="14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right" vertical="top" wrapText="1"/>
    </xf>
    <xf numFmtId="164" fontId="5" fillId="6" borderId="5" xfId="0" applyNumberFormat="1" applyFont="1" applyFill="1" applyBorder="1" applyAlignment="1">
      <alignment horizontal="right" vertical="top" wrapText="1"/>
    </xf>
    <xf numFmtId="49" fontId="5" fillId="6" borderId="5" xfId="0" applyNumberFormat="1" applyFont="1" applyFill="1" applyBorder="1" applyAlignment="1">
      <alignment horizontal="right" vertical="top" wrapText="1"/>
    </xf>
    <xf numFmtId="164" fontId="5" fillId="5" borderId="5" xfId="0" applyNumberFormat="1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right" vertical="top" wrapText="1"/>
    </xf>
    <xf numFmtId="164" fontId="5" fillId="5" borderId="8" xfId="0" applyNumberFormat="1" applyFont="1" applyFill="1" applyBorder="1" applyAlignment="1">
      <alignment horizontal="right" vertical="top" wrapText="1"/>
    </xf>
    <xf numFmtId="49" fontId="5" fillId="5" borderId="8" xfId="0" applyNumberFormat="1" applyFont="1" applyFill="1" applyBorder="1" applyAlignment="1">
      <alignment horizontal="right" vertical="top" wrapText="1"/>
    </xf>
    <xf numFmtId="17" fontId="5" fillId="5" borderId="2" xfId="0" applyNumberFormat="1" applyFont="1" applyFill="1" applyBorder="1" applyAlignment="1">
      <alignment horizontal="left" vertical="top" wrapText="1"/>
    </xf>
    <xf numFmtId="17" fontId="5" fillId="5" borderId="5" xfId="0" applyNumberFormat="1" applyFont="1" applyFill="1" applyBorder="1" applyAlignment="1">
      <alignment horizontal="left" vertical="top" wrapText="1"/>
    </xf>
    <xf numFmtId="17" fontId="5" fillId="6" borderId="5" xfId="0" applyNumberFormat="1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164" fontId="5" fillId="6" borderId="8" xfId="0" applyNumberFormat="1" applyFont="1" applyFill="1" applyBorder="1" applyAlignment="1">
      <alignment horizontal="left" vertical="top" wrapText="1"/>
    </xf>
    <xf numFmtId="17" fontId="5" fillId="6" borderId="8" xfId="0" applyNumberFormat="1" applyFont="1" applyFill="1" applyBorder="1" applyAlignment="1">
      <alignment horizontal="left" vertical="top" wrapText="1"/>
    </xf>
    <xf numFmtId="49" fontId="16" fillId="3" borderId="2" xfId="0" applyNumberFormat="1" applyFont="1" applyFill="1" applyBorder="1" applyAlignment="1">
      <alignment horizontal="left" vertical="top" wrapText="1"/>
    </xf>
    <xf numFmtId="0" fontId="0" fillId="3" borderId="2" xfId="0" applyFill="1" applyBorder="1" applyAlignment="1">
      <alignment vertical="top" wrapText="1"/>
    </xf>
    <xf numFmtId="165" fontId="0" fillId="3" borderId="2" xfId="0" applyNumberFormat="1" applyFill="1" applyBorder="1" applyAlignment="1">
      <alignment vertical="top" wrapText="1"/>
    </xf>
    <xf numFmtId="166" fontId="0" fillId="3" borderId="2" xfId="0" applyNumberFormat="1" applyFill="1" applyBorder="1" applyAlignment="1">
      <alignment vertical="top" wrapText="1"/>
    </xf>
    <xf numFmtId="0" fontId="0" fillId="5" borderId="2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17" fillId="6" borderId="5" xfId="0" applyFont="1" applyFill="1" applyBorder="1"/>
    <xf numFmtId="6" fontId="17" fillId="6" borderId="5" xfId="0" applyNumberFormat="1" applyFont="1" applyFill="1" applyBorder="1" applyAlignment="1">
      <alignment horizontal="right"/>
    </xf>
    <xf numFmtId="166" fontId="0" fillId="3" borderId="5" xfId="0" applyNumberFormat="1" applyFill="1" applyBorder="1" applyAlignment="1">
      <alignment vertical="top" wrapText="1"/>
    </xf>
    <xf numFmtId="0" fontId="0" fillId="5" borderId="5" xfId="0" applyFill="1" applyBorder="1" applyAlignment="1">
      <alignment horizontal="left" vertical="top" wrapText="1"/>
    </xf>
    <xf numFmtId="6" fontId="17" fillId="5" borderId="5" xfId="0" applyNumberFormat="1" applyFont="1" applyFill="1" applyBorder="1" applyAlignment="1">
      <alignment horizontal="right"/>
    </xf>
    <xf numFmtId="0" fontId="0" fillId="6" borderId="8" xfId="0" applyFill="1" applyBorder="1" applyAlignment="1">
      <alignment horizontal="left" vertical="top" wrapText="1"/>
    </xf>
    <xf numFmtId="6" fontId="17" fillId="6" borderId="8" xfId="0" applyNumberFormat="1" applyFont="1" applyFill="1" applyBorder="1" applyAlignment="1">
      <alignment horizontal="right"/>
    </xf>
    <xf numFmtId="166" fontId="0" fillId="3" borderId="8" xfId="0" applyNumberFormat="1" applyFill="1" applyBorder="1" applyAlignment="1">
      <alignment vertical="top" wrapText="1"/>
    </xf>
  </cellXfs>
  <cellStyles count="3">
    <cellStyle name="Měna" xfId="1" builtinId="4"/>
    <cellStyle name="Normální" xfId="0" builtinId="0"/>
    <cellStyle name="Normální 2" xfId="2" xr:uid="{586F41FE-1EC0-45E3-B73E-4E5D64F51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1657-B80E-4867-A8A1-E901CF196071}">
  <sheetPr>
    <pageSetUpPr fitToPage="1"/>
  </sheetPr>
  <dimension ref="A2:I23"/>
  <sheetViews>
    <sheetView tabSelected="1" workbookViewId="0">
      <selection activeCell="A9" sqref="A9"/>
    </sheetView>
  </sheetViews>
  <sheetFormatPr defaultRowHeight="15" x14ac:dyDescent="0.25"/>
  <cols>
    <col min="1" max="1" width="41.7109375" bestFit="1" customWidth="1"/>
    <col min="2" max="2" width="56.5703125" customWidth="1"/>
    <col min="3" max="3" width="30" customWidth="1"/>
    <col min="4" max="4" width="29.42578125" customWidth="1"/>
    <col min="5" max="5" width="27" customWidth="1"/>
    <col min="6" max="6" width="22.85546875" customWidth="1"/>
    <col min="7" max="7" width="30" customWidth="1"/>
    <col min="8" max="8" width="25.5703125" customWidth="1"/>
    <col min="9" max="9" width="9.42578125" customWidth="1"/>
  </cols>
  <sheetData>
    <row r="2" spans="1:9" ht="26.25" x14ac:dyDescent="0.4">
      <c r="A2" s="37" t="s">
        <v>28</v>
      </c>
    </row>
    <row r="3" spans="1:9" ht="15.75" thickBot="1" x14ac:dyDescent="0.3"/>
    <row r="4" spans="1:9" ht="30" customHeight="1" thickBot="1" x14ac:dyDescent="0.45">
      <c r="A4" s="35" t="s">
        <v>7</v>
      </c>
      <c r="B4" s="17" t="s">
        <v>0</v>
      </c>
      <c r="C4" s="17" t="s">
        <v>1</v>
      </c>
      <c r="D4" s="17" t="s">
        <v>2</v>
      </c>
      <c r="E4" s="17" t="s">
        <v>4</v>
      </c>
      <c r="F4" s="17" t="s">
        <v>3</v>
      </c>
      <c r="G4" s="17" t="s">
        <v>5</v>
      </c>
      <c r="H4" s="36" t="s">
        <v>6</v>
      </c>
      <c r="I4" s="1"/>
    </row>
    <row r="5" spans="1:9" ht="30" customHeight="1" x14ac:dyDescent="0.4">
      <c r="A5" s="13">
        <v>2</v>
      </c>
      <c r="B5" s="4" t="s">
        <v>29</v>
      </c>
      <c r="C5" s="14">
        <v>984000</v>
      </c>
      <c r="D5" s="46">
        <f t="shared" ref="D5:D13" si="0">C5*C$18</f>
        <v>1190640</v>
      </c>
      <c r="E5" s="47">
        <v>3</v>
      </c>
      <c r="F5" s="48">
        <v>80</v>
      </c>
      <c r="G5" s="48">
        <v>12</v>
      </c>
      <c r="H5" s="42">
        <f t="shared" ref="H5:H13" si="1">F5+G5</f>
        <v>92</v>
      </c>
      <c r="I5" s="1"/>
    </row>
    <row r="6" spans="1:9" ht="30" customHeight="1" x14ac:dyDescent="0.4">
      <c r="A6" s="5">
        <v>1</v>
      </c>
      <c r="B6" s="6" t="s">
        <v>20</v>
      </c>
      <c r="C6" s="15">
        <v>1540000</v>
      </c>
      <c r="D6" s="7">
        <f t="shared" si="0"/>
        <v>1863400</v>
      </c>
      <c r="E6" s="6">
        <v>3</v>
      </c>
      <c r="F6" s="49">
        <v>51.11</v>
      </c>
      <c r="G6" s="49">
        <v>12</v>
      </c>
      <c r="H6" s="43">
        <f t="shared" si="1"/>
        <v>63.11</v>
      </c>
      <c r="I6" s="1"/>
    </row>
    <row r="7" spans="1:9" ht="30" customHeight="1" x14ac:dyDescent="0.4">
      <c r="A7" s="5">
        <v>5</v>
      </c>
      <c r="B7" s="6" t="s">
        <v>32</v>
      </c>
      <c r="C7" s="15">
        <v>1973000</v>
      </c>
      <c r="D7" s="8">
        <f t="shared" si="0"/>
        <v>2387330</v>
      </c>
      <c r="E7" s="9">
        <v>5</v>
      </c>
      <c r="F7" s="9">
        <v>39.89</v>
      </c>
      <c r="G7" s="41">
        <v>20</v>
      </c>
      <c r="H7" s="18">
        <f t="shared" si="1"/>
        <v>59.89</v>
      </c>
      <c r="I7" s="1"/>
    </row>
    <row r="8" spans="1:9" ht="30" customHeight="1" x14ac:dyDescent="0.4">
      <c r="A8" s="5">
        <v>4</v>
      </c>
      <c r="B8" s="6" t="s">
        <v>31</v>
      </c>
      <c r="C8" s="15">
        <v>2185000</v>
      </c>
      <c r="D8" s="8">
        <f t="shared" si="0"/>
        <v>2643850</v>
      </c>
      <c r="E8" s="9">
        <v>5</v>
      </c>
      <c r="F8" s="9">
        <v>36.020000000000003</v>
      </c>
      <c r="G8" s="41">
        <v>20</v>
      </c>
      <c r="H8" s="18">
        <f t="shared" si="1"/>
        <v>56.02</v>
      </c>
      <c r="I8" s="1"/>
    </row>
    <row r="9" spans="1:9" ht="30" customHeight="1" x14ac:dyDescent="0.4">
      <c r="A9" s="5">
        <v>3</v>
      </c>
      <c r="B9" s="6" t="s">
        <v>30</v>
      </c>
      <c r="C9" s="15">
        <v>2390000</v>
      </c>
      <c r="D9" s="8">
        <f t="shared" si="0"/>
        <v>2891900</v>
      </c>
      <c r="E9" s="9">
        <v>5</v>
      </c>
      <c r="F9" s="41">
        <v>32.93</v>
      </c>
      <c r="G9" s="41">
        <v>20</v>
      </c>
      <c r="H9" s="43">
        <f t="shared" si="1"/>
        <v>52.93</v>
      </c>
      <c r="I9" s="1"/>
    </row>
    <row r="10" spans="1:9" ht="30" customHeight="1" x14ac:dyDescent="0.4">
      <c r="A10" s="5"/>
      <c r="B10" s="6"/>
      <c r="C10" s="15"/>
      <c r="D10" s="8">
        <f t="shared" si="0"/>
        <v>0</v>
      </c>
      <c r="E10" s="9"/>
      <c r="F10" s="9"/>
      <c r="G10" s="9"/>
      <c r="H10" s="18">
        <f t="shared" si="1"/>
        <v>0</v>
      </c>
      <c r="I10" s="1"/>
    </row>
    <row r="11" spans="1:9" ht="30" customHeight="1" x14ac:dyDescent="0.4">
      <c r="A11" s="5"/>
      <c r="B11" s="6"/>
      <c r="C11" s="15"/>
      <c r="D11" s="8">
        <f t="shared" si="0"/>
        <v>0</v>
      </c>
      <c r="E11" s="9"/>
      <c r="F11" s="9"/>
      <c r="G11" s="9"/>
      <c r="H11" s="18">
        <f t="shared" si="1"/>
        <v>0</v>
      </c>
      <c r="I11" s="1"/>
    </row>
    <row r="12" spans="1:9" ht="30" customHeight="1" x14ac:dyDescent="0.4">
      <c r="A12" s="5"/>
      <c r="B12" s="9"/>
      <c r="C12" s="15"/>
      <c r="D12" s="7">
        <f t="shared" si="0"/>
        <v>0</v>
      </c>
      <c r="E12" s="6"/>
      <c r="F12" s="6"/>
      <c r="G12" s="6"/>
      <c r="H12" s="18">
        <f t="shared" si="1"/>
        <v>0</v>
      </c>
      <c r="I12" s="1"/>
    </row>
    <row r="13" spans="1:9" ht="30" customHeight="1" thickBot="1" x14ac:dyDescent="0.45">
      <c r="A13" s="10"/>
      <c r="B13" s="11"/>
      <c r="C13" s="16"/>
      <c r="D13" s="12">
        <f t="shared" si="0"/>
        <v>0</v>
      </c>
      <c r="E13" s="11"/>
      <c r="F13" s="11"/>
      <c r="G13" s="11"/>
      <c r="H13" s="19">
        <f t="shared" si="1"/>
        <v>0</v>
      </c>
      <c r="I13" s="1"/>
    </row>
    <row r="14" spans="1:9" ht="30" customHeight="1" x14ac:dyDescent="0.4">
      <c r="A14" s="2"/>
      <c r="B14" s="1"/>
      <c r="C14" s="3"/>
      <c r="D14" s="3"/>
      <c r="E14" s="1"/>
      <c r="F14" s="1"/>
      <c r="G14" s="1"/>
      <c r="H14" s="1"/>
      <c r="I14" s="1"/>
    </row>
    <row r="15" spans="1:9" ht="30" customHeight="1" x14ac:dyDescent="0.4">
      <c r="A15" s="2"/>
      <c r="B15" s="1"/>
      <c r="C15" s="3"/>
      <c r="D15" s="3"/>
      <c r="E15" s="1"/>
      <c r="F15" s="1"/>
      <c r="G15" s="1"/>
      <c r="H15" s="1"/>
      <c r="I15" s="1"/>
    </row>
    <row r="16" spans="1:9" ht="30" customHeight="1" x14ac:dyDescent="0.4">
      <c r="A16" s="1"/>
      <c r="B16" s="1"/>
      <c r="C16" s="1"/>
      <c r="D16" s="1"/>
      <c r="E16" s="1"/>
      <c r="F16" s="1"/>
    </row>
    <row r="17" spans="1:6" ht="30" customHeight="1" x14ac:dyDescent="0.4">
      <c r="A17" s="1"/>
      <c r="B17" s="1"/>
      <c r="C17" s="1"/>
      <c r="D17" s="1"/>
      <c r="E17" s="1"/>
      <c r="F17" s="1"/>
    </row>
    <row r="18" spans="1:6" ht="30" customHeight="1" x14ac:dyDescent="0.4">
      <c r="A18" s="1"/>
      <c r="B18" s="1"/>
      <c r="C18" s="1">
        <v>1.21</v>
      </c>
      <c r="D18" s="1"/>
      <c r="E18" s="1"/>
      <c r="F18" s="1"/>
    </row>
    <row r="19" spans="1:6" ht="30" customHeight="1" x14ac:dyDescent="0.4">
      <c r="A19" s="1"/>
      <c r="B19" s="1"/>
      <c r="C19" s="1"/>
      <c r="D19" s="1"/>
      <c r="E19" s="1"/>
      <c r="F19" s="1"/>
    </row>
    <row r="20" spans="1:6" ht="30" customHeight="1" x14ac:dyDescent="0.4">
      <c r="A20" s="1"/>
      <c r="B20" s="1"/>
      <c r="C20" s="1"/>
      <c r="D20" s="1"/>
      <c r="E20" s="1"/>
      <c r="F20" s="1"/>
    </row>
    <row r="21" spans="1:6" ht="30" customHeight="1" x14ac:dyDescent="0.4">
      <c r="A21" s="1"/>
      <c r="B21" s="1"/>
      <c r="C21" s="1"/>
      <c r="D21" s="1"/>
      <c r="E21" s="1"/>
      <c r="F21" s="1"/>
    </row>
    <row r="22" spans="1:6" ht="30" customHeight="1" x14ac:dyDescent="0.25"/>
    <row r="23" spans="1:6" ht="30" customHeight="1" x14ac:dyDescent="0.25"/>
  </sheetData>
  <sortState xmlns:xlrd2="http://schemas.microsoft.com/office/spreadsheetml/2017/richdata2" ref="A5:H13">
    <sortCondition descending="1" ref="H5:H13"/>
  </sortState>
  <pageMargins left="0.7" right="0.7" top="0.78740157499999996" bottom="0.78740157499999996" header="0.3" footer="0.3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187B-D7C1-4AB1-9454-BD376C2A9983}">
  <dimension ref="A2:K56"/>
  <sheetViews>
    <sheetView workbookViewId="0">
      <selection activeCell="I51" sqref="I51"/>
    </sheetView>
  </sheetViews>
  <sheetFormatPr defaultRowHeight="15" x14ac:dyDescent="0.25"/>
  <cols>
    <col min="1" max="5" width="26.85546875" customWidth="1"/>
    <col min="6" max="6" width="29.85546875" customWidth="1"/>
    <col min="7" max="7" width="18.42578125" customWidth="1"/>
  </cols>
  <sheetData>
    <row r="2" spans="1:7" x14ac:dyDescent="0.25">
      <c r="A2" s="23" t="s">
        <v>102</v>
      </c>
    </row>
    <row r="3" spans="1:7" ht="15.75" thickBot="1" x14ac:dyDescent="0.3">
      <c r="B3" s="24" t="s">
        <v>13</v>
      </c>
      <c r="C3" s="24" t="s">
        <v>14</v>
      </c>
      <c r="D3" s="24" t="s">
        <v>15</v>
      </c>
      <c r="E3" s="24" t="s">
        <v>16</v>
      </c>
      <c r="F3" s="24" t="s">
        <v>17</v>
      </c>
      <c r="G3" s="24" t="s">
        <v>18</v>
      </c>
    </row>
    <row r="4" spans="1:7" ht="94.5" x14ac:dyDescent="0.25">
      <c r="A4" s="25" t="s">
        <v>8</v>
      </c>
      <c r="B4" s="51" t="s">
        <v>21</v>
      </c>
      <c r="C4" s="29" t="s">
        <v>22</v>
      </c>
      <c r="D4" s="52">
        <v>3300000</v>
      </c>
      <c r="E4" s="53">
        <v>43615</v>
      </c>
      <c r="F4" s="28" t="s">
        <v>48</v>
      </c>
      <c r="G4" s="20">
        <v>4</v>
      </c>
    </row>
    <row r="5" spans="1:7" ht="175.5" x14ac:dyDescent="0.25">
      <c r="A5" s="26" t="s">
        <v>9</v>
      </c>
      <c r="B5" s="54" t="s">
        <v>23</v>
      </c>
      <c r="C5" s="55" t="s">
        <v>22</v>
      </c>
      <c r="D5" s="56">
        <v>2098000</v>
      </c>
      <c r="E5" s="57">
        <v>44494</v>
      </c>
      <c r="F5" s="55" t="s">
        <v>49</v>
      </c>
      <c r="G5" s="21">
        <v>4</v>
      </c>
    </row>
    <row r="6" spans="1:7" ht="189" x14ac:dyDescent="0.25">
      <c r="A6" s="26" t="s">
        <v>10</v>
      </c>
      <c r="B6" s="58" t="s">
        <v>24</v>
      </c>
      <c r="C6" s="59" t="s">
        <v>22</v>
      </c>
      <c r="D6" s="60">
        <v>1700000</v>
      </c>
      <c r="E6" s="61">
        <v>44895</v>
      </c>
      <c r="F6" s="59" t="s">
        <v>49</v>
      </c>
      <c r="G6" s="21">
        <v>4</v>
      </c>
    </row>
    <row r="7" spans="1:7" ht="108" x14ac:dyDescent="0.25">
      <c r="A7" s="26" t="s">
        <v>11</v>
      </c>
      <c r="B7" s="54" t="s">
        <v>25</v>
      </c>
      <c r="C7" s="55" t="s">
        <v>22</v>
      </c>
      <c r="D7" s="56">
        <v>2331000</v>
      </c>
      <c r="E7" s="57">
        <v>45432</v>
      </c>
      <c r="F7" s="55" t="s">
        <v>49</v>
      </c>
      <c r="G7" s="21">
        <v>0</v>
      </c>
    </row>
    <row r="8" spans="1:7" ht="149.25" thickBot="1" x14ac:dyDescent="0.3">
      <c r="A8" s="27" t="s">
        <v>12</v>
      </c>
      <c r="B8" s="62" t="s">
        <v>26</v>
      </c>
      <c r="C8" s="63" t="s">
        <v>22</v>
      </c>
      <c r="D8" s="64">
        <v>2097000</v>
      </c>
      <c r="E8" s="65">
        <v>45453</v>
      </c>
      <c r="F8" s="63" t="s">
        <v>50</v>
      </c>
      <c r="G8" s="22">
        <v>0</v>
      </c>
    </row>
    <row r="9" spans="1:7" ht="15.75" thickBot="1" x14ac:dyDescent="0.3">
      <c r="F9" s="44" t="s">
        <v>19</v>
      </c>
      <c r="G9" s="50">
        <f>SUM(G4:G8)</f>
        <v>12</v>
      </c>
    </row>
    <row r="11" spans="1:7" x14ac:dyDescent="0.25">
      <c r="A11" s="23" t="s">
        <v>27</v>
      </c>
      <c r="B11" s="23"/>
      <c r="C11" s="23"/>
      <c r="D11" s="23"/>
      <c r="E11" s="23"/>
    </row>
    <row r="13" spans="1:7" x14ac:dyDescent="0.25">
      <c r="A13" s="23" t="s">
        <v>103</v>
      </c>
    </row>
    <row r="14" spans="1:7" ht="15.75" thickBot="1" x14ac:dyDescent="0.3">
      <c r="B14" s="24" t="s">
        <v>13</v>
      </c>
      <c r="C14" s="24" t="s">
        <v>14</v>
      </c>
      <c r="D14" s="24" t="s">
        <v>15</v>
      </c>
      <c r="E14" s="24" t="s">
        <v>16</v>
      </c>
      <c r="F14" s="24" t="s">
        <v>17</v>
      </c>
      <c r="G14" s="24" t="s">
        <v>18</v>
      </c>
    </row>
    <row r="15" spans="1:7" ht="136.5" x14ac:dyDescent="0.25">
      <c r="A15" s="25" t="s">
        <v>8</v>
      </c>
      <c r="B15" s="54" t="s">
        <v>33</v>
      </c>
      <c r="C15" s="67" t="s">
        <v>34</v>
      </c>
      <c r="D15" s="68">
        <v>5574100</v>
      </c>
      <c r="E15" s="69">
        <v>44440</v>
      </c>
      <c r="F15" s="70" t="s">
        <v>35</v>
      </c>
      <c r="G15" s="20">
        <v>4</v>
      </c>
    </row>
    <row r="16" spans="1:7" ht="108" x14ac:dyDescent="0.25">
      <c r="A16" s="26" t="s">
        <v>9</v>
      </c>
      <c r="B16" s="54" t="s">
        <v>36</v>
      </c>
      <c r="C16" s="71" t="s">
        <v>37</v>
      </c>
      <c r="D16" s="72">
        <v>1790000</v>
      </c>
      <c r="E16" s="73">
        <v>43525</v>
      </c>
      <c r="F16" s="54" t="s">
        <v>38</v>
      </c>
      <c r="G16" s="21">
        <v>0</v>
      </c>
    </row>
    <row r="17" spans="1:11" ht="288" customHeight="1" x14ac:dyDescent="0.25">
      <c r="A17" s="26" t="s">
        <v>10</v>
      </c>
      <c r="B17" s="54" t="s">
        <v>39</v>
      </c>
      <c r="C17" s="74" t="s">
        <v>40</v>
      </c>
      <c r="D17" s="75">
        <v>3855000</v>
      </c>
      <c r="E17" s="76">
        <v>43617</v>
      </c>
      <c r="F17" s="58" t="s">
        <v>41</v>
      </c>
      <c r="G17" s="21">
        <v>0</v>
      </c>
    </row>
    <row r="18" spans="1:11" ht="81" x14ac:dyDescent="0.25">
      <c r="A18" s="26" t="s">
        <v>11</v>
      </c>
      <c r="B18" s="54" t="s">
        <v>42</v>
      </c>
      <c r="C18" s="71" t="s">
        <v>43</v>
      </c>
      <c r="D18" s="72">
        <v>2914000</v>
      </c>
      <c r="E18" s="73">
        <v>43586</v>
      </c>
      <c r="F18" s="54" t="s">
        <v>44</v>
      </c>
      <c r="G18" s="21">
        <v>4</v>
      </c>
    </row>
    <row r="19" spans="1:11" ht="175.5" customHeight="1" thickBot="1" x14ac:dyDescent="0.3">
      <c r="A19" s="27" t="s">
        <v>12</v>
      </c>
      <c r="B19" s="62" t="s">
        <v>45</v>
      </c>
      <c r="C19" s="77" t="s">
        <v>46</v>
      </c>
      <c r="D19" s="78">
        <v>1693600</v>
      </c>
      <c r="E19" s="79">
        <v>43770</v>
      </c>
      <c r="F19" s="62" t="s">
        <v>47</v>
      </c>
      <c r="G19" s="22">
        <v>4</v>
      </c>
    </row>
    <row r="20" spans="1:11" ht="15.75" thickBot="1" x14ac:dyDescent="0.3">
      <c r="F20" s="44" t="s">
        <v>19</v>
      </c>
      <c r="G20" s="66">
        <f>SUM(G15:G19)</f>
        <v>12</v>
      </c>
    </row>
    <row r="22" spans="1:11" s="39" customFormat="1" ht="18.75" x14ac:dyDescent="0.3">
      <c r="A22" s="23" t="s">
        <v>101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34" customFormat="1" ht="18.75" x14ac:dyDescent="0.3">
      <c r="A23" s="33"/>
      <c r="B23" s="33"/>
      <c r="C23" s="33"/>
      <c r="D23" s="33"/>
      <c r="E23" s="33"/>
    </row>
    <row r="25" spans="1:11" x14ac:dyDescent="0.25">
      <c r="A25" s="23" t="s">
        <v>104</v>
      </c>
    </row>
    <row r="26" spans="1:11" ht="15.75" thickBot="1" x14ac:dyDescent="0.3">
      <c r="B26" s="24" t="s">
        <v>13</v>
      </c>
      <c r="C26" s="24" t="s">
        <v>14</v>
      </c>
      <c r="D26" s="24" t="s">
        <v>15</v>
      </c>
      <c r="E26" s="24" t="s">
        <v>16</v>
      </c>
      <c r="F26" s="24" t="s">
        <v>17</v>
      </c>
      <c r="G26" s="24" t="s">
        <v>18</v>
      </c>
    </row>
    <row r="27" spans="1:11" ht="67.5" x14ac:dyDescent="0.25">
      <c r="A27" s="25" t="s">
        <v>8</v>
      </c>
      <c r="B27" s="28" t="s">
        <v>51</v>
      </c>
      <c r="C27" s="29" t="s">
        <v>52</v>
      </c>
      <c r="D27" s="30">
        <v>5421000</v>
      </c>
      <c r="E27" s="81" t="s">
        <v>53</v>
      </c>
      <c r="F27" s="29" t="s">
        <v>54</v>
      </c>
      <c r="G27" s="20">
        <v>4</v>
      </c>
    </row>
    <row r="28" spans="1:11" ht="67.5" x14ac:dyDescent="0.25">
      <c r="A28" s="26" t="s">
        <v>9</v>
      </c>
      <c r="B28" s="31" t="s">
        <v>55</v>
      </c>
      <c r="C28" s="55" t="s">
        <v>56</v>
      </c>
      <c r="D28" s="82">
        <v>1680500</v>
      </c>
      <c r="E28" s="83" t="s">
        <v>57</v>
      </c>
      <c r="F28" s="55" t="s">
        <v>54</v>
      </c>
      <c r="G28" s="21">
        <v>4</v>
      </c>
    </row>
    <row r="29" spans="1:11" ht="229.5" x14ac:dyDescent="0.25">
      <c r="A29" s="26" t="s">
        <v>10</v>
      </c>
      <c r="B29" s="32" t="s">
        <v>58</v>
      </c>
      <c r="C29" s="32" t="s">
        <v>59</v>
      </c>
      <c r="D29" s="84">
        <v>2781700</v>
      </c>
      <c r="E29" s="85" t="s">
        <v>60</v>
      </c>
      <c r="F29" s="32" t="s">
        <v>61</v>
      </c>
      <c r="G29" s="21">
        <v>4</v>
      </c>
    </row>
    <row r="30" spans="1:11" ht="148.5" x14ac:dyDescent="0.25">
      <c r="A30" s="26" t="s">
        <v>11</v>
      </c>
      <c r="B30" s="31" t="s">
        <v>62</v>
      </c>
      <c r="C30" s="31" t="s">
        <v>63</v>
      </c>
      <c r="D30" s="82">
        <v>3283000</v>
      </c>
      <c r="E30" s="86" t="s">
        <v>64</v>
      </c>
      <c r="F30" s="31" t="s">
        <v>54</v>
      </c>
      <c r="G30" s="21">
        <v>4</v>
      </c>
    </row>
    <row r="31" spans="1:11" ht="68.25" thickBot="1" x14ac:dyDescent="0.3">
      <c r="A31" s="27" t="s">
        <v>12</v>
      </c>
      <c r="B31" s="45" t="s">
        <v>65</v>
      </c>
      <c r="C31" s="63" t="s">
        <v>52</v>
      </c>
      <c r="D31" s="87">
        <v>1890000</v>
      </c>
      <c r="E31" s="88" t="s">
        <v>66</v>
      </c>
      <c r="F31" s="45" t="s">
        <v>54</v>
      </c>
      <c r="G31" s="22">
        <v>4</v>
      </c>
    </row>
    <row r="32" spans="1:11" ht="15.75" thickBot="1" x14ac:dyDescent="0.3">
      <c r="F32" s="44" t="s">
        <v>19</v>
      </c>
      <c r="G32" s="80">
        <f>SUM(G27:G31)</f>
        <v>20</v>
      </c>
    </row>
    <row r="34" spans="1:7" s="40" customFormat="1" ht="18.75" x14ac:dyDescent="0.3">
      <c r="A34" s="38"/>
      <c r="B34" s="39"/>
      <c r="C34" s="38"/>
    </row>
    <row r="35" spans="1:7" x14ac:dyDescent="0.25">
      <c r="A35" s="23" t="s">
        <v>105</v>
      </c>
    </row>
    <row r="36" spans="1:7" ht="15.75" thickBot="1" x14ac:dyDescent="0.3">
      <c r="B36" s="24" t="s">
        <v>13</v>
      </c>
      <c r="C36" s="24" t="s">
        <v>14</v>
      </c>
      <c r="D36" s="24" t="s">
        <v>15</v>
      </c>
      <c r="E36" s="24" t="s">
        <v>16</v>
      </c>
      <c r="F36" s="24" t="s">
        <v>17</v>
      </c>
      <c r="G36" s="24" t="s">
        <v>18</v>
      </c>
    </row>
    <row r="37" spans="1:7" ht="310.5" x14ac:dyDescent="0.25">
      <c r="A37" s="25" t="s">
        <v>8</v>
      </c>
      <c r="B37" s="28" t="s">
        <v>68</v>
      </c>
      <c r="C37" s="28" t="s">
        <v>69</v>
      </c>
      <c r="D37" s="52" t="s">
        <v>70</v>
      </c>
      <c r="E37" s="89">
        <v>44501</v>
      </c>
      <c r="F37" s="28" t="s">
        <v>82</v>
      </c>
      <c r="G37" s="20">
        <v>4</v>
      </c>
    </row>
    <row r="38" spans="1:7" ht="94.5" x14ac:dyDescent="0.25">
      <c r="A38" s="26" t="s">
        <v>9</v>
      </c>
      <c r="B38" s="31" t="s">
        <v>71</v>
      </c>
      <c r="C38" s="31" t="s">
        <v>69</v>
      </c>
      <c r="D38" s="56" t="s">
        <v>72</v>
      </c>
      <c r="E38" s="31" t="s">
        <v>73</v>
      </c>
      <c r="F38" s="31" t="s">
        <v>82</v>
      </c>
      <c r="G38" s="21">
        <v>4</v>
      </c>
    </row>
    <row r="39" spans="1:7" ht="135" x14ac:dyDescent="0.25">
      <c r="A39" s="26" t="s">
        <v>10</v>
      </c>
      <c r="B39" s="32" t="s">
        <v>74</v>
      </c>
      <c r="C39" s="32" t="s">
        <v>69</v>
      </c>
      <c r="D39" s="60" t="s">
        <v>75</v>
      </c>
      <c r="E39" s="90">
        <v>45231</v>
      </c>
      <c r="F39" s="32" t="s">
        <v>83</v>
      </c>
      <c r="G39" s="21">
        <v>4</v>
      </c>
    </row>
    <row r="40" spans="1:7" ht="108" x14ac:dyDescent="0.25">
      <c r="A40" s="26" t="s">
        <v>11</v>
      </c>
      <c r="B40" s="31" t="s">
        <v>76</v>
      </c>
      <c r="C40" s="31" t="s">
        <v>69</v>
      </c>
      <c r="D40" s="56" t="s">
        <v>77</v>
      </c>
      <c r="E40" s="91">
        <v>43586</v>
      </c>
      <c r="F40" s="31" t="s">
        <v>82</v>
      </c>
      <c r="G40" s="21">
        <v>4</v>
      </c>
    </row>
    <row r="41" spans="1:7" ht="54" x14ac:dyDescent="0.25">
      <c r="A41" s="26" t="s">
        <v>12</v>
      </c>
      <c r="B41" s="32" t="s">
        <v>78</v>
      </c>
      <c r="C41" s="32" t="s">
        <v>69</v>
      </c>
      <c r="D41" s="60" t="s">
        <v>79</v>
      </c>
      <c r="E41" s="90">
        <v>45323</v>
      </c>
      <c r="F41" s="32" t="s">
        <v>84</v>
      </c>
      <c r="G41" s="21">
        <v>4</v>
      </c>
    </row>
    <row r="42" spans="1:7" ht="68.25" thickBot="1" x14ac:dyDescent="0.3">
      <c r="A42" s="27" t="s">
        <v>67</v>
      </c>
      <c r="B42" s="92" t="s">
        <v>80</v>
      </c>
      <c r="C42" s="92" t="s">
        <v>69</v>
      </c>
      <c r="D42" s="93" t="s">
        <v>81</v>
      </c>
      <c r="E42" s="94">
        <v>45505</v>
      </c>
      <c r="F42" s="92" t="s">
        <v>85</v>
      </c>
      <c r="G42" s="22">
        <v>0</v>
      </c>
    </row>
    <row r="43" spans="1:7" ht="15.75" thickBot="1" x14ac:dyDescent="0.3">
      <c r="F43" s="44" t="s">
        <v>19</v>
      </c>
      <c r="G43" s="80">
        <f>SUM(G37:G42)</f>
        <v>20</v>
      </c>
    </row>
    <row r="45" spans="1:7" x14ac:dyDescent="0.25">
      <c r="A45" s="23" t="s">
        <v>86</v>
      </c>
      <c r="B45" s="23"/>
      <c r="C45" s="23"/>
      <c r="D45" s="23"/>
    </row>
    <row r="47" spans="1:7" x14ac:dyDescent="0.25">
      <c r="A47" s="23" t="s">
        <v>106</v>
      </c>
    </row>
    <row r="48" spans="1:7" ht="15.75" thickBot="1" x14ac:dyDescent="0.3">
      <c r="B48" s="24" t="s">
        <v>13</v>
      </c>
      <c r="C48" s="24" t="s">
        <v>14</v>
      </c>
      <c r="D48" s="24" t="s">
        <v>15</v>
      </c>
      <c r="E48" s="24" t="s">
        <v>16</v>
      </c>
      <c r="F48" s="24" t="s">
        <v>17</v>
      </c>
      <c r="G48" s="24" t="s">
        <v>18</v>
      </c>
    </row>
    <row r="49" spans="1:7" ht="45" x14ac:dyDescent="0.25">
      <c r="A49" s="25" t="s">
        <v>8</v>
      </c>
      <c r="B49" s="95" t="s">
        <v>87</v>
      </c>
      <c r="C49" s="96" t="s">
        <v>88</v>
      </c>
      <c r="D49" s="97">
        <v>1501950</v>
      </c>
      <c r="E49" s="98">
        <v>44378</v>
      </c>
      <c r="F49" s="99" t="s">
        <v>98</v>
      </c>
      <c r="G49" s="20">
        <v>4</v>
      </c>
    </row>
    <row r="50" spans="1:7" ht="60" x14ac:dyDescent="0.25">
      <c r="A50" s="26" t="s">
        <v>9</v>
      </c>
      <c r="B50" s="100" t="s">
        <v>89</v>
      </c>
      <c r="C50" s="101" t="s">
        <v>90</v>
      </c>
      <c r="D50" s="102">
        <v>2062150</v>
      </c>
      <c r="E50" s="103">
        <v>44896</v>
      </c>
      <c r="F50" s="100" t="s">
        <v>98</v>
      </c>
      <c r="G50" s="21">
        <v>4</v>
      </c>
    </row>
    <row r="51" spans="1:7" ht="45" x14ac:dyDescent="0.25">
      <c r="A51" s="26" t="s">
        <v>10</v>
      </c>
      <c r="B51" s="104" t="s">
        <v>91</v>
      </c>
      <c r="C51" s="32" t="s">
        <v>92</v>
      </c>
      <c r="D51" s="105">
        <v>1542600</v>
      </c>
      <c r="E51" s="103">
        <v>45047</v>
      </c>
      <c r="F51" s="104" t="s">
        <v>98</v>
      </c>
      <c r="G51" s="21">
        <v>4</v>
      </c>
    </row>
    <row r="52" spans="1:7" ht="45" x14ac:dyDescent="0.25">
      <c r="A52" s="26" t="s">
        <v>11</v>
      </c>
      <c r="B52" s="100" t="s">
        <v>93</v>
      </c>
      <c r="C52" s="31" t="s">
        <v>94</v>
      </c>
      <c r="D52" s="102">
        <v>1629600</v>
      </c>
      <c r="E52" s="103">
        <v>45261</v>
      </c>
      <c r="F52" s="100" t="s">
        <v>98</v>
      </c>
      <c r="G52" s="21">
        <v>4</v>
      </c>
    </row>
    <row r="53" spans="1:7" ht="30" x14ac:dyDescent="0.25">
      <c r="A53" s="26" t="s">
        <v>12</v>
      </c>
      <c r="B53" s="104" t="s">
        <v>95</v>
      </c>
      <c r="C53" s="32" t="s">
        <v>92</v>
      </c>
      <c r="D53" s="105">
        <v>1797250</v>
      </c>
      <c r="E53" s="103">
        <v>42887</v>
      </c>
      <c r="F53" s="104" t="s">
        <v>99</v>
      </c>
      <c r="G53" s="21">
        <v>4</v>
      </c>
    </row>
    <row r="54" spans="1:7" ht="60.75" thickBot="1" x14ac:dyDescent="0.3">
      <c r="A54" s="27" t="s">
        <v>67</v>
      </c>
      <c r="B54" s="106" t="s">
        <v>96</v>
      </c>
      <c r="C54" s="92" t="s">
        <v>97</v>
      </c>
      <c r="D54" s="107">
        <v>1883600</v>
      </c>
      <c r="E54" s="108">
        <v>42248</v>
      </c>
      <c r="F54" s="106" t="s">
        <v>100</v>
      </c>
      <c r="G54" s="22">
        <v>0</v>
      </c>
    </row>
    <row r="55" spans="1:7" ht="15.75" thickBot="1" x14ac:dyDescent="0.3">
      <c r="F55" s="44" t="s">
        <v>19</v>
      </c>
      <c r="G55" s="80">
        <f>SUM(G49:G54)</f>
        <v>20</v>
      </c>
    </row>
    <row r="56" spans="1:7" x14ac:dyDescent="0.25">
      <c r="A56" s="23" t="s">
        <v>86</v>
      </c>
      <c r="B56" s="23"/>
      <c r="C56" s="23"/>
      <c r="D56" s="23"/>
    </row>
  </sheetData>
  <dataValidations count="1">
    <dataValidation type="date" operator="greaterThanOrEqual" allowBlank="1" showInputMessage="1" showErrorMessage="1" promptTitle="Datum dokončení prací" prompt="Doplňte datum dokončení (zprovoznění) stavby_x000a_" sqref="E49:E54" xr:uid="{C551F552-99FD-48C3-8F0A-43F6BE316C9D}">
      <formula1>$J$14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hodnocení</vt:lpstr>
      <vt:lpstr>Tabulky hodnocení zkušeností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Karafiát Martin</dc:creator>
  <cp:lastModifiedBy>Karafiát Martin</cp:lastModifiedBy>
  <cp:lastPrinted>2025-03-26T13:25:00Z</cp:lastPrinted>
  <dcterms:created xsi:type="dcterms:W3CDTF">2024-12-17T11:28:51Z</dcterms:created>
  <dcterms:modified xsi:type="dcterms:W3CDTF">2025-03-26T14:01:27Z</dcterms:modified>
</cp:coreProperties>
</file>