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pavel_spacek_ksus_cz/Documents/Dokumenty/ZBR/ŠKODY PO ZIMĚ/2025/II-239,II-240,III-23717,III-23718,III-23910,III-23911 Slaný-sever/Rozpočet/"/>
    </mc:Choice>
  </mc:AlternateContent>
  <xr:revisionPtr revIDLastSave="16" documentId="8_{88F69848-4AE4-4EED-A732-C4E4D4C78A00}" xr6:coauthVersionLast="47" xr6:coauthVersionMax="47" xr10:uidLastSave="{374EAF69-4663-4EB1-8DA8-B147114E017A}"/>
  <bookViews>
    <workbookView xWindow="-120" yWindow="-120" windowWidth="29040" windowHeight="15720" xr2:uid="{2BA2BDFD-94B5-4030-95F5-71226DAF44AC}"/>
  </bookViews>
  <sheets>
    <sheet name="Krycí list rozpočtu" sheetId="3" r:id="rId1"/>
    <sheet name="II-239 Jarpice-Vraný" sheetId="1" r:id="rId2"/>
    <sheet name="II-240 Černuc" sheetId="5" r:id="rId3"/>
    <sheet name="III-23717 Plchov-Pozdeň" sheetId="7" r:id="rId4"/>
    <sheet name="III-23718 Třebíz" sheetId="9" r:id="rId5"/>
    <sheet name="III-23910 Vrbičany" sheetId="11" r:id="rId6"/>
    <sheet name="III-23910 Páleč" sheetId="13" r:id="rId7"/>
    <sheet name="III-23911 Horní Kamenice" sheetId="15" r:id="rId8"/>
    <sheet name="sanace hl. 6 cm" sheetId="4" r:id="rId9"/>
    <sheet name="sanace hl. 36 cm" sheetId="17" r:id="rId10"/>
  </sheets>
  <definedNames>
    <definedName name="_xlnm.Print_Area" localSheetId="1">'II-239 Jarpice-Vraný'!$A$4:$F$30</definedName>
    <definedName name="_xlnm.Print_Area" localSheetId="2">'II-240 Černuc'!$A$4:$F$31</definedName>
    <definedName name="_xlnm.Print_Area" localSheetId="3">'III-23717 Plchov-Pozdeň'!$A$4:$F$31</definedName>
    <definedName name="_xlnm.Print_Area" localSheetId="4">'III-23718 Třebíz'!$A$4:$F$33</definedName>
    <definedName name="_xlnm.Print_Area" localSheetId="6">'III-23910 Páleč'!$A$4:$F$30</definedName>
    <definedName name="_xlnm.Print_Area" localSheetId="5">'III-23910 Vrbičany'!$A$4:$F$30</definedName>
    <definedName name="_xlnm.Print_Area" localSheetId="7">'III-23911 Horní Kamenice'!$A$4:$F$31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5" l="1"/>
  <c r="H22" i="15"/>
  <c r="E19" i="11"/>
  <c r="F10" i="17"/>
  <c r="F9" i="17"/>
  <c r="F8" i="17"/>
  <c r="F7" i="17"/>
  <c r="F11" i="17" s="1"/>
  <c r="E19" i="15" s="1"/>
  <c r="F6" i="17"/>
  <c r="F27" i="15" l="1"/>
  <c r="F26" i="15"/>
  <c r="F25" i="15"/>
  <c r="F24" i="15"/>
  <c r="F23" i="15"/>
  <c r="F21" i="15"/>
  <c r="F20" i="15"/>
  <c r="F19" i="15"/>
  <c r="F18" i="15"/>
  <c r="F17" i="15"/>
  <c r="F16" i="15"/>
  <c r="F15" i="15"/>
  <c r="F14" i="15"/>
  <c r="F13" i="15"/>
  <c r="F12" i="15"/>
  <c r="F26" i="13"/>
  <c r="F25" i="13"/>
  <c r="F24" i="13"/>
  <c r="F23" i="13"/>
  <c r="H22" i="13"/>
  <c r="F22" i="13"/>
  <c r="F21" i="13"/>
  <c r="F20" i="13"/>
  <c r="F18" i="13"/>
  <c r="F17" i="13"/>
  <c r="F16" i="13"/>
  <c r="F15" i="13"/>
  <c r="F14" i="13"/>
  <c r="F13" i="13"/>
  <c r="F12" i="13"/>
  <c r="F26" i="11"/>
  <c r="F25" i="11"/>
  <c r="F24" i="11"/>
  <c r="F23" i="11"/>
  <c r="H22" i="11"/>
  <c r="F22" i="11"/>
  <c r="F21" i="11"/>
  <c r="F20" i="11"/>
  <c r="F19" i="11"/>
  <c r="F18" i="11"/>
  <c r="F17" i="11"/>
  <c r="F16" i="11"/>
  <c r="F15" i="11"/>
  <c r="F14" i="11"/>
  <c r="F13" i="11"/>
  <c r="F12" i="11"/>
  <c r="F28" i="15" l="1"/>
  <c r="F29" i="15" s="1"/>
  <c r="F30" i="15" s="1"/>
  <c r="F27" i="11"/>
  <c r="F28" i="11" s="1"/>
  <c r="F29" i="11" s="1"/>
  <c r="F29" i="9"/>
  <c r="F28" i="9"/>
  <c r="F27" i="9"/>
  <c r="H26" i="9"/>
  <c r="F26" i="9"/>
  <c r="F25" i="9"/>
  <c r="H24" i="9"/>
  <c r="F24" i="9"/>
  <c r="F23" i="9"/>
  <c r="F22" i="9"/>
  <c r="F21" i="9"/>
  <c r="F20" i="9"/>
  <c r="F18" i="9"/>
  <c r="F17" i="9"/>
  <c r="F16" i="9"/>
  <c r="F15" i="9"/>
  <c r="F14" i="9"/>
  <c r="F13" i="9"/>
  <c r="F12" i="9"/>
  <c r="F27" i="7"/>
  <c r="F26" i="7"/>
  <c r="F25" i="7"/>
  <c r="F24" i="7"/>
  <c r="H23" i="7"/>
  <c r="F23" i="7"/>
  <c r="F22" i="7"/>
  <c r="F21" i="7"/>
  <c r="F20" i="7"/>
  <c r="F19" i="7"/>
  <c r="F18" i="7"/>
  <c r="F17" i="7"/>
  <c r="F16" i="7"/>
  <c r="F15" i="7"/>
  <c r="F14" i="7"/>
  <c r="F13" i="7"/>
  <c r="F12" i="7"/>
  <c r="F28" i="7" l="1"/>
  <c r="F29" i="7" s="1"/>
  <c r="F30" i="7" s="1"/>
  <c r="F27" i="5" l="1"/>
  <c r="F26" i="5"/>
  <c r="F25" i="5"/>
  <c r="F24" i="5"/>
  <c r="H23" i="5"/>
  <c r="F23" i="5"/>
  <c r="F22" i="5"/>
  <c r="F21" i="5"/>
  <c r="F20" i="5"/>
  <c r="F19" i="5"/>
  <c r="F18" i="5"/>
  <c r="F17" i="5"/>
  <c r="F16" i="5"/>
  <c r="F15" i="5"/>
  <c r="F14" i="5"/>
  <c r="F13" i="5"/>
  <c r="F12" i="5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7" i="4"/>
  <c r="F8" i="4"/>
  <c r="F9" i="4"/>
  <c r="F10" i="4"/>
  <c r="F6" i="4"/>
  <c r="H22" i="1"/>
  <c r="I22" i="3"/>
  <c r="F22" i="3"/>
  <c r="F25" i="3"/>
  <c r="F11" i="4" l="1"/>
  <c r="F28" i="5"/>
  <c r="F29" i="5" s="1"/>
  <c r="F30" i="5" s="1"/>
  <c r="E19" i="1" l="1"/>
  <c r="F19" i="1" s="1"/>
  <c r="F27" i="1" s="1"/>
  <c r="E19" i="13"/>
  <c r="F19" i="13" s="1"/>
  <c r="F27" i="13" s="1"/>
  <c r="F28" i="13" s="1"/>
  <c r="F29" i="13" s="1"/>
  <c r="E19" i="9"/>
  <c r="F19" i="9" s="1"/>
  <c r="F30" i="9" s="1"/>
  <c r="F31" i="9" s="1"/>
  <c r="F32" i="9" s="1"/>
  <c r="F28" i="1"/>
  <c r="F29" i="1" s="1"/>
  <c r="C14" i="3" l="1"/>
  <c r="C22" i="3" s="1"/>
  <c r="C26" i="3" s="1"/>
  <c r="F26" i="3" s="1"/>
  <c r="I25" i="3" l="1"/>
  <c r="I26" i="3" s="1"/>
</calcChain>
</file>

<file path=xl/sharedStrings.xml><?xml version="1.0" encoding="utf-8"?>
<sst xmlns="http://schemas.openxmlformats.org/spreadsheetml/2006/main" count="599" uniqueCount="131">
  <si>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</si>
  <si>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</si>
  <si>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</si>
  <si>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</si>
  <si>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</si>
  <si>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</si>
  <si>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</si>
  <si>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</si>
  <si>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</si>
  <si>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</si>
  <si>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</si>
  <si>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</si>
  <si>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</si>
  <si>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</si>
  <si>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</si>
  <si>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</si>
  <si>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</si>
  <si>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</si>
  <si>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</si>
  <si>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</si>
  <si>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</si>
  <si>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</si>
  <si>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</si>
  <si>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</si>
  <si>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</si>
  <si>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</si>
  <si>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</si>
  <si>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</si>
  <si>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</si>
  <si>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</si>
  <si>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</si>
  <si>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</si>
  <si>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</si>
  <si>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</si>
  <si>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</si>
  <si>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</si>
  <si>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</si>
  <si>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</si>
  <si>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</si>
  <si>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</si>
  <si>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</si>
  <si>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</si>
  <si>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</si>
  <si>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</si>
  <si>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</si>
  <si>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</si>
  <si>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</si>
  <si>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</si>
  <si>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</si>
  <si>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</si>
  <si>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</si>
  <si>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</si>
  <si>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</si>
  <si>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</si>
  <si>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</si>
  <si>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</si>
  <si>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</si>
  <si>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</si>
  <si>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</si>
  <si>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</si>
  <si>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</si>
  <si>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</si>
  <si>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</si>
  <si>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</si>
  <si>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</si>
  <si>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</si>
  <si>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</si>
  <si>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</si>
  <si>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</si>
  <si>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</si>
  <si>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</si>
  <si>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</si>
  <si>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</si>
  <si>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</si>
  <si>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</si>
  <si>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</si>
  <si>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</si>
  <si>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 xml:space="preserve">výšková úprava šachty, vpusti </t>
  </si>
  <si>
    <t>čištění vozovek samosběrem</t>
  </si>
  <si>
    <t xml:space="preserve">řezání asfaltového krytu vozovek do 50mm </t>
  </si>
  <si>
    <t>výšková úprava  krycích hrnců</t>
  </si>
  <si>
    <t>hmotnost              t</t>
  </si>
  <si>
    <t>hmotnost  celkem</t>
  </si>
  <si>
    <t>čištění krajnic od nánosu  tl do 100 mm s odvozem na skládku</t>
  </si>
  <si>
    <t>574A04</t>
  </si>
  <si>
    <t>čištění příkopu do 0,25m3/m s odvozem na skládku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</si>
  <si>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</si>
  <si>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</si>
  <si>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</si>
  <si>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</si>
  <si>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>015130</t>
  </si>
  <si>
    <t>Číslo položky   OTSKP</t>
  </si>
  <si>
    <t xml:space="preserve">Celkem sanace   </t>
  </si>
  <si>
    <t>frézování drážky průřezu spár š. do 100mm2</t>
  </si>
  <si>
    <t>Ztěsnění dilatačních spar asf. zálivkou  průřezu do 100mm2</t>
  </si>
  <si>
    <t>015111</t>
  </si>
  <si>
    <t>VDZ- předem připravené symboly - plast</t>
  </si>
  <si>
    <t xml:space="preserve">asfalt. beton pro obrusné vrstvy ACO 11+   tl. 50 mm,  </t>
  </si>
  <si>
    <t>Kč/MJ (OTSKP 2024)</t>
  </si>
  <si>
    <t>Kč/NJ (OTSKP 2024)</t>
  </si>
  <si>
    <t>frézování  asfalt. Ploch (do 50 mm), odvoz do 20km</t>
  </si>
  <si>
    <t>VDZ - 12,5 cm , barvou,  základní</t>
  </si>
  <si>
    <t xml:space="preserve">VDZ - vodící proužky  V4 -12,5 , přechod pro chodce atd.,  plast, retroreflexní </t>
  </si>
  <si>
    <t>574E06</t>
  </si>
  <si>
    <t>II/239,II/240,III/23717,III/23718,III/23910,III/23911 Slaný - sever</t>
  </si>
  <si>
    <t>Oprava vozovky - škody po zimě 2025</t>
  </si>
  <si>
    <t xml:space="preserve"> Jarpice, Černuc, Plchov, Pozdeň, Třebíz, Vrbičany, Páleč, Horní Kamenice</t>
  </si>
  <si>
    <t>frézování  asfalt. Ploch (do 60 mm), odvoz do 20km</t>
  </si>
  <si>
    <t xml:space="preserve">asfaltový beton pro obrusné vrstvy ACo11+ - lokální vyrovnávka, objem stanoven odborným odhadem </t>
  </si>
  <si>
    <t xml:space="preserve">Sanace  hl. 6 cm    - agregovaná položka                  </t>
  </si>
  <si>
    <t>ASFALTOVÝ BETON PRO PODKLADNÍ VRSTVY ACP 16+,16S - TL. 60MM</t>
  </si>
  <si>
    <t>Sanace konstrukčních vrstev krajnic tl. 60 mm (dle technické specifikace)</t>
  </si>
  <si>
    <t>Stavba:    II/239 Jarpice - Vraný</t>
  </si>
  <si>
    <t>Objekt:    sil.   v km  18,100 - 20,100</t>
  </si>
  <si>
    <t>Stavba:    II/240  Černuc</t>
  </si>
  <si>
    <t>Objekt:    sil.   v km  25,896 - 27,300</t>
  </si>
  <si>
    <t>Objekt:    sil.   v km  0,000 - 1,300 a km 2,300 - 2,920</t>
  </si>
  <si>
    <t>Stavba:    III/23717 Plchov - Pozdeň</t>
  </si>
  <si>
    <t>Pavel Špaček</t>
  </si>
  <si>
    <t>Stavba:    III/23718 Třebíz</t>
  </si>
  <si>
    <t>Objekt:    sil.   v km  0,000 - 2,730</t>
  </si>
  <si>
    <t>Stavba:    III/23910 Vrbičany</t>
  </si>
  <si>
    <t>Objekt:    sil.   v km  1,500 - 4,720</t>
  </si>
  <si>
    <t xml:space="preserve">Sanace  hl. 36 cm    - agregovaná položka                  </t>
  </si>
  <si>
    <t>VOZOVKOVÉ VRSTVY ZE ŠTĚRKODRTI TL. DO 300MM</t>
  </si>
  <si>
    <t>Sanace konstrukčních vrstev krajnic tl. 360 mm (dle technické specifikace)</t>
  </si>
  <si>
    <t>Stavba:    III/23910 Páleč</t>
  </si>
  <si>
    <t>Objekt:    sil.   v km  0,080 - 1,200</t>
  </si>
  <si>
    <t xml:space="preserve">asfaltový beton pro obrusné vrstvy ACo11+  - lokální vyrovnávka, objem stanoven odborným odhadem </t>
  </si>
  <si>
    <t>Stavba:    III/23911 Horní Kamenice</t>
  </si>
  <si>
    <t>Objekt:    sil.   v km  0,000 - 2,240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</si>
</sst>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18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0" fontId="12" fillId="0" borderId="6" xfId="0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vertical="top"/>
    </xf>
    <xf numFmtId="0" fontId="12" fillId="0" borderId="21" xfId="0" applyFont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4" fontId="20" fillId="0" borderId="23" xfId="0" applyNumberFormat="1" applyFont="1" applyBorder="1" applyAlignment="1" applyProtection="1">
      <alignment vertical="top"/>
    </xf>
    <xf numFmtId="0" fontId="23" fillId="0" borderId="24" xfId="0" applyFont="1" applyBorder="1" applyAlignment="1" applyProtection="1">
      <alignment vertical="top"/>
    </xf>
    <xf numFmtId="0" fontId="23" fillId="0" borderId="2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top"/>
    </xf>
    <xf numFmtId="0" fontId="12" fillId="2" borderId="25" xfId="0" applyFont="1" applyFill="1" applyBorder="1" applyAlignment="1" applyProtection="1">
      <alignment vertical="top" wrapText="1"/>
    </xf>
    <xf numFmtId="0" fontId="23" fillId="0" borderId="24" xfId="0" applyFont="1" applyBorder="1" applyAlignment="1" applyProtection="1">
      <alignment horizontal="right" vertical="top"/>
    </xf>
    <xf numFmtId="4" fontId="11" fillId="0" borderId="26" xfId="0" applyNumberFormat="1" applyFont="1" applyBorder="1" applyAlignment="1" applyProtection="1">
      <alignment vertical="center"/>
    </xf>
    <xf numFmtId="4" fontId="11" fillId="0" borderId="27" xfId="0" applyNumberFormat="1" applyFont="1" applyBorder="1" applyAlignment="1" applyProtection="1">
      <alignment horizontal="right" vertical="top"/>
    </xf>
    <xf numFmtId="4" fontId="11" fillId="0" borderId="26" xfId="0" applyNumberFormat="1" applyFont="1" applyBorder="1" applyAlignment="1" applyProtection="1">
      <alignment horizontal="right" vertical="top"/>
    </xf>
    <xf numFmtId="4" fontId="11" fillId="0" borderId="28" xfId="0" applyNumberFormat="1" applyFont="1" applyBorder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4" fontId="11" fillId="4" borderId="29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horizontal="right" vertical="top"/>
    </xf>
    <xf numFmtId="4" fontId="11" fillId="0" borderId="42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top"/>
    </xf>
    <xf numFmtId="0" fontId="25" fillId="5" borderId="43" xfId="0" applyFont="1" applyFill="1" applyBorder="1" applyAlignment="1" applyProtection="1">
      <alignment horizontal="center" vertical="top" wrapText="1"/>
    </xf>
    <xf numFmtId="0" fontId="12" fillId="5" borderId="2" xfId="0" applyFont="1" applyFill="1" applyBorder="1" applyAlignment="1" applyProtection="1">
      <alignment horizontal="center" vertical="top"/>
    </xf>
    <xf numFmtId="4" fontId="11" fillId="0" borderId="22" xfId="0" applyNumberFormat="1" applyFont="1" applyBorder="1" applyAlignment="1" applyProtection="1">
      <alignment horizontal="right" vertical="center"/>
    </xf>
    <xf numFmtId="4" fontId="23" fillId="0" borderId="44" xfId="0" applyNumberFormat="1" applyFont="1" applyBorder="1" applyAlignment="1" applyProtection="1">
      <alignment vertical="top"/>
    </xf>
    <xf numFmtId="4" fontId="20" fillId="0" borderId="45" xfId="0" applyNumberFormat="1" applyFont="1" applyBorder="1" applyAlignment="1" applyProtection="1">
      <alignment horizontal="right" vertical="top"/>
    </xf>
    <xf numFmtId="4" fontId="11" fillId="4" borderId="29" xfId="0" applyNumberFormat="1" applyFont="1" applyFill="1" applyBorder="1" applyAlignment="1" applyProtection="1">
      <alignment vertical="top"/>
    </xf>
    <xf numFmtId="39" fontId="11" fillId="4" borderId="26" xfId="0" applyNumberFormat="1" applyFont="1" applyFill="1" applyBorder="1" applyAlignment="1" applyProtection="1">
      <alignment vertical="top"/>
    </xf>
    <xf numFmtId="39" fontId="11" fillId="4" borderId="30" xfId="0" applyNumberFormat="1" applyFont="1" applyFill="1" applyBorder="1" applyAlignment="1" applyProtection="1">
      <alignment vertical="top"/>
    </xf>
    <xf numFmtId="4" fontId="11" fillId="4" borderId="28" xfId="0" applyNumberFormat="1" applyFont="1" applyFill="1" applyBorder="1" applyAlignment="1" applyProtection="1">
      <alignment vertical="top"/>
    </xf>
    <xf numFmtId="0" fontId="12" fillId="0" borderId="6" xfId="0" applyFont="1" applyBorder="1" applyAlignment="1" applyProtection="1">
      <alignment vertical="top" wrapText="1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22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30" xfId="0" applyNumberFormat="1" applyFont="1" applyBorder="1" applyAlignment="1" applyProtection="1">
      <alignment horizontal="left" vertical="center" wrapText="1"/>
    </xf>
    <xf numFmtId="0" fontId="15" fillId="0" borderId="39" xfId="0" applyFont="1" applyBorder="1" applyAlignment="1" applyProtection="1">
      <alignment vertical="center" wrapText="1"/>
    </xf>
    <xf numFmtId="0" fontId="15" fillId="0" borderId="27" xfId="0" applyFont="1" applyBorder="1" applyAlignment="1" applyProtection="1">
      <alignment vertical="center" wrapText="1"/>
    </xf>
    <xf numFmtId="0" fontId="15" fillId="0" borderId="41" xfId="0" applyFont="1" applyBorder="1" applyAlignment="1" applyProtection="1">
      <alignment vertical="center" wrapText="1"/>
    </xf>
    <xf numFmtId="14" fontId="15" fillId="0" borderId="7" xfId="0" applyNumberFormat="1" applyFont="1" applyBorder="1" applyAlignment="1" applyProtection="1">
      <alignment horizontal="left" vertical="center"/>
    </xf>
    <xf numFmtId="14" fontId="15" fillId="0" borderId="6" xfId="0" applyNumberFormat="1" applyFont="1" applyBorder="1" applyAlignment="1" applyProtection="1">
      <alignment horizontal="left" vertical="center"/>
    </xf>
    <xf numFmtId="49" fontId="17" fillId="0" borderId="16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49" fontId="11" fillId="0" borderId="30" xfId="0" applyNumberFormat="1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49" fontId="11" fillId="0" borderId="37" xfId="0" applyNumberFormat="1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31" xfId="0" applyNumberFormat="1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49" fontId="11" fillId="0" borderId="34" xfId="0" applyNumberFormat="1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D77F-C1D1-4803-85E1-D0AA61EBCDCD}">
  <dimension ref="A1:K32"/>
  <sheetViews>
    <sheetView tabSelected="1" workbookViewId="0">
      <selection activeCell="C14" sqref="C14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6.1640625" style="39" customWidth="1"/>
    <col min="5" max="5" width="16.33203125" style="39" customWidth="1"/>
    <col min="6" max="6" width="26.33203125" style="39" customWidth="1"/>
    <col min="7" max="7" width="13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134" t="s">
        <v>17</v>
      </c>
      <c r="B1" s="135"/>
      <c r="C1" s="135"/>
      <c r="D1" s="135"/>
      <c r="E1" s="135"/>
      <c r="F1" s="135"/>
      <c r="G1" s="135"/>
      <c r="H1" s="135"/>
      <c r="I1" s="135"/>
    </row>
    <row r="2" spans="1:11" ht="12.75" customHeight="1" x14ac:dyDescent="0.15">
      <c r="A2" s="136" t="s">
        <v>18</v>
      </c>
      <c r="B2" s="137"/>
      <c r="C2" s="140" t="s">
        <v>104</v>
      </c>
      <c r="D2" s="140"/>
      <c r="E2" s="142" t="s">
        <v>19</v>
      </c>
      <c r="F2" s="142" t="s">
        <v>20</v>
      </c>
      <c r="G2" s="137"/>
      <c r="H2" s="142" t="s">
        <v>21</v>
      </c>
      <c r="I2" s="143"/>
    </row>
    <row r="3" spans="1:11" x14ac:dyDescent="0.15">
      <c r="A3" s="138"/>
      <c r="B3" s="139"/>
      <c r="C3" s="141"/>
      <c r="D3" s="141"/>
      <c r="E3" s="139"/>
      <c r="F3" s="139"/>
      <c r="G3" s="139"/>
      <c r="H3" s="139"/>
      <c r="I3" s="144"/>
    </row>
    <row r="4" spans="1:11" x14ac:dyDescent="0.15">
      <c r="A4" s="146" t="s">
        <v>22</v>
      </c>
      <c r="B4" s="139"/>
      <c r="C4" s="147" t="s">
        <v>105</v>
      </c>
      <c r="D4" s="139"/>
      <c r="E4" s="147" t="s">
        <v>23</v>
      </c>
      <c r="F4" s="147"/>
      <c r="G4" s="139"/>
      <c r="H4" s="147" t="s">
        <v>21</v>
      </c>
      <c r="I4" s="145"/>
    </row>
    <row r="5" spans="1:11" x14ac:dyDescent="0.15">
      <c r="A5" s="138"/>
      <c r="B5" s="139"/>
      <c r="C5" s="139"/>
      <c r="D5" s="139"/>
      <c r="E5" s="139"/>
      <c r="F5" s="139"/>
      <c r="G5" s="139"/>
      <c r="H5" s="139"/>
      <c r="I5" s="144"/>
    </row>
    <row r="6" spans="1:11" ht="13.15" customHeight="1" x14ac:dyDescent="0.15">
      <c r="A6" s="146" t="s">
        <v>24</v>
      </c>
      <c r="B6" s="139"/>
      <c r="C6" s="148" t="s">
        <v>106</v>
      </c>
      <c r="D6" s="149"/>
      <c r="E6" s="147" t="s">
        <v>25</v>
      </c>
      <c r="F6" s="147"/>
      <c r="G6" s="139"/>
      <c r="H6" s="147" t="s">
        <v>21</v>
      </c>
      <c r="I6" s="145"/>
    </row>
    <row r="7" spans="1:11" x14ac:dyDescent="0.15">
      <c r="A7" s="138"/>
      <c r="B7" s="139"/>
      <c r="C7" s="150"/>
      <c r="D7" s="151"/>
      <c r="E7" s="139"/>
      <c r="F7" s="139"/>
      <c r="G7" s="139"/>
      <c r="H7" s="139"/>
      <c r="I7" s="144"/>
    </row>
    <row r="8" spans="1:11" x14ac:dyDescent="0.15">
      <c r="A8" s="146" t="s">
        <v>26</v>
      </c>
      <c r="B8" s="139"/>
      <c r="C8" s="153"/>
      <c r="D8" s="139"/>
      <c r="E8" s="147" t="s">
        <v>27</v>
      </c>
      <c r="F8" s="139"/>
      <c r="G8" s="139"/>
      <c r="H8" s="147" t="s">
        <v>28</v>
      </c>
      <c r="I8" s="145"/>
    </row>
    <row r="9" spans="1:11" x14ac:dyDescent="0.15">
      <c r="A9" s="138"/>
      <c r="B9" s="139"/>
      <c r="C9" s="139"/>
      <c r="D9" s="139"/>
      <c r="E9" s="139"/>
      <c r="F9" s="139"/>
      <c r="G9" s="139"/>
      <c r="H9" s="139"/>
      <c r="I9" s="144"/>
    </row>
    <row r="10" spans="1:11" x14ac:dyDescent="0.15">
      <c r="A10" s="146" t="s">
        <v>29</v>
      </c>
      <c r="B10" s="139"/>
      <c r="C10" s="147"/>
      <c r="D10" s="139"/>
      <c r="E10" s="147" t="s">
        <v>30</v>
      </c>
      <c r="F10" s="147" t="s">
        <v>118</v>
      </c>
      <c r="G10" s="139"/>
      <c r="H10" s="147" t="s">
        <v>31</v>
      </c>
      <c r="I10" s="152"/>
    </row>
    <row r="11" spans="1:11" x14ac:dyDescent="0.15">
      <c r="A11" s="138"/>
      <c r="B11" s="139"/>
      <c r="C11" s="139"/>
      <c r="D11" s="139"/>
      <c r="E11" s="139"/>
      <c r="F11" s="139"/>
      <c r="G11" s="139"/>
      <c r="H11" s="139"/>
      <c r="I11" s="144"/>
    </row>
    <row r="12" spans="1:11" ht="23.45" customHeight="1" thickBot="1" x14ac:dyDescent="0.2">
      <c r="A12" s="154" t="s">
        <v>32</v>
      </c>
      <c r="B12" s="155"/>
      <c r="C12" s="155"/>
      <c r="D12" s="155"/>
      <c r="E12" s="155"/>
      <c r="F12" s="155"/>
      <c r="G12" s="155"/>
      <c r="H12" s="155"/>
      <c r="I12" s="156"/>
    </row>
    <row r="13" spans="1:11" ht="26.45" customHeight="1" x14ac:dyDescent="0.15">
      <c r="A13" s="40" t="s">
        <v>33</v>
      </c>
      <c r="B13" s="157" t="s">
        <v>34</v>
      </c>
      <c r="C13" s="158"/>
      <c r="D13" s="41" t="s">
        <v>35</v>
      </c>
      <c r="E13" s="157" t="s">
        <v>36</v>
      </c>
      <c r="F13" s="158"/>
      <c r="G13" s="41" t="s">
        <v>37</v>
      </c>
      <c r="H13" s="157" t="s">
        <v>38</v>
      </c>
      <c r="I13" s="159"/>
    </row>
    <row r="14" spans="1:11" ht="15.2" customHeight="1" x14ac:dyDescent="0.15">
      <c r="A14" s="42" t="s">
        <v>39</v>
      </c>
      <c r="B14" s="43" t="s">
        <v>40</v>
      </c>
      <c r="C14" s="44">
        <f>SUM('II-239 Jarpice-Vraný'!F27+'II-240 Černuc'!F28+'III-23717 Plchov-Pozdeň'!F28+'III-23718 Třebíz'!F30+'III-23910 Vrbičany'!F27+'III-23910 Páleč'!F27+'III-23911 Horní Kamenice'!F28)</f>
        <v>0</v>
      </c>
      <c r="D14" s="160" t="s">
        <v>41</v>
      </c>
      <c r="E14" s="161"/>
      <c r="F14" s="44">
        <v>0</v>
      </c>
      <c r="G14" s="160" t="s">
        <v>42</v>
      </c>
      <c r="H14" s="161"/>
      <c r="I14" s="45">
        <v>0</v>
      </c>
    </row>
    <row r="15" spans="1:11" ht="15.2" customHeight="1" x14ac:dyDescent="0.15">
      <c r="A15" s="42"/>
      <c r="B15" s="43" t="s">
        <v>43</v>
      </c>
      <c r="C15" s="44">
        <v>0</v>
      </c>
      <c r="D15" s="160" t="s">
        <v>44</v>
      </c>
      <c r="E15" s="161"/>
      <c r="F15" s="44">
        <v>0</v>
      </c>
      <c r="G15" s="160" t="s">
        <v>45</v>
      </c>
      <c r="H15" s="161"/>
      <c r="I15" s="45">
        <v>0</v>
      </c>
      <c r="K15" s="46"/>
    </row>
    <row r="16" spans="1:11" ht="15.2" customHeight="1" x14ac:dyDescent="0.15">
      <c r="A16" s="42" t="s">
        <v>46</v>
      </c>
      <c r="B16" s="43" t="s">
        <v>40</v>
      </c>
      <c r="C16" s="44">
        <v>0</v>
      </c>
      <c r="D16" s="160" t="s">
        <v>47</v>
      </c>
      <c r="E16" s="161"/>
      <c r="F16" s="44">
        <v>0</v>
      </c>
      <c r="G16" s="160" t="s">
        <v>48</v>
      </c>
      <c r="H16" s="161"/>
      <c r="I16" s="45">
        <v>0</v>
      </c>
    </row>
    <row r="17" spans="1:9" ht="15.2" customHeight="1" x14ac:dyDescent="0.15">
      <c r="A17" s="42"/>
      <c r="B17" s="43" t="s">
        <v>43</v>
      </c>
      <c r="C17" s="44">
        <v>0</v>
      </c>
      <c r="D17" s="160"/>
      <c r="E17" s="161"/>
      <c r="F17" s="47"/>
      <c r="G17" s="160" t="s">
        <v>49</v>
      </c>
      <c r="H17" s="161"/>
      <c r="I17" s="45">
        <v>0</v>
      </c>
    </row>
    <row r="18" spans="1:9" ht="15.2" customHeight="1" x14ac:dyDescent="0.15">
      <c r="A18" s="42" t="s">
        <v>50</v>
      </c>
      <c r="B18" s="43" t="s">
        <v>40</v>
      </c>
      <c r="C18" s="44">
        <v>0</v>
      </c>
      <c r="D18" s="160"/>
      <c r="E18" s="161"/>
      <c r="F18" s="47"/>
      <c r="G18" s="160" t="s">
        <v>51</v>
      </c>
      <c r="H18" s="161"/>
      <c r="I18" s="45">
        <v>0</v>
      </c>
    </row>
    <row r="19" spans="1:9" ht="15.2" customHeight="1" x14ac:dyDescent="0.15">
      <c r="A19" s="42"/>
      <c r="B19" s="43" t="s">
        <v>43</v>
      </c>
      <c r="C19" s="44">
        <v>0</v>
      </c>
      <c r="D19" s="160"/>
      <c r="E19" s="161"/>
      <c r="F19" s="47"/>
      <c r="G19" s="160" t="s">
        <v>52</v>
      </c>
      <c r="H19" s="161"/>
      <c r="I19" s="45">
        <v>0</v>
      </c>
    </row>
    <row r="20" spans="1:9" ht="15.2" customHeight="1" x14ac:dyDescent="0.15">
      <c r="A20" s="162" t="s">
        <v>53</v>
      </c>
      <c r="B20" s="163"/>
      <c r="C20" s="44">
        <v>0</v>
      </c>
      <c r="D20" s="160"/>
      <c r="E20" s="161"/>
      <c r="F20" s="47"/>
      <c r="G20" s="160"/>
      <c r="H20" s="161"/>
      <c r="I20" s="48"/>
    </row>
    <row r="21" spans="1:9" ht="15.2" customHeight="1" x14ac:dyDescent="0.15">
      <c r="A21" s="162" t="s">
        <v>54</v>
      </c>
      <c r="B21" s="163"/>
      <c r="C21" s="44">
        <v>0</v>
      </c>
      <c r="D21" s="160"/>
      <c r="E21" s="161"/>
      <c r="F21" s="47"/>
      <c r="G21" s="160"/>
      <c r="H21" s="161"/>
      <c r="I21" s="48"/>
    </row>
    <row r="22" spans="1:9" ht="16.7" customHeight="1" x14ac:dyDescent="0.15">
      <c r="A22" s="162" t="s">
        <v>55</v>
      </c>
      <c r="B22" s="163"/>
      <c r="C22" s="44">
        <f>SUM(C14:C21)</f>
        <v>0</v>
      </c>
      <c r="D22" s="164" t="s">
        <v>56</v>
      </c>
      <c r="E22" s="163"/>
      <c r="F22" s="44">
        <f>SUM(F14:F21)</f>
        <v>0</v>
      </c>
      <c r="G22" s="164" t="s">
        <v>57</v>
      </c>
      <c r="H22" s="163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165" t="s">
        <v>58</v>
      </c>
      <c r="B24" s="166"/>
      <c r="C24" s="52">
        <v>0</v>
      </c>
      <c r="I24" s="53"/>
    </row>
    <row r="25" spans="1:9" ht="15.2" customHeight="1" x14ac:dyDescent="0.15">
      <c r="A25" s="165" t="s">
        <v>59</v>
      </c>
      <c r="B25" s="166"/>
      <c r="C25" s="52">
        <v>0</v>
      </c>
      <c r="D25" s="167" t="s">
        <v>60</v>
      </c>
      <c r="E25" s="166"/>
      <c r="F25" s="52">
        <f>ROUND(C25*(14/100),2)</f>
        <v>0</v>
      </c>
      <c r="G25" s="167" t="s">
        <v>12</v>
      </c>
      <c r="H25" s="166"/>
      <c r="I25" s="54">
        <f>SUM(C24:C26)</f>
        <v>0</v>
      </c>
    </row>
    <row r="26" spans="1:9" ht="15.2" customHeight="1" x14ac:dyDescent="0.15">
      <c r="A26" s="165" t="s">
        <v>61</v>
      </c>
      <c r="B26" s="166"/>
      <c r="C26" s="52">
        <f>C22+F22*I22</f>
        <v>0</v>
      </c>
      <c r="D26" s="167" t="s">
        <v>6</v>
      </c>
      <c r="E26" s="166"/>
      <c r="F26" s="52">
        <f>ROUND(C26*(21/100),2)</f>
        <v>0</v>
      </c>
      <c r="G26" s="167" t="s">
        <v>62</v>
      </c>
      <c r="H26" s="166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168" t="s">
        <v>63</v>
      </c>
      <c r="B28" s="169"/>
      <c r="C28" s="170"/>
      <c r="D28" s="171" t="s">
        <v>64</v>
      </c>
      <c r="E28" s="169"/>
      <c r="F28" s="170"/>
      <c r="G28" s="171" t="s">
        <v>65</v>
      </c>
      <c r="H28" s="169"/>
      <c r="I28" s="172"/>
    </row>
    <row r="29" spans="1:9" ht="14.45" customHeight="1" x14ac:dyDescent="0.15">
      <c r="A29" s="173"/>
      <c r="B29" s="174"/>
      <c r="C29" s="175"/>
      <c r="D29" s="176"/>
      <c r="E29" s="174"/>
      <c r="F29" s="175"/>
      <c r="G29" s="176"/>
      <c r="H29" s="174"/>
      <c r="I29" s="177"/>
    </row>
    <row r="30" spans="1:9" ht="14.45" customHeight="1" x14ac:dyDescent="0.15">
      <c r="A30" s="173"/>
      <c r="B30" s="174"/>
      <c r="C30" s="175"/>
      <c r="D30" s="176"/>
      <c r="E30" s="174"/>
      <c r="F30" s="175"/>
      <c r="G30" s="176"/>
      <c r="H30" s="174"/>
      <c r="I30" s="177"/>
    </row>
    <row r="31" spans="1:9" ht="14.45" customHeight="1" x14ac:dyDescent="0.15">
      <c r="A31" s="173"/>
      <c r="B31" s="174"/>
      <c r="C31" s="175"/>
      <c r="D31" s="176"/>
      <c r="E31" s="174"/>
      <c r="F31" s="175"/>
      <c r="G31" s="176"/>
      <c r="H31" s="174"/>
      <c r="I31" s="177"/>
    </row>
    <row r="32" spans="1:9" ht="14.45" customHeight="1" thickBot="1" x14ac:dyDescent="0.2">
      <c r="A32" s="178" t="s">
        <v>66</v>
      </c>
      <c r="B32" s="179"/>
      <c r="C32" s="180"/>
      <c r="D32" s="181" t="s">
        <v>66</v>
      </c>
      <c r="E32" s="179"/>
      <c r="F32" s="180"/>
      <c r="G32" s="181" t="s">
        <v>66</v>
      </c>
      <c r="H32" s="179"/>
      <c r="I32" s="182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77CE-5E7C-46BF-8323-9065ABE50125}">
  <sheetPr>
    <pageSetUpPr fitToPage="1"/>
  </sheetPr>
  <dimension ref="A1:J35"/>
  <sheetViews>
    <sheetView showGridLines="0" workbookViewId="0">
      <selection activeCell="E20" sqref="E20:E2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112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113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6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107</v>
      </c>
      <c r="C13" s="30" t="s">
        <v>72</v>
      </c>
      <c r="D13" s="86">
        <v>45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33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10600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32.25" customHeight="1" x14ac:dyDescent="0.15">
      <c r="A16" s="28" t="s">
        <v>84</v>
      </c>
      <c r="B16" s="133" t="s">
        <v>108</v>
      </c>
      <c r="C16" s="30" t="s">
        <v>72</v>
      </c>
      <c r="D16" s="86">
        <v>80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10600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10600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21" customHeight="1" x14ac:dyDescent="0.15">
      <c r="A19" s="28" t="s">
        <v>10</v>
      </c>
      <c r="B19" s="87" t="s">
        <v>111</v>
      </c>
      <c r="C19" s="30" t="s">
        <v>2</v>
      </c>
      <c r="D19" s="88">
        <v>1060</v>
      </c>
      <c r="E19" s="111">
        <f>'sanace hl. 6 cm'!F11</f>
        <v>0</v>
      </c>
      <c r="F19" s="45">
        <f t="shared" si="0"/>
        <v>0</v>
      </c>
      <c r="G19" s="73"/>
      <c r="H19" s="76"/>
      <c r="I19" s="75"/>
      <c r="J19" s="59" t="s">
        <v>5</v>
      </c>
    </row>
    <row r="20" spans="1:10" s="21" customFormat="1" ht="15" x14ac:dyDescent="0.15">
      <c r="A20" s="28">
        <v>113761</v>
      </c>
      <c r="B20" s="29" t="s">
        <v>93</v>
      </c>
      <c r="C20" s="30" t="s">
        <v>4</v>
      </c>
      <c r="D20" s="86">
        <v>75</v>
      </c>
      <c r="E20" s="118"/>
      <c r="F20" s="120">
        <f t="shared" si="0"/>
        <v>0</v>
      </c>
      <c r="G20" s="73"/>
      <c r="H20" s="76"/>
      <c r="I20" s="75"/>
      <c r="J20" s="57" t="s">
        <v>5</v>
      </c>
    </row>
    <row r="21" spans="1:10" s="21" customFormat="1" ht="15" x14ac:dyDescent="0.15">
      <c r="A21" s="28">
        <v>931311</v>
      </c>
      <c r="B21" s="29" t="s">
        <v>94</v>
      </c>
      <c r="C21" s="30" t="s">
        <v>4</v>
      </c>
      <c r="D21" s="86">
        <v>75</v>
      </c>
      <c r="E21" s="118"/>
      <c r="F21" s="120">
        <f t="shared" si="0"/>
        <v>0</v>
      </c>
      <c r="G21" s="73"/>
      <c r="H21" s="76"/>
      <c r="I21" s="75"/>
      <c r="J21" s="57" t="s">
        <v>5</v>
      </c>
    </row>
    <row r="22" spans="1:10" s="21" customFormat="1" ht="15" x14ac:dyDescent="0.15">
      <c r="A22" s="28">
        <v>12922</v>
      </c>
      <c r="B22" s="29" t="s">
        <v>83</v>
      </c>
      <c r="C22" s="30" t="s">
        <v>2</v>
      </c>
      <c r="D22" s="86">
        <v>1000</v>
      </c>
      <c r="E22" s="130"/>
      <c r="F22" s="120">
        <f t="shared" si="0"/>
        <v>0</v>
      </c>
      <c r="G22" s="73">
        <v>0.126</v>
      </c>
      <c r="H22" s="74">
        <f>D22*G22</f>
        <v>126</v>
      </c>
      <c r="I22" s="75"/>
      <c r="J22" s="57"/>
    </row>
    <row r="23" spans="1:10" s="21" customFormat="1" ht="15" x14ac:dyDescent="0.15">
      <c r="A23" s="28">
        <v>56962</v>
      </c>
      <c r="B23" s="29" t="s">
        <v>75</v>
      </c>
      <c r="C23" s="30" t="s">
        <v>2</v>
      </c>
      <c r="D23" s="86">
        <v>1000</v>
      </c>
      <c r="E23" s="130"/>
      <c r="F23" s="120">
        <f t="shared" si="0"/>
        <v>0</v>
      </c>
      <c r="G23" s="73"/>
      <c r="H23" s="76"/>
      <c r="I23" s="75"/>
      <c r="J23" s="57"/>
    </row>
    <row r="24" spans="1:10" s="21" customFormat="1" ht="15" x14ac:dyDescent="0.15">
      <c r="A24" s="89" t="s">
        <v>95</v>
      </c>
      <c r="B24" s="29" t="s">
        <v>76</v>
      </c>
      <c r="C24" s="30" t="s">
        <v>3</v>
      </c>
      <c r="D24" s="86">
        <v>110</v>
      </c>
      <c r="E24" s="130"/>
      <c r="F24" s="120">
        <f t="shared" si="0"/>
        <v>0</v>
      </c>
      <c r="G24" s="73"/>
      <c r="H24" s="76"/>
      <c r="I24" s="75"/>
      <c r="J24" s="57"/>
    </row>
    <row r="25" spans="1:10" s="21" customFormat="1" ht="15" x14ac:dyDescent="0.15">
      <c r="A25" s="90">
        <v>915111</v>
      </c>
      <c r="B25" s="36" t="s">
        <v>101</v>
      </c>
      <c r="C25" s="37" t="s">
        <v>2</v>
      </c>
      <c r="D25" s="38">
        <v>500</v>
      </c>
      <c r="E25" s="131"/>
      <c r="F25" s="121">
        <f t="shared" si="0"/>
        <v>0</v>
      </c>
      <c r="G25" s="70"/>
      <c r="H25" s="71"/>
      <c r="I25" s="72"/>
      <c r="J25" s="56"/>
    </row>
    <row r="26" spans="1:10" s="21" customFormat="1" ht="15.75" thickBot="1" x14ac:dyDescent="0.2">
      <c r="A26" s="91">
        <v>915211</v>
      </c>
      <c r="B26" s="34" t="s">
        <v>102</v>
      </c>
      <c r="C26" s="92" t="s">
        <v>2</v>
      </c>
      <c r="D26" s="93">
        <v>500</v>
      </c>
      <c r="E26" s="132"/>
      <c r="F26" s="122">
        <f t="shared" si="0"/>
        <v>0</v>
      </c>
      <c r="G26" s="82"/>
      <c r="H26" s="82"/>
      <c r="I26" s="83"/>
      <c r="J26" s="84" t="s">
        <v>5</v>
      </c>
    </row>
    <row r="27" spans="1:10" s="21" customFormat="1" ht="15" x14ac:dyDescent="0.15">
      <c r="A27" s="94"/>
      <c r="B27" s="95" t="s">
        <v>12</v>
      </c>
      <c r="C27" s="95"/>
      <c r="D27" s="95"/>
      <c r="E27" s="112"/>
      <c r="F27" s="96">
        <f>SUM(F12:F26)</f>
        <v>0</v>
      </c>
      <c r="G27" s="80"/>
      <c r="H27" s="80"/>
      <c r="I27" s="81"/>
    </row>
    <row r="28" spans="1:10" s="21" customFormat="1" ht="15" x14ac:dyDescent="0.15">
      <c r="A28" s="31"/>
      <c r="B28" s="29" t="s">
        <v>6</v>
      </c>
      <c r="C28" s="29"/>
      <c r="D28" s="29"/>
      <c r="E28" s="113"/>
      <c r="F28" s="32">
        <f>F27*0.21</f>
        <v>0</v>
      </c>
      <c r="G28" s="80"/>
      <c r="H28" s="80"/>
      <c r="I28" s="81"/>
    </row>
    <row r="29" spans="1:10" s="21" customFormat="1" ht="15.75" thickBot="1" x14ac:dyDescent="0.2">
      <c r="A29" s="33"/>
      <c r="B29" s="34" t="s">
        <v>13</v>
      </c>
      <c r="C29" s="34"/>
      <c r="D29" s="34"/>
      <c r="E29" s="114"/>
      <c r="F29" s="35">
        <f>F28+F27</f>
        <v>0</v>
      </c>
      <c r="G29" s="80"/>
      <c r="H29" s="80"/>
      <c r="I29" s="81"/>
    </row>
    <row r="30" spans="1:10" ht="24" customHeight="1" x14ac:dyDescent="0.15">
      <c r="G30" s="80"/>
      <c r="H30" s="80"/>
      <c r="I30" s="81"/>
      <c r="J30" s="21"/>
    </row>
    <row r="31" spans="1:10" ht="12" customHeight="1" x14ac:dyDescent="0.15">
      <c r="G31" s="80"/>
      <c r="H31" s="80"/>
      <c r="I31" s="81"/>
      <c r="J31" s="21"/>
    </row>
    <row r="32" spans="1:10" ht="12" customHeight="1" x14ac:dyDescent="0.15">
      <c r="G32" s="80"/>
      <c r="H32" s="80"/>
      <c r="I32" s="81"/>
      <c r="J32" s="21"/>
    </row>
    <row r="33" spans="7:10" ht="12" customHeight="1" x14ac:dyDescent="0.15">
      <c r="G33" s="80"/>
      <c r="H33" s="80"/>
      <c r="I33" s="21"/>
      <c r="J33" s="21"/>
    </row>
    <row r="34" spans="7:10" ht="12" customHeight="1" x14ac:dyDescent="0.15">
      <c r="G34" s="80"/>
      <c r="H34" s="80"/>
      <c r="I34" s="21"/>
      <c r="J34" s="21"/>
    </row>
    <row r="35" spans="7:10" ht="12" customHeight="1" x14ac:dyDescent="0.15">
      <c r="G35" s="80"/>
      <c r="H35" s="80"/>
      <c r="I35" s="21"/>
      <c r="J35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C200-F6CD-42AC-9A38-732997DBE2B4}">
  <sheetPr>
    <pageSetUpPr fitToPage="1"/>
  </sheetPr>
  <dimension ref="A1:J36"/>
  <sheetViews>
    <sheetView showGridLines="0" topLeftCell="A2" workbookViewId="0">
      <selection activeCell="E12" sqref="E12:E27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114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115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7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107</v>
      </c>
      <c r="C13" s="30" t="s">
        <v>72</v>
      </c>
      <c r="D13" s="86">
        <v>518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75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8750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29.25" customHeight="1" x14ac:dyDescent="0.15">
      <c r="A16" s="28" t="s">
        <v>84</v>
      </c>
      <c r="B16" s="133" t="s">
        <v>108</v>
      </c>
      <c r="C16" s="30" t="s">
        <v>72</v>
      </c>
      <c r="D16" s="86">
        <v>35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8750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8750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15" x14ac:dyDescent="0.15">
      <c r="A19" s="28">
        <v>89921</v>
      </c>
      <c r="B19" s="29" t="s">
        <v>77</v>
      </c>
      <c r="C19" s="30" t="s">
        <v>68</v>
      </c>
      <c r="D19" s="86">
        <v>11</v>
      </c>
      <c r="E19" s="118"/>
      <c r="F19" s="120">
        <f t="shared" si="0"/>
        <v>0</v>
      </c>
      <c r="G19" s="77"/>
      <c r="H19" s="78"/>
      <c r="I19" s="79"/>
      <c r="J19" s="58"/>
    </row>
    <row r="20" spans="1:10" s="21" customFormat="1" ht="15" x14ac:dyDescent="0.15">
      <c r="A20" s="28">
        <v>89923</v>
      </c>
      <c r="B20" s="29" t="s">
        <v>80</v>
      </c>
      <c r="C20" s="30" t="s">
        <v>68</v>
      </c>
      <c r="D20" s="86">
        <v>5</v>
      </c>
      <c r="E20" s="118"/>
      <c r="F20" s="120">
        <f t="shared" si="0"/>
        <v>0</v>
      </c>
      <c r="G20" s="73"/>
      <c r="H20" s="76"/>
      <c r="I20" s="75"/>
      <c r="J20" s="59" t="s">
        <v>5</v>
      </c>
    </row>
    <row r="21" spans="1:10" s="21" customFormat="1" ht="15" x14ac:dyDescent="0.15">
      <c r="A21" s="28">
        <v>113761</v>
      </c>
      <c r="B21" s="29" t="s">
        <v>93</v>
      </c>
      <c r="C21" s="30" t="s">
        <v>4</v>
      </c>
      <c r="D21" s="86">
        <v>1560</v>
      </c>
      <c r="E21" s="118"/>
      <c r="F21" s="120">
        <f t="shared" si="0"/>
        <v>0</v>
      </c>
      <c r="G21" s="73"/>
      <c r="H21" s="76"/>
      <c r="I21" s="75"/>
      <c r="J21" s="57" t="s">
        <v>5</v>
      </c>
    </row>
    <row r="22" spans="1:10" s="21" customFormat="1" ht="15" x14ac:dyDescent="0.15">
      <c r="A22" s="28">
        <v>931311</v>
      </c>
      <c r="B22" s="29" t="s">
        <v>94</v>
      </c>
      <c r="C22" s="30" t="s">
        <v>4</v>
      </c>
      <c r="D22" s="86">
        <v>1560</v>
      </c>
      <c r="E22" s="118"/>
      <c r="F22" s="120">
        <f t="shared" si="0"/>
        <v>0</v>
      </c>
      <c r="G22" s="73"/>
      <c r="H22" s="76"/>
      <c r="I22" s="75"/>
      <c r="J22" s="57" t="s">
        <v>5</v>
      </c>
    </row>
    <row r="23" spans="1:10" s="21" customFormat="1" ht="15" x14ac:dyDescent="0.15">
      <c r="A23" s="28">
        <v>12922</v>
      </c>
      <c r="B23" s="29" t="s">
        <v>83</v>
      </c>
      <c r="C23" s="30" t="s">
        <v>2</v>
      </c>
      <c r="D23" s="86">
        <v>50</v>
      </c>
      <c r="E23" s="130"/>
      <c r="F23" s="120">
        <f t="shared" si="0"/>
        <v>0</v>
      </c>
      <c r="G23" s="73">
        <v>0.126</v>
      </c>
      <c r="H23" s="74">
        <f>D23*G23</f>
        <v>6.3</v>
      </c>
      <c r="I23" s="75"/>
      <c r="J23" s="57"/>
    </row>
    <row r="24" spans="1:10" s="21" customFormat="1" ht="15" x14ac:dyDescent="0.15">
      <c r="A24" s="28">
        <v>56962</v>
      </c>
      <c r="B24" s="29" t="s">
        <v>75</v>
      </c>
      <c r="C24" s="30" t="s">
        <v>2</v>
      </c>
      <c r="D24" s="86">
        <v>50</v>
      </c>
      <c r="E24" s="130"/>
      <c r="F24" s="120">
        <f t="shared" si="0"/>
        <v>0</v>
      </c>
      <c r="G24" s="73"/>
      <c r="H24" s="76"/>
      <c r="I24" s="75"/>
      <c r="J24" s="57"/>
    </row>
    <row r="25" spans="1:10" s="21" customFormat="1" ht="15" x14ac:dyDescent="0.15">
      <c r="A25" s="89" t="s">
        <v>95</v>
      </c>
      <c r="B25" s="29" t="s">
        <v>76</v>
      </c>
      <c r="C25" s="30" t="s">
        <v>3</v>
      </c>
      <c r="D25" s="86">
        <v>7</v>
      </c>
      <c r="E25" s="130"/>
      <c r="F25" s="120">
        <f t="shared" si="0"/>
        <v>0</v>
      </c>
      <c r="G25" s="73"/>
      <c r="H25" s="76"/>
      <c r="I25" s="75"/>
      <c r="J25" s="57"/>
    </row>
    <row r="26" spans="1:10" s="21" customFormat="1" ht="15" x14ac:dyDescent="0.15">
      <c r="A26" s="90">
        <v>915111</v>
      </c>
      <c r="B26" s="36" t="s">
        <v>101</v>
      </c>
      <c r="C26" s="37" t="s">
        <v>2</v>
      </c>
      <c r="D26" s="38">
        <v>375</v>
      </c>
      <c r="E26" s="131"/>
      <c r="F26" s="121">
        <f t="shared" si="0"/>
        <v>0</v>
      </c>
      <c r="G26" s="70"/>
      <c r="H26" s="71"/>
      <c r="I26" s="72"/>
      <c r="J26" s="56"/>
    </row>
    <row r="27" spans="1:10" s="21" customFormat="1" ht="15.75" thickBot="1" x14ac:dyDescent="0.2">
      <c r="A27" s="91">
        <v>915211</v>
      </c>
      <c r="B27" s="34" t="s">
        <v>102</v>
      </c>
      <c r="C27" s="92" t="s">
        <v>2</v>
      </c>
      <c r="D27" s="93">
        <v>375</v>
      </c>
      <c r="E27" s="132"/>
      <c r="F27" s="122">
        <f t="shared" si="0"/>
        <v>0</v>
      </c>
      <c r="G27" s="82"/>
      <c r="H27" s="82"/>
      <c r="I27" s="83"/>
      <c r="J27" s="84" t="s">
        <v>5</v>
      </c>
    </row>
    <row r="28" spans="1:10" s="21" customFormat="1" ht="15" x14ac:dyDescent="0.15">
      <c r="A28" s="94"/>
      <c r="B28" s="95" t="s">
        <v>12</v>
      </c>
      <c r="C28" s="95"/>
      <c r="D28" s="95"/>
      <c r="E28" s="112"/>
      <c r="F28" s="96">
        <f>SUM(F12:F27)</f>
        <v>0</v>
      </c>
      <c r="G28" s="80"/>
      <c r="H28" s="80"/>
      <c r="I28" s="81"/>
    </row>
    <row r="29" spans="1:10" s="21" customFormat="1" ht="15" x14ac:dyDescent="0.15">
      <c r="A29" s="31"/>
      <c r="B29" s="29" t="s">
        <v>6</v>
      </c>
      <c r="C29" s="29"/>
      <c r="D29" s="29"/>
      <c r="E29" s="113"/>
      <c r="F29" s="32">
        <f>F28*0.21</f>
        <v>0</v>
      </c>
      <c r="G29" s="80"/>
      <c r="H29" s="80"/>
      <c r="I29" s="81"/>
    </row>
    <row r="30" spans="1:10" s="21" customFormat="1" ht="15.75" thickBot="1" x14ac:dyDescent="0.2">
      <c r="A30" s="33"/>
      <c r="B30" s="34" t="s">
        <v>13</v>
      </c>
      <c r="C30" s="34"/>
      <c r="D30" s="34"/>
      <c r="E30" s="114"/>
      <c r="F30" s="35">
        <f>F29+F28</f>
        <v>0</v>
      </c>
      <c r="G30" s="80"/>
      <c r="H30" s="80"/>
      <c r="I30" s="81"/>
    </row>
    <row r="31" spans="1:10" ht="24" customHeight="1" x14ac:dyDescent="0.15">
      <c r="G31" s="80"/>
      <c r="H31" s="80"/>
      <c r="I31" s="81"/>
      <c r="J31" s="21"/>
    </row>
    <row r="32" spans="1:10" ht="12" customHeight="1" x14ac:dyDescent="0.15">
      <c r="G32" s="80"/>
      <c r="H32" s="80"/>
      <c r="I32" s="81"/>
      <c r="J32" s="21"/>
    </row>
    <row r="33" spans="7:10" ht="12" customHeight="1" x14ac:dyDescent="0.15">
      <c r="G33" s="80"/>
      <c r="H33" s="80"/>
      <c r="I33" s="81"/>
      <c r="J33" s="21"/>
    </row>
    <row r="34" spans="7:10" ht="12" customHeight="1" x14ac:dyDescent="0.15">
      <c r="G34" s="80"/>
      <c r="H34" s="80"/>
      <c r="I34" s="21"/>
      <c r="J34" s="21"/>
    </row>
    <row r="35" spans="7:10" ht="12" customHeight="1" x14ac:dyDescent="0.15">
      <c r="G35" s="80"/>
      <c r="H35" s="80"/>
      <c r="I35" s="21"/>
      <c r="J35" s="21"/>
    </row>
    <row r="36" spans="7:10" ht="12" customHeight="1" x14ac:dyDescent="0.15">
      <c r="G36" s="80"/>
      <c r="H36" s="80"/>
      <c r="I36" s="21"/>
      <c r="J36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601D-3B79-4981-AEE8-993EF2BE1663}">
  <sheetPr>
    <pageSetUpPr fitToPage="1"/>
  </sheetPr>
  <dimension ref="A1:J36"/>
  <sheetViews>
    <sheetView showGridLines="0" workbookViewId="0">
      <selection activeCell="E12" sqref="E12:E27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117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116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7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107</v>
      </c>
      <c r="C13" s="30" t="s">
        <v>72</v>
      </c>
      <c r="D13" s="86">
        <v>90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38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10560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29.25" customHeight="1" x14ac:dyDescent="0.15">
      <c r="A16" s="28" t="s">
        <v>84</v>
      </c>
      <c r="B16" s="133" t="s">
        <v>108</v>
      </c>
      <c r="C16" s="30" t="s">
        <v>72</v>
      </c>
      <c r="D16" s="86">
        <v>80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10560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10560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15" x14ac:dyDescent="0.15">
      <c r="A19" s="28">
        <v>89921</v>
      </c>
      <c r="B19" s="29" t="s">
        <v>77</v>
      </c>
      <c r="C19" s="30" t="s">
        <v>68</v>
      </c>
      <c r="D19" s="86">
        <v>14</v>
      </c>
      <c r="E19" s="118"/>
      <c r="F19" s="120">
        <f t="shared" si="0"/>
        <v>0</v>
      </c>
      <c r="G19" s="77"/>
      <c r="H19" s="78"/>
      <c r="I19" s="79"/>
      <c r="J19" s="58"/>
    </row>
    <row r="20" spans="1:10" s="21" customFormat="1" ht="15" x14ac:dyDescent="0.15">
      <c r="A20" s="28">
        <v>89923</v>
      </c>
      <c r="B20" s="29" t="s">
        <v>80</v>
      </c>
      <c r="C20" s="30" t="s">
        <v>68</v>
      </c>
      <c r="D20" s="86">
        <v>13</v>
      </c>
      <c r="E20" s="118"/>
      <c r="F20" s="120">
        <f t="shared" si="0"/>
        <v>0</v>
      </c>
      <c r="G20" s="73"/>
      <c r="H20" s="76"/>
      <c r="I20" s="75"/>
      <c r="J20" s="59" t="s">
        <v>5</v>
      </c>
    </row>
    <row r="21" spans="1:10" s="21" customFormat="1" ht="15" x14ac:dyDescent="0.15">
      <c r="A21" s="28">
        <v>113761</v>
      </c>
      <c r="B21" s="29" t="s">
        <v>93</v>
      </c>
      <c r="C21" s="30" t="s">
        <v>4</v>
      </c>
      <c r="D21" s="86">
        <v>45</v>
      </c>
      <c r="E21" s="118"/>
      <c r="F21" s="120">
        <f t="shared" si="0"/>
        <v>0</v>
      </c>
      <c r="G21" s="73"/>
      <c r="H21" s="76"/>
      <c r="I21" s="75"/>
      <c r="J21" s="57" t="s">
        <v>5</v>
      </c>
    </row>
    <row r="22" spans="1:10" s="21" customFormat="1" ht="15" x14ac:dyDescent="0.15">
      <c r="A22" s="28">
        <v>931311</v>
      </c>
      <c r="B22" s="29" t="s">
        <v>94</v>
      </c>
      <c r="C22" s="30" t="s">
        <v>4</v>
      </c>
      <c r="D22" s="86">
        <v>45</v>
      </c>
      <c r="E22" s="118"/>
      <c r="F22" s="120">
        <f t="shared" si="0"/>
        <v>0</v>
      </c>
      <c r="G22" s="73"/>
      <c r="H22" s="76"/>
      <c r="I22" s="75"/>
      <c r="J22" s="57" t="s">
        <v>5</v>
      </c>
    </row>
    <row r="23" spans="1:10" s="21" customFormat="1" ht="15" x14ac:dyDescent="0.15">
      <c r="A23" s="28">
        <v>12922</v>
      </c>
      <c r="B23" s="29" t="s">
        <v>83</v>
      </c>
      <c r="C23" s="30" t="s">
        <v>2</v>
      </c>
      <c r="D23" s="86">
        <v>820</v>
      </c>
      <c r="E23" s="130"/>
      <c r="F23" s="120">
        <f t="shared" si="0"/>
        <v>0</v>
      </c>
      <c r="G23" s="73">
        <v>0.126</v>
      </c>
      <c r="H23" s="74">
        <f>D23*G23</f>
        <v>103.32000000000001</v>
      </c>
      <c r="I23" s="75"/>
      <c r="J23" s="57"/>
    </row>
    <row r="24" spans="1:10" s="21" customFormat="1" ht="15" x14ac:dyDescent="0.15">
      <c r="A24" s="28">
        <v>56962</v>
      </c>
      <c r="B24" s="29" t="s">
        <v>75</v>
      </c>
      <c r="C24" s="30" t="s">
        <v>2</v>
      </c>
      <c r="D24" s="86">
        <v>820</v>
      </c>
      <c r="E24" s="130"/>
      <c r="F24" s="120">
        <f t="shared" si="0"/>
        <v>0</v>
      </c>
      <c r="G24" s="73"/>
      <c r="H24" s="76"/>
      <c r="I24" s="75"/>
      <c r="J24" s="57"/>
    </row>
    <row r="25" spans="1:10" s="21" customFormat="1" ht="15" x14ac:dyDescent="0.15">
      <c r="A25" s="89" t="s">
        <v>95</v>
      </c>
      <c r="B25" s="29" t="s">
        <v>76</v>
      </c>
      <c r="C25" s="30" t="s">
        <v>3</v>
      </c>
      <c r="D25" s="86">
        <v>106</v>
      </c>
      <c r="E25" s="130"/>
      <c r="F25" s="120">
        <f t="shared" si="0"/>
        <v>0</v>
      </c>
      <c r="G25" s="73"/>
      <c r="H25" s="76"/>
      <c r="I25" s="75"/>
      <c r="J25" s="57"/>
    </row>
    <row r="26" spans="1:10" s="21" customFormat="1" ht="15" x14ac:dyDescent="0.15">
      <c r="A26" s="90">
        <v>915111</v>
      </c>
      <c r="B26" s="36" t="s">
        <v>101</v>
      </c>
      <c r="C26" s="37" t="s">
        <v>2</v>
      </c>
      <c r="D26" s="38">
        <v>480</v>
      </c>
      <c r="E26" s="131"/>
      <c r="F26" s="121">
        <f t="shared" si="0"/>
        <v>0</v>
      </c>
      <c r="G26" s="70"/>
      <c r="H26" s="71"/>
      <c r="I26" s="72"/>
      <c r="J26" s="56"/>
    </row>
    <row r="27" spans="1:10" s="21" customFormat="1" ht="15.75" thickBot="1" x14ac:dyDescent="0.2">
      <c r="A27" s="91">
        <v>915211</v>
      </c>
      <c r="B27" s="34" t="s">
        <v>102</v>
      </c>
      <c r="C27" s="92" t="s">
        <v>2</v>
      </c>
      <c r="D27" s="93">
        <v>480</v>
      </c>
      <c r="E27" s="132"/>
      <c r="F27" s="122">
        <f t="shared" si="0"/>
        <v>0</v>
      </c>
      <c r="G27" s="82"/>
      <c r="H27" s="82"/>
      <c r="I27" s="83"/>
      <c r="J27" s="84" t="s">
        <v>5</v>
      </c>
    </row>
    <row r="28" spans="1:10" s="21" customFormat="1" ht="15" x14ac:dyDescent="0.15">
      <c r="A28" s="94"/>
      <c r="B28" s="95" t="s">
        <v>12</v>
      </c>
      <c r="C28" s="95"/>
      <c r="D28" s="95"/>
      <c r="E28" s="112"/>
      <c r="F28" s="96">
        <f>SUM(F12:F27)</f>
        <v>0</v>
      </c>
      <c r="G28" s="80"/>
      <c r="H28" s="80"/>
      <c r="I28" s="81"/>
    </row>
    <row r="29" spans="1:10" s="21" customFormat="1" ht="15" x14ac:dyDescent="0.15">
      <c r="A29" s="31"/>
      <c r="B29" s="29" t="s">
        <v>6</v>
      </c>
      <c r="C29" s="29"/>
      <c r="D29" s="29"/>
      <c r="E29" s="113"/>
      <c r="F29" s="32">
        <f>F28*0.21</f>
        <v>0</v>
      </c>
      <c r="G29" s="80"/>
      <c r="H29" s="80"/>
      <c r="I29" s="81"/>
    </row>
    <row r="30" spans="1:10" s="21" customFormat="1" ht="15.75" thickBot="1" x14ac:dyDescent="0.2">
      <c r="A30" s="33"/>
      <c r="B30" s="34" t="s">
        <v>13</v>
      </c>
      <c r="C30" s="34"/>
      <c r="D30" s="34"/>
      <c r="E30" s="114"/>
      <c r="F30" s="35">
        <f>F29+F28</f>
        <v>0</v>
      </c>
      <c r="G30" s="80"/>
      <c r="H30" s="80"/>
      <c r="I30" s="81"/>
    </row>
    <row r="31" spans="1:10" ht="24" customHeight="1" x14ac:dyDescent="0.15">
      <c r="G31" s="80"/>
      <c r="H31" s="80"/>
      <c r="I31" s="81"/>
      <c r="J31" s="21"/>
    </row>
    <row r="32" spans="1:10" ht="12" customHeight="1" x14ac:dyDescent="0.15">
      <c r="G32" s="80"/>
      <c r="H32" s="80"/>
      <c r="I32" s="81"/>
      <c r="J32" s="21"/>
    </row>
    <row r="33" spans="7:10" ht="12" customHeight="1" x14ac:dyDescent="0.15">
      <c r="G33" s="80"/>
      <c r="H33" s="80"/>
      <c r="I33" s="81"/>
      <c r="J33" s="21"/>
    </row>
    <row r="34" spans="7:10" ht="12" customHeight="1" x14ac:dyDescent="0.15">
      <c r="G34" s="80"/>
      <c r="H34" s="80"/>
      <c r="I34" s="21"/>
      <c r="J34" s="21"/>
    </row>
    <row r="35" spans="7:10" ht="12" customHeight="1" x14ac:dyDescent="0.15">
      <c r="G35" s="80"/>
      <c r="H35" s="80"/>
      <c r="I35" s="21"/>
      <c r="J35" s="21"/>
    </row>
    <row r="36" spans="7:10" ht="12" customHeight="1" x14ac:dyDescent="0.15">
      <c r="G36" s="80"/>
      <c r="H36" s="80"/>
      <c r="I36" s="21"/>
      <c r="J36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CBAF-FEBF-45F1-B8A8-A78ADE4E4AB1}">
  <sheetPr>
    <pageSetUpPr fitToPage="1"/>
  </sheetPr>
  <dimension ref="A1:J38"/>
  <sheetViews>
    <sheetView showGridLines="0" topLeftCell="A7" workbookViewId="0">
      <selection activeCell="E20" sqref="E20:E29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119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120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9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107</v>
      </c>
      <c r="C13" s="30" t="s">
        <v>72</v>
      </c>
      <c r="D13" s="86">
        <v>265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45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14000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30.75" customHeight="1" x14ac:dyDescent="0.15">
      <c r="A16" s="28" t="s">
        <v>84</v>
      </c>
      <c r="B16" s="133" t="s">
        <v>108</v>
      </c>
      <c r="C16" s="30" t="s">
        <v>72</v>
      </c>
      <c r="D16" s="86">
        <v>80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14000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14000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21" customHeight="1" x14ac:dyDescent="0.15">
      <c r="A19" s="28" t="s">
        <v>10</v>
      </c>
      <c r="B19" s="87" t="s">
        <v>111</v>
      </c>
      <c r="C19" s="30" t="s">
        <v>2</v>
      </c>
      <c r="D19" s="88">
        <v>1400</v>
      </c>
      <c r="E19" s="111">
        <f>'sanace hl. 6 cm'!F11</f>
        <v>0</v>
      </c>
      <c r="F19" s="45">
        <f t="shared" si="0"/>
        <v>0</v>
      </c>
      <c r="G19" s="73"/>
      <c r="H19" s="76"/>
      <c r="I19" s="75"/>
      <c r="J19" s="59" t="s">
        <v>5</v>
      </c>
    </row>
    <row r="20" spans="1:10" s="21" customFormat="1" ht="15" x14ac:dyDescent="0.15">
      <c r="A20" s="28">
        <v>89921</v>
      </c>
      <c r="B20" s="29" t="s">
        <v>77</v>
      </c>
      <c r="C20" s="30" t="s">
        <v>68</v>
      </c>
      <c r="D20" s="86">
        <v>10</v>
      </c>
      <c r="E20" s="118"/>
      <c r="F20" s="120">
        <f t="shared" si="0"/>
        <v>0</v>
      </c>
      <c r="G20" s="77"/>
      <c r="H20" s="78"/>
      <c r="I20" s="79"/>
      <c r="J20" s="58"/>
    </row>
    <row r="21" spans="1:10" s="21" customFormat="1" ht="15" x14ac:dyDescent="0.15">
      <c r="A21" s="28">
        <v>89923</v>
      </c>
      <c r="B21" s="29" t="s">
        <v>80</v>
      </c>
      <c r="C21" s="30" t="s">
        <v>68</v>
      </c>
      <c r="D21" s="86">
        <v>5</v>
      </c>
      <c r="E21" s="118"/>
      <c r="F21" s="120">
        <f t="shared" si="0"/>
        <v>0</v>
      </c>
      <c r="G21" s="73"/>
      <c r="H21" s="76"/>
      <c r="I21" s="75"/>
      <c r="J21" s="59" t="s">
        <v>5</v>
      </c>
    </row>
    <row r="22" spans="1:10" s="21" customFormat="1" ht="15" x14ac:dyDescent="0.15">
      <c r="A22" s="28">
        <v>113761</v>
      </c>
      <c r="B22" s="29" t="s">
        <v>93</v>
      </c>
      <c r="C22" s="30" t="s">
        <v>4</v>
      </c>
      <c r="D22" s="86">
        <v>550</v>
      </c>
      <c r="E22" s="118"/>
      <c r="F22" s="120">
        <f t="shared" si="0"/>
        <v>0</v>
      </c>
      <c r="G22" s="73"/>
      <c r="H22" s="76"/>
      <c r="I22" s="75"/>
      <c r="J22" s="57" t="s">
        <v>5</v>
      </c>
    </row>
    <row r="23" spans="1:10" s="21" customFormat="1" ht="15" x14ac:dyDescent="0.15">
      <c r="A23" s="28">
        <v>931311</v>
      </c>
      <c r="B23" s="29" t="s">
        <v>94</v>
      </c>
      <c r="C23" s="30" t="s">
        <v>4</v>
      </c>
      <c r="D23" s="86">
        <v>550</v>
      </c>
      <c r="E23" s="118"/>
      <c r="F23" s="120">
        <f t="shared" si="0"/>
        <v>0</v>
      </c>
      <c r="G23" s="73"/>
      <c r="H23" s="76"/>
      <c r="I23" s="75"/>
      <c r="J23" s="57" t="s">
        <v>5</v>
      </c>
    </row>
    <row r="24" spans="1:10" s="21" customFormat="1" ht="15" x14ac:dyDescent="0.15">
      <c r="A24" s="28">
        <v>12922</v>
      </c>
      <c r="B24" s="29" t="s">
        <v>83</v>
      </c>
      <c r="C24" s="30" t="s">
        <v>2</v>
      </c>
      <c r="D24" s="86">
        <v>1000</v>
      </c>
      <c r="E24" s="130"/>
      <c r="F24" s="120">
        <f t="shared" si="0"/>
        <v>0</v>
      </c>
      <c r="G24" s="73">
        <v>0.126</v>
      </c>
      <c r="H24" s="74">
        <f>D24*G24</f>
        <v>126</v>
      </c>
      <c r="I24" s="75"/>
      <c r="J24" s="57"/>
    </row>
    <row r="25" spans="1:10" s="21" customFormat="1" ht="15" x14ac:dyDescent="0.15">
      <c r="A25" s="28">
        <v>56962</v>
      </c>
      <c r="B25" s="29" t="s">
        <v>75</v>
      </c>
      <c r="C25" s="30" t="s">
        <v>2</v>
      </c>
      <c r="D25" s="86">
        <v>1000</v>
      </c>
      <c r="E25" s="130"/>
      <c r="F25" s="120">
        <f t="shared" si="0"/>
        <v>0</v>
      </c>
      <c r="G25" s="73"/>
      <c r="H25" s="76"/>
      <c r="I25" s="75"/>
      <c r="J25" s="57"/>
    </row>
    <row r="26" spans="1:10" s="21" customFormat="1" ht="15" x14ac:dyDescent="0.15">
      <c r="A26" s="28">
        <v>12931</v>
      </c>
      <c r="B26" s="29" t="s">
        <v>85</v>
      </c>
      <c r="C26" s="30" t="s">
        <v>4</v>
      </c>
      <c r="D26" s="86">
        <v>1000</v>
      </c>
      <c r="E26" s="130"/>
      <c r="F26" s="120">
        <f t="shared" si="0"/>
        <v>0</v>
      </c>
      <c r="G26" s="73">
        <v>0.3</v>
      </c>
      <c r="H26" s="74">
        <f>D26*G26</f>
        <v>300</v>
      </c>
      <c r="I26" s="75"/>
      <c r="J26" s="57"/>
    </row>
    <row r="27" spans="1:10" s="21" customFormat="1" ht="15" x14ac:dyDescent="0.15">
      <c r="A27" s="89" t="s">
        <v>95</v>
      </c>
      <c r="B27" s="29" t="s">
        <v>76</v>
      </c>
      <c r="C27" s="30" t="s">
        <v>3</v>
      </c>
      <c r="D27" s="86">
        <v>260</v>
      </c>
      <c r="E27" s="130"/>
      <c r="F27" s="120">
        <f t="shared" si="0"/>
        <v>0</v>
      </c>
      <c r="G27" s="73"/>
      <c r="H27" s="76"/>
      <c r="I27" s="75"/>
      <c r="J27" s="57"/>
    </row>
    <row r="28" spans="1:10" s="21" customFormat="1" ht="15" x14ac:dyDescent="0.15">
      <c r="A28" s="90">
        <v>915111</v>
      </c>
      <c r="B28" s="36" t="s">
        <v>101</v>
      </c>
      <c r="C28" s="37" t="s">
        <v>2</v>
      </c>
      <c r="D28" s="38">
        <v>683</v>
      </c>
      <c r="E28" s="131"/>
      <c r="F28" s="121">
        <f t="shared" si="0"/>
        <v>0</v>
      </c>
      <c r="G28" s="70"/>
      <c r="H28" s="71"/>
      <c r="I28" s="72"/>
      <c r="J28" s="56"/>
    </row>
    <row r="29" spans="1:10" s="21" customFormat="1" ht="15.75" thickBot="1" x14ac:dyDescent="0.2">
      <c r="A29" s="91">
        <v>915211</v>
      </c>
      <c r="B29" s="34" t="s">
        <v>102</v>
      </c>
      <c r="C29" s="92" t="s">
        <v>2</v>
      </c>
      <c r="D29" s="93">
        <v>683</v>
      </c>
      <c r="E29" s="132"/>
      <c r="F29" s="122">
        <f t="shared" si="0"/>
        <v>0</v>
      </c>
      <c r="G29" s="82"/>
      <c r="H29" s="82"/>
      <c r="I29" s="83"/>
      <c r="J29" s="84" t="s">
        <v>5</v>
      </c>
    </row>
    <row r="30" spans="1:10" s="21" customFormat="1" ht="15" x14ac:dyDescent="0.15">
      <c r="A30" s="94"/>
      <c r="B30" s="95" t="s">
        <v>12</v>
      </c>
      <c r="C30" s="95"/>
      <c r="D30" s="95"/>
      <c r="E30" s="112"/>
      <c r="F30" s="96">
        <f>SUM(F12:F29)</f>
        <v>0</v>
      </c>
      <c r="G30" s="80"/>
      <c r="H30" s="80"/>
      <c r="I30" s="81"/>
    </row>
    <row r="31" spans="1:10" s="21" customFormat="1" ht="15" x14ac:dyDescent="0.15">
      <c r="A31" s="31"/>
      <c r="B31" s="29" t="s">
        <v>6</v>
      </c>
      <c r="C31" s="29"/>
      <c r="D31" s="29"/>
      <c r="E31" s="113"/>
      <c r="F31" s="32">
        <f>F30*0.21</f>
        <v>0</v>
      </c>
      <c r="G31" s="80"/>
      <c r="H31" s="80"/>
      <c r="I31" s="81"/>
    </row>
    <row r="32" spans="1:10" s="21" customFormat="1" ht="15.75" thickBot="1" x14ac:dyDescent="0.2">
      <c r="A32" s="33"/>
      <c r="B32" s="34" t="s">
        <v>13</v>
      </c>
      <c r="C32" s="34"/>
      <c r="D32" s="34"/>
      <c r="E32" s="114"/>
      <c r="F32" s="35">
        <f>F31+F30</f>
        <v>0</v>
      </c>
      <c r="G32" s="80"/>
      <c r="H32" s="80"/>
      <c r="I32" s="81"/>
    </row>
    <row r="33" spans="7:10" ht="24" customHeight="1" x14ac:dyDescent="0.15">
      <c r="G33" s="80"/>
      <c r="H33" s="80"/>
      <c r="I33" s="81"/>
      <c r="J33" s="21"/>
    </row>
    <row r="34" spans="7:10" ht="12" customHeight="1" x14ac:dyDescent="0.15">
      <c r="G34" s="80"/>
      <c r="H34" s="80"/>
      <c r="I34" s="81"/>
      <c r="J34" s="21"/>
    </row>
    <row r="35" spans="7:10" ht="12" customHeight="1" x14ac:dyDescent="0.15">
      <c r="G35" s="80"/>
      <c r="H35" s="80"/>
      <c r="I35" s="81"/>
      <c r="J35" s="21"/>
    </row>
    <row r="36" spans="7:10" ht="12" customHeight="1" x14ac:dyDescent="0.15">
      <c r="G36" s="80"/>
      <c r="H36" s="80"/>
      <c r="I36" s="21"/>
      <c r="J36" s="21"/>
    </row>
    <row r="37" spans="7:10" ht="12" customHeight="1" x14ac:dyDescent="0.15">
      <c r="G37" s="80"/>
      <c r="H37" s="80"/>
      <c r="I37" s="21"/>
      <c r="J37" s="21"/>
    </row>
    <row r="38" spans="7:10" ht="12" customHeight="1" x14ac:dyDescent="0.15">
      <c r="G38" s="80"/>
      <c r="H38" s="80"/>
      <c r="I38" s="21"/>
      <c r="J38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0927-E5C1-4DEB-A14E-8A8BED6F6E6B}">
  <sheetPr>
    <pageSetUpPr fitToPage="1"/>
  </sheetPr>
  <dimension ref="A1:J35"/>
  <sheetViews>
    <sheetView showGridLines="0" topLeftCell="A6" workbookViewId="0">
      <selection activeCell="E20" sqref="E20:E2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121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122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6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100</v>
      </c>
      <c r="C13" s="30" t="s">
        <v>72</v>
      </c>
      <c r="D13" s="86">
        <v>15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10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14500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30" customHeight="1" x14ac:dyDescent="0.15">
      <c r="A16" s="28" t="s">
        <v>84</v>
      </c>
      <c r="B16" s="133" t="s">
        <v>108</v>
      </c>
      <c r="C16" s="30" t="s">
        <v>72</v>
      </c>
      <c r="D16" s="86">
        <v>110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14500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14500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21" customHeight="1" x14ac:dyDescent="0.15">
      <c r="A19" s="28" t="s">
        <v>10</v>
      </c>
      <c r="B19" s="87" t="s">
        <v>125</v>
      </c>
      <c r="C19" s="30" t="s">
        <v>2</v>
      </c>
      <c r="D19" s="88">
        <v>100</v>
      </c>
      <c r="E19" s="111">
        <f>'sanace hl. 36 cm'!F11</f>
        <v>0</v>
      </c>
      <c r="F19" s="45">
        <f t="shared" si="0"/>
        <v>0</v>
      </c>
      <c r="G19" s="73"/>
      <c r="H19" s="76"/>
      <c r="I19" s="75"/>
      <c r="J19" s="59" t="s">
        <v>5</v>
      </c>
    </row>
    <row r="20" spans="1:10" s="21" customFormat="1" ht="15" x14ac:dyDescent="0.15">
      <c r="A20" s="28">
        <v>113761</v>
      </c>
      <c r="B20" s="29" t="s">
        <v>93</v>
      </c>
      <c r="C20" s="30" t="s">
        <v>4</v>
      </c>
      <c r="D20" s="86">
        <v>10</v>
      </c>
      <c r="E20" s="118"/>
      <c r="F20" s="120">
        <f t="shared" si="0"/>
        <v>0</v>
      </c>
      <c r="G20" s="73"/>
      <c r="H20" s="76"/>
      <c r="I20" s="75"/>
      <c r="J20" s="57" t="s">
        <v>5</v>
      </c>
    </row>
    <row r="21" spans="1:10" s="21" customFormat="1" ht="15" x14ac:dyDescent="0.15">
      <c r="A21" s="28">
        <v>931311</v>
      </c>
      <c r="B21" s="29" t="s">
        <v>94</v>
      </c>
      <c r="C21" s="30" t="s">
        <v>4</v>
      </c>
      <c r="D21" s="86">
        <v>10</v>
      </c>
      <c r="E21" s="118"/>
      <c r="F21" s="120">
        <f t="shared" si="0"/>
        <v>0</v>
      </c>
      <c r="G21" s="73"/>
      <c r="H21" s="76"/>
      <c r="I21" s="75"/>
      <c r="J21" s="57" t="s">
        <v>5</v>
      </c>
    </row>
    <row r="22" spans="1:10" s="21" customFormat="1" ht="15" x14ac:dyDescent="0.15">
      <c r="A22" s="28">
        <v>12922</v>
      </c>
      <c r="B22" s="29" t="s">
        <v>83</v>
      </c>
      <c r="C22" s="30" t="s">
        <v>2</v>
      </c>
      <c r="D22" s="86">
        <v>1580</v>
      </c>
      <c r="E22" s="130"/>
      <c r="F22" s="120">
        <f t="shared" si="0"/>
        <v>0</v>
      </c>
      <c r="G22" s="73">
        <v>0.126</v>
      </c>
      <c r="H22" s="74">
        <f>D22*G22</f>
        <v>199.08</v>
      </c>
      <c r="I22" s="75"/>
      <c r="J22" s="57"/>
    </row>
    <row r="23" spans="1:10" s="21" customFormat="1" ht="15" x14ac:dyDescent="0.15">
      <c r="A23" s="28">
        <v>56962</v>
      </c>
      <c r="B23" s="29" t="s">
        <v>75</v>
      </c>
      <c r="C23" s="30" t="s">
        <v>2</v>
      </c>
      <c r="D23" s="86">
        <v>1580</v>
      </c>
      <c r="E23" s="130"/>
      <c r="F23" s="120">
        <f t="shared" si="0"/>
        <v>0</v>
      </c>
      <c r="G23" s="73"/>
      <c r="H23" s="76"/>
      <c r="I23" s="75"/>
      <c r="J23" s="57"/>
    </row>
    <row r="24" spans="1:10" s="21" customFormat="1" ht="15" x14ac:dyDescent="0.15">
      <c r="A24" s="89" t="s">
        <v>95</v>
      </c>
      <c r="B24" s="29" t="s">
        <v>76</v>
      </c>
      <c r="C24" s="30" t="s">
        <v>3</v>
      </c>
      <c r="D24" s="86">
        <v>206</v>
      </c>
      <c r="E24" s="130"/>
      <c r="F24" s="120">
        <f t="shared" si="0"/>
        <v>0</v>
      </c>
      <c r="G24" s="73"/>
      <c r="H24" s="76"/>
      <c r="I24" s="75"/>
      <c r="J24" s="57"/>
    </row>
    <row r="25" spans="1:10" s="21" customFormat="1" ht="15" x14ac:dyDescent="0.15">
      <c r="A25" s="90">
        <v>915111</v>
      </c>
      <c r="B25" s="36" t="s">
        <v>101</v>
      </c>
      <c r="C25" s="37" t="s">
        <v>2</v>
      </c>
      <c r="D25" s="38">
        <v>805</v>
      </c>
      <c r="E25" s="131"/>
      <c r="F25" s="121">
        <f t="shared" si="0"/>
        <v>0</v>
      </c>
      <c r="G25" s="70"/>
      <c r="H25" s="71"/>
      <c r="I25" s="72"/>
      <c r="J25" s="56"/>
    </row>
    <row r="26" spans="1:10" s="21" customFormat="1" ht="15.75" thickBot="1" x14ac:dyDescent="0.2">
      <c r="A26" s="91">
        <v>915211</v>
      </c>
      <c r="B26" s="34" t="s">
        <v>102</v>
      </c>
      <c r="C26" s="92" t="s">
        <v>2</v>
      </c>
      <c r="D26" s="93">
        <v>805</v>
      </c>
      <c r="E26" s="132"/>
      <c r="F26" s="122">
        <f t="shared" si="0"/>
        <v>0</v>
      </c>
      <c r="G26" s="82"/>
      <c r="H26" s="82"/>
      <c r="I26" s="83"/>
      <c r="J26" s="84" t="s">
        <v>5</v>
      </c>
    </row>
    <row r="27" spans="1:10" s="21" customFormat="1" ht="15" x14ac:dyDescent="0.15">
      <c r="A27" s="94"/>
      <c r="B27" s="95" t="s">
        <v>12</v>
      </c>
      <c r="C27" s="95"/>
      <c r="D27" s="95"/>
      <c r="E27" s="112"/>
      <c r="F27" s="96">
        <f>SUM(F12:F26)</f>
        <v>0</v>
      </c>
      <c r="G27" s="80"/>
      <c r="H27" s="80"/>
      <c r="I27" s="81"/>
    </row>
    <row r="28" spans="1:10" s="21" customFormat="1" ht="15" x14ac:dyDescent="0.15">
      <c r="A28" s="31"/>
      <c r="B28" s="29" t="s">
        <v>6</v>
      </c>
      <c r="C28" s="29"/>
      <c r="D28" s="29"/>
      <c r="E28" s="113"/>
      <c r="F28" s="32">
        <f>F27*0.21</f>
        <v>0</v>
      </c>
      <c r="G28" s="80"/>
      <c r="H28" s="80"/>
      <c r="I28" s="81"/>
    </row>
    <row r="29" spans="1:10" s="21" customFormat="1" ht="15.75" thickBot="1" x14ac:dyDescent="0.2">
      <c r="A29" s="33"/>
      <c r="B29" s="34" t="s">
        <v>13</v>
      </c>
      <c r="C29" s="34"/>
      <c r="D29" s="34"/>
      <c r="E29" s="114"/>
      <c r="F29" s="35">
        <f>F28+F27</f>
        <v>0</v>
      </c>
      <c r="G29" s="80"/>
      <c r="H29" s="80"/>
      <c r="I29" s="81"/>
    </row>
    <row r="30" spans="1:10" ht="24" customHeight="1" x14ac:dyDescent="0.15">
      <c r="G30" s="80"/>
      <c r="H30" s="80"/>
      <c r="I30" s="81"/>
      <c r="J30" s="21"/>
    </row>
    <row r="31" spans="1:10" ht="12" customHeight="1" x14ac:dyDescent="0.15">
      <c r="G31" s="80"/>
      <c r="H31" s="80"/>
      <c r="I31" s="81"/>
      <c r="J31" s="21"/>
    </row>
    <row r="32" spans="1:10" ht="12" customHeight="1" x14ac:dyDescent="0.15">
      <c r="G32" s="80"/>
      <c r="H32" s="80"/>
      <c r="I32" s="81"/>
      <c r="J32" s="21"/>
    </row>
    <row r="33" spans="7:10" ht="12" customHeight="1" x14ac:dyDescent="0.15">
      <c r="G33" s="80"/>
      <c r="H33" s="80"/>
      <c r="I33" s="21"/>
      <c r="J33" s="21"/>
    </row>
    <row r="34" spans="7:10" ht="12" customHeight="1" x14ac:dyDescent="0.15">
      <c r="G34" s="80"/>
      <c r="H34" s="80"/>
      <c r="I34" s="21"/>
      <c r="J34" s="21"/>
    </row>
    <row r="35" spans="7:10" ht="12" customHeight="1" x14ac:dyDescent="0.15">
      <c r="G35" s="80"/>
      <c r="H35" s="80"/>
      <c r="I35" s="21"/>
      <c r="J35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E110-1443-4D50-AD02-7526416A32B0}">
  <sheetPr>
    <pageSetUpPr fitToPage="1"/>
  </sheetPr>
  <dimension ref="A1:J35"/>
  <sheetViews>
    <sheetView showGridLines="0" topLeftCell="A6" workbookViewId="0">
      <selection activeCell="E20" sqref="E20:E2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126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127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6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107</v>
      </c>
      <c r="C13" s="30" t="s">
        <v>72</v>
      </c>
      <c r="D13" s="86">
        <v>10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10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5900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29.25" customHeight="1" x14ac:dyDescent="0.15">
      <c r="A16" s="28" t="s">
        <v>84</v>
      </c>
      <c r="B16" s="133" t="s">
        <v>128</v>
      </c>
      <c r="C16" s="30" t="s">
        <v>72</v>
      </c>
      <c r="D16" s="86">
        <v>53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5900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5900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21" customHeight="1" x14ac:dyDescent="0.15">
      <c r="A19" s="28" t="s">
        <v>10</v>
      </c>
      <c r="B19" s="87" t="s">
        <v>111</v>
      </c>
      <c r="C19" s="30" t="s">
        <v>2</v>
      </c>
      <c r="D19" s="88">
        <v>6</v>
      </c>
      <c r="E19" s="111">
        <f>'sanace hl. 6 cm'!F11</f>
        <v>0</v>
      </c>
      <c r="F19" s="45">
        <f t="shared" si="0"/>
        <v>0</v>
      </c>
      <c r="G19" s="73"/>
      <c r="H19" s="76"/>
      <c r="I19" s="75"/>
      <c r="J19" s="59" t="s">
        <v>5</v>
      </c>
    </row>
    <row r="20" spans="1:10" s="21" customFormat="1" ht="15" x14ac:dyDescent="0.15">
      <c r="A20" s="28">
        <v>113761</v>
      </c>
      <c r="B20" s="29" t="s">
        <v>93</v>
      </c>
      <c r="C20" s="30" t="s">
        <v>4</v>
      </c>
      <c r="D20" s="86">
        <v>10</v>
      </c>
      <c r="E20" s="118"/>
      <c r="F20" s="120">
        <f t="shared" si="0"/>
        <v>0</v>
      </c>
      <c r="G20" s="73"/>
      <c r="H20" s="76"/>
      <c r="I20" s="75"/>
      <c r="J20" s="57" t="s">
        <v>5</v>
      </c>
    </row>
    <row r="21" spans="1:10" s="21" customFormat="1" ht="15" x14ac:dyDescent="0.15">
      <c r="A21" s="28">
        <v>931311</v>
      </c>
      <c r="B21" s="29" t="s">
        <v>94</v>
      </c>
      <c r="C21" s="30" t="s">
        <v>4</v>
      </c>
      <c r="D21" s="86">
        <v>10</v>
      </c>
      <c r="E21" s="118"/>
      <c r="F21" s="120">
        <f t="shared" si="0"/>
        <v>0</v>
      </c>
      <c r="G21" s="73"/>
      <c r="H21" s="76"/>
      <c r="I21" s="75"/>
      <c r="J21" s="57" t="s">
        <v>5</v>
      </c>
    </row>
    <row r="22" spans="1:10" s="21" customFormat="1" ht="15" x14ac:dyDescent="0.15">
      <c r="A22" s="28">
        <v>12922</v>
      </c>
      <c r="B22" s="29" t="s">
        <v>83</v>
      </c>
      <c r="C22" s="30" t="s">
        <v>2</v>
      </c>
      <c r="D22" s="86">
        <v>560</v>
      </c>
      <c r="E22" s="130"/>
      <c r="F22" s="120">
        <f t="shared" si="0"/>
        <v>0</v>
      </c>
      <c r="G22" s="73">
        <v>0.126</v>
      </c>
      <c r="H22" s="74">
        <f>D22*G22</f>
        <v>70.56</v>
      </c>
      <c r="I22" s="75"/>
      <c r="J22" s="57"/>
    </row>
    <row r="23" spans="1:10" s="21" customFormat="1" ht="15" x14ac:dyDescent="0.15">
      <c r="A23" s="28">
        <v>56962</v>
      </c>
      <c r="B23" s="29" t="s">
        <v>75</v>
      </c>
      <c r="C23" s="30" t="s">
        <v>2</v>
      </c>
      <c r="D23" s="86">
        <v>560</v>
      </c>
      <c r="E23" s="130"/>
      <c r="F23" s="120">
        <f t="shared" si="0"/>
        <v>0</v>
      </c>
      <c r="G23" s="73"/>
      <c r="H23" s="76"/>
      <c r="I23" s="75"/>
      <c r="J23" s="57"/>
    </row>
    <row r="24" spans="1:10" s="21" customFormat="1" ht="15" x14ac:dyDescent="0.15">
      <c r="A24" s="89" t="s">
        <v>95</v>
      </c>
      <c r="B24" s="29" t="s">
        <v>76</v>
      </c>
      <c r="C24" s="30" t="s">
        <v>3</v>
      </c>
      <c r="D24" s="86">
        <v>73</v>
      </c>
      <c r="E24" s="130"/>
      <c r="F24" s="120">
        <f t="shared" si="0"/>
        <v>0</v>
      </c>
      <c r="G24" s="73"/>
      <c r="H24" s="76"/>
      <c r="I24" s="75"/>
      <c r="J24" s="57"/>
    </row>
    <row r="25" spans="1:10" s="21" customFormat="1" ht="15" x14ac:dyDescent="0.15">
      <c r="A25" s="90">
        <v>915111</v>
      </c>
      <c r="B25" s="36" t="s">
        <v>101</v>
      </c>
      <c r="C25" s="37" t="s">
        <v>2</v>
      </c>
      <c r="D25" s="38">
        <v>280</v>
      </c>
      <c r="E25" s="131"/>
      <c r="F25" s="121">
        <f t="shared" si="0"/>
        <v>0</v>
      </c>
      <c r="G25" s="70"/>
      <c r="H25" s="71"/>
      <c r="I25" s="72"/>
      <c r="J25" s="56"/>
    </row>
    <row r="26" spans="1:10" s="21" customFormat="1" ht="15.75" thickBot="1" x14ac:dyDescent="0.2">
      <c r="A26" s="91">
        <v>915211</v>
      </c>
      <c r="B26" s="34" t="s">
        <v>102</v>
      </c>
      <c r="C26" s="92" t="s">
        <v>2</v>
      </c>
      <c r="D26" s="93">
        <v>280</v>
      </c>
      <c r="E26" s="132"/>
      <c r="F26" s="122">
        <f t="shared" si="0"/>
        <v>0</v>
      </c>
      <c r="G26" s="82"/>
      <c r="H26" s="82"/>
      <c r="I26" s="83"/>
      <c r="J26" s="84" t="s">
        <v>5</v>
      </c>
    </row>
    <row r="27" spans="1:10" s="21" customFormat="1" ht="15" x14ac:dyDescent="0.15">
      <c r="A27" s="94"/>
      <c r="B27" s="95" t="s">
        <v>12</v>
      </c>
      <c r="C27" s="95"/>
      <c r="D27" s="95"/>
      <c r="E27" s="112"/>
      <c r="F27" s="96">
        <f>SUM(F12:F26)</f>
        <v>0</v>
      </c>
      <c r="G27" s="80"/>
      <c r="H27" s="80"/>
      <c r="I27" s="81"/>
    </row>
    <row r="28" spans="1:10" s="21" customFormat="1" ht="15" x14ac:dyDescent="0.15">
      <c r="A28" s="31"/>
      <c r="B28" s="29" t="s">
        <v>6</v>
      </c>
      <c r="C28" s="29"/>
      <c r="D28" s="29"/>
      <c r="E28" s="113"/>
      <c r="F28" s="32">
        <f>F27*0.21</f>
        <v>0</v>
      </c>
      <c r="G28" s="80"/>
      <c r="H28" s="80"/>
      <c r="I28" s="81"/>
    </row>
    <row r="29" spans="1:10" s="21" customFormat="1" ht="15.75" thickBot="1" x14ac:dyDescent="0.2">
      <c r="A29" s="33"/>
      <c r="B29" s="34" t="s">
        <v>13</v>
      </c>
      <c r="C29" s="34"/>
      <c r="D29" s="34"/>
      <c r="E29" s="114"/>
      <c r="F29" s="35">
        <f>F28+F27</f>
        <v>0</v>
      </c>
      <c r="G29" s="80"/>
      <c r="H29" s="80"/>
      <c r="I29" s="81"/>
    </row>
    <row r="30" spans="1:10" ht="24" customHeight="1" x14ac:dyDescent="0.15">
      <c r="G30" s="80"/>
      <c r="H30" s="80"/>
      <c r="I30" s="81"/>
      <c r="J30" s="21"/>
    </row>
    <row r="31" spans="1:10" ht="12" customHeight="1" x14ac:dyDescent="0.15">
      <c r="G31" s="80"/>
      <c r="H31" s="80"/>
      <c r="I31" s="81"/>
      <c r="J31" s="21"/>
    </row>
    <row r="32" spans="1:10" ht="12" customHeight="1" x14ac:dyDescent="0.15">
      <c r="G32" s="80"/>
      <c r="H32" s="80"/>
      <c r="I32" s="81"/>
      <c r="J32" s="21"/>
    </row>
    <row r="33" spans="7:10" ht="12" customHeight="1" x14ac:dyDescent="0.15">
      <c r="G33" s="80"/>
      <c r="H33" s="80"/>
      <c r="I33" s="21"/>
      <c r="J33" s="21"/>
    </row>
    <row r="34" spans="7:10" ht="12" customHeight="1" x14ac:dyDescent="0.15">
      <c r="G34" s="80"/>
      <c r="H34" s="80"/>
      <c r="I34" s="21"/>
      <c r="J34" s="21"/>
    </row>
    <row r="35" spans="7:10" ht="12" customHeight="1" x14ac:dyDescent="0.15">
      <c r="G35" s="80"/>
      <c r="H35" s="80"/>
      <c r="I35" s="21"/>
      <c r="J35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92C8-853D-42C8-A5D7-8DF7C77C3E30}">
  <sheetPr>
    <pageSetUpPr fitToPage="1"/>
  </sheetPr>
  <dimension ref="A1:J36"/>
  <sheetViews>
    <sheetView showGridLines="0" workbookViewId="0">
      <selection activeCell="E20" sqref="E20:E27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3" t="s">
        <v>5</v>
      </c>
      <c r="B1" s="183"/>
      <c r="C1" s="183"/>
      <c r="D1" s="183"/>
      <c r="E1" s="183"/>
      <c r="F1" s="183"/>
      <c r="G1" s="1"/>
    </row>
    <row r="2" spans="1:10" ht="12.75" customHeight="1" x14ac:dyDescent="0.2">
      <c r="A2" s="19" t="s">
        <v>129</v>
      </c>
      <c r="B2" s="6"/>
      <c r="C2" s="20" t="s">
        <v>5</v>
      </c>
      <c r="D2" s="6"/>
      <c r="E2" s="6"/>
      <c r="F2" s="6"/>
      <c r="G2" s="63"/>
    </row>
    <row r="3" spans="1:10" ht="12.75" customHeight="1" x14ac:dyDescent="0.2">
      <c r="A3" s="19" t="s">
        <v>130</v>
      </c>
      <c r="B3" s="6"/>
      <c r="C3" s="6"/>
      <c r="D3" s="6"/>
      <c r="E3" s="13"/>
      <c r="F3" s="6"/>
      <c r="G3" s="63"/>
    </row>
    <row r="4" spans="1:10" ht="13.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7"/>
      <c r="D7" s="13" t="s">
        <v>69</v>
      </c>
      <c r="E7" s="13"/>
      <c r="F7" s="60" t="s">
        <v>5</v>
      </c>
      <c r="G7" s="65" t="s">
        <v>69</v>
      </c>
    </row>
    <row r="8" spans="1:10" ht="12.75" customHeight="1" x14ac:dyDescent="0.2">
      <c r="A8" s="13" t="s">
        <v>67</v>
      </c>
      <c r="B8" s="14"/>
      <c r="C8" s="18"/>
      <c r="D8" s="14" t="s">
        <v>70</v>
      </c>
      <c r="E8" s="15"/>
      <c r="F8" s="61" t="s">
        <v>5</v>
      </c>
      <c r="G8" s="65" t="s">
        <v>70</v>
      </c>
    </row>
    <row r="9" spans="1:10" ht="6.75" customHeight="1" x14ac:dyDescent="0.2">
      <c r="A9" s="16"/>
      <c r="B9" s="16"/>
      <c r="C9" s="16"/>
      <c r="D9" s="16"/>
      <c r="E9" s="16"/>
      <c r="F9" s="16"/>
      <c r="G9" s="66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91</v>
      </c>
      <c r="B11" s="22" t="s">
        <v>7</v>
      </c>
      <c r="C11" s="23" t="s">
        <v>0</v>
      </c>
      <c r="D11" s="22" t="s">
        <v>8</v>
      </c>
      <c r="E11" s="124" t="s">
        <v>98</v>
      </c>
      <c r="F11" s="24" t="s">
        <v>9</v>
      </c>
      <c r="G11" s="68" t="s">
        <v>81</v>
      </c>
      <c r="H11" s="69" t="s">
        <v>82</v>
      </c>
      <c r="I11" s="56"/>
      <c r="J11" s="56" t="s">
        <v>71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5">
        <v>1</v>
      </c>
      <c r="E12" s="129"/>
      <c r="F12" s="119">
        <f t="shared" ref="F12:F27" si="0">E12*D12</f>
        <v>0</v>
      </c>
      <c r="G12" s="70"/>
      <c r="H12" s="71"/>
      <c r="I12" s="72"/>
      <c r="J12" s="56"/>
    </row>
    <row r="13" spans="1:10" s="21" customFormat="1" ht="15" x14ac:dyDescent="0.15">
      <c r="A13" s="28">
        <v>113728</v>
      </c>
      <c r="B13" s="29" t="s">
        <v>107</v>
      </c>
      <c r="C13" s="30" t="s">
        <v>72</v>
      </c>
      <c r="D13" s="86">
        <v>145</v>
      </c>
      <c r="E13" s="118"/>
      <c r="F13" s="120">
        <f t="shared" si="0"/>
        <v>0</v>
      </c>
      <c r="G13" s="73" t="s">
        <v>5</v>
      </c>
      <c r="H13" s="74" t="s">
        <v>5</v>
      </c>
      <c r="I13" s="75"/>
      <c r="J13" s="57"/>
    </row>
    <row r="14" spans="1:10" s="21" customFormat="1" ht="15" x14ac:dyDescent="0.15">
      <c r="A14" s="28">
        <v>919111</v>
      </c>
      <c r="B14" s="29" t="s">
        <v>79</v>
      </c>
      <c r="C14" s="30" t="s">
        <v>16</v>
      </c>
      <c r="D14" s="86">
        <v>110</v>
      </c>
      <c r="E14" s="118"/>
      <c r="F14" s="120">
        <f t="shared" si="0"/>
        <v>0</v>
      </c>
      <c r="G14" s="73"/>
      <c r="H14" s="76"/>
      <c r="I14" s="75"/>
      <c r="J14" s="57" t="s">
        <v>5</v>
      </c>
    </row>
    <row r="15" spans="1:10" s="21" customFormat="1" ht="15" x14ac:dyDescent="0.15">
      <c r="A15" s="28">
        <v>93818</v>
      </c>
      <c r="B15" s="29" t="s">
        <v>78</v>
      </c>
      <c r="C15" s="30" t="s">
        <v>2</v>
      </c>
      <c r="D15" s="86">
        <v>11300</v>
      </c>
      <c r="E15" s="118"/>
      <c r="F15" s="120">
        <f t="shared" si="0"/>
        <v>0</v>
      </c>
      <c r="G15" s="73"/>
      <c r="H15" s="76"/>
      <c r="I15" s="75"/>
      <c r="J15" s="57" t="s">
        <v>5</v>
      </c>
    </row>
    <row r="16" spans="1:10" s="21" customFormat="1" ht="29.25" customHeight="1" x14ac:dyDescent="0.15">
      <c r="A16" s="28" t="s">
        <v>84</v>
      </c>
      <c r="B16" s="133" t="s">
        <v>108</v>
      </c>
      <c r="C16" s="30" t="s">
        <v>72</v>
      </c>
      <c r="D16" s="86">
        <v>100</v>
      </c>
      <c r="E16" s="118"/>
      <c r="F16" s="120">
        <f t="shared" si="0"/>
        <v>0</v>
      </c>
      <c r="G16" s="73"/>
      <c r="H16" s="76"/>
      <c r="I16" s="75"/>
      <c r="J16" s="57"/>
    </row>
    <row r="17" spans="1:10" s="21" customFormat="1" ht="15" x14ac:dyDescent="0.15">
      <c r="A17" s="28">
        <v>572223</v>
      </c>
      <c r="B17" s="29" t="s">
        <v>74</v>
      </c>
      <c r="C17" s="30" t="s">
        <v>2</v>
      </c>
      <c r="D17" s="86">
        <v>11300</v>
      </c>
      <c r="E17" s="118"/>
      <c r="F17" s="120">
        <f t="shared" si="0"/>
        <v>0</v>
      </c>
      <c r="G17" s="73"/>
      <c r="H17" s="76"/>
      <c r="I17" s="75"/>
      <c r="J17" s="57"/>
    </row>
    <row r="18" spans="1:10" s="21" customFormat="1" ht="15" x14ac:dyDescent="0.15">
      <c r="A18" s="28" t="s">
        <v>73</v>
      </c>
      <c r="B18" s="29" t="s">
        <v>97</v>
      </c>
      <c r="C18" s="30" t="s">
        <v>2</v>
      </c>
      <c r="D18" s="86">
        <v>11300</v>
      </c>
      <c r="E18" s="118"/>
      <c r="F18" s="120">
        <f t="shared" si="0"/>
        <v>0</v>
      </c>
      <c r="G18" s="73"/>
      <c r="H18" s="76"/>
      <c r="I18" s="75"/>
      <c r="J18" s="57"/>
    </row>
    <row r="19" spans="1:10" s="21" customFormat="1" ht="21" customHeight="1" x14ac:dyDescent="0.15">
      <c r="A19" s="28" t="s">
        <v>10</v>
      </c>
      <c r="B19" s="87" t="s">
        <v>125</v>
      </c>
      <c r="C19" s="30" t="s">
        <v>2</v>
      </c>
      <c r="D19" s="88">
        <v>50</v>
      </c>
      <c r="E19" s="111">
        <f>'sanace hl. 36 cm'!F11</f>
        <v>0</v>
      </c>
      <c r="F19" s="45">
        <f t="shared" si="0"/>
        <v>0</v>
      </c>
      <c r="G19" s="73"/>
      <c r="H19" s="76"/>
      <c r="I19" s="75"/>
      <c r="J19" s="59" t="s">
        <v>5</v>
      </c>
    </row>
    <row r="20" spans="1:10" s="21" customFormat="1" ht="15" x14ac:dyDescent="0.15">
      <c r="A20" s="28">
        <v>113761</v>
      </c>
      <c r="B20" s="29" t="s">
        <v>93</v>
      </c>
      <c r="C20" s="30" t="s">
        <v>4</v>
      </c>
      <c r="D20" s="86">
        <v>210</v>
      </c>
      <c r="E20" s="118"/>
      <c r="F20" s="120">
        <f t="shared" si="0"/>
        <v>0</v>
      </c>
      <c r="G20" s="73"/>
      <c r="H20" s="76"/>
      <c r="I20" s="75"/>
      <c r="J20" s="57" t="s">
        <v>5</v>
      </c>
    </row>
    <row r="21" spans="1:10" s="21" customFormat="1" ht="15" x14ac:dyDescent="0.15">
      <c r="A21" s="28">
        <v>931311</v>
      </c>
      <c r="B21" s="29" t="s">
        <v>94</v>
      </c>
      <c r="C21" s="30" t="s">
        <v>4</v>
      </c>
      <c r="D21" s="86">
        <v>210</v>
      </c>
      <c r="E21" s="118"/>
      <c r="F21" s="120">
        <f t="shared" si="0"/>
        <v>0</v>
      </c>
      <c r="G21" s="73"/>
      <c r="H21" s="76"/>
      <c r="I21" s="75"/>
      <c r="J21" s="57" t="s">
        <v>5</v>
      </c>
    </row>
    <row r="22" spans="1:10" s="21" customFormat="1" ht="15" x14ac:dyDescent="0.15">
      <c r="A22" s="28">
        <v>12922</v>
      </c>
      <c r="B22" s="29" t="s">
        <v>83</v>
      </c>
      <c r="C22" s="30" t="s">
        <v>2</v>
      </c>
      <c r="D22" s="86">
        <v>1700</v>
      </c>
      <c r="E22" s="130"/>
      <c r="F22" s="120">
        <f t="shared" si="0"/>
        <v>0</v>
      </c>
      <c r="G22" s="73">
        <v>0.126</v>
      </c>
      <c r="H22" s="74">
        <f>D22*G22</f>
        <v>214.2</v>
      </c>
      <c r="I22" s="75"/>
      <c r="J22" s="57"/>
    </row>
    <row r="23" spans="1:10" s="21" customFormat="1" ht="15" x14ac:dyDescent="0.15">
      <c r="A23" s="28">
        <v>56962</v>
      </c>
      <c r="B23" s="29" t="s">
        <v>75</v>
      </c>
      <c r="C23" s="30" t="s">
        <v>2</v>
      </c>
      <c r="D23" s="86">
        <v>1700</v>
      </c>
      <c r="E23" s="130"/>
      <c r="F23" s="120">
        <f t="shared" si="0"/>
        <v>0</v>
      </c>
      <c r="G23" s="73"/>
      <c r="H23" s="76"/>
      <c r="I23" s="75"/>
      <c r="J23" s="57"/>
    </row>
    <row r="24" spans="1:10" s="21" customFormat="1" ht="15" x14ac:dyDescent="0.15">
      <c r="A24" s="89" t="s">
        <v>95</v>
      </c>
      <c r="B24" s="29" t="s">
        <v>76</v>
      </c>
      <c r="C24" s="30" t="s">
        <v>3</v>
      </c>
      <c r="D24" s="86">
        <v>221</v>
      </c>
      <c r="E24" s="130"/>
      <c r="F24" s="120">
        <f t="shared" si="0"/>
        <v>0</v>
      </c>
      <c r="G24" s="73"/>
      <c r="H24" s="76"/>
      <c r="I24" s="75"/>
      <c r="J24" s="57"/>
    </row>
    <row r="25" spans="1:10" s="21" customFormat="1" ht="15" x14ac:dyDescent="0.15">
      <c r="A25" s="90">
        <v>91551</v>
      </c>
      <c r="B25" s="36" t="s">
        <v>96</v>
      </c>
      <c r="C25" s="37" t="s">
        <v>68</v>
      </c>
      <c r="D25" s="38">
        <v>0</v>
      </c>
      <c r="E25" s="131"/>
      <c r="F25" s="121">
        <f t="shared" si="0"/>
        <v>0</v>
      </c>
      <c r="G25" s="73"/>
      <c r="H25" s="76"/>
      <c r="I25" s="75"/>
      <c r="J25" s="57"/>
    </row>
    <row r="26" spans="1:10" s="21" customFormat="1" ht="15" x14ac:dyDescent="0.15">
      <c r="A26" s="90">
        <v>915111</v>
      </c>
      <c r="B26" s="36" t="s">
        <v>101</v>
      </c>
      <c r="C26" s="37" t="s">
        <v>2</v>
      </c>
      <c r="D26" s="38">
        <v>560</v>
      </c>
      <c r="E26" s="131"/>
      <c r="F26" s="121">
        <f t="shared" si="0"/>
        <v>0</v>
      </c>
      <c r="G26" s="70"/>
      <c r="H26" s="71"/>
      <c r="I26" s="72"/>
      <c r="J26" s="56"/>
    </row>
    <row r="27" spans="1:10" s="21" customFormat="1" ht="15.75" thickBot="1" x14ac:dyDescent="0.2">
      <c r="A27" s="91">
        <v>915211</v>
      </c>
      <c r="B27" s="34" t="s">
        <v>102</v>
      </c>
      <c r="C27" s="92" t="s">
        <v>2</v>
      </c>
      <c r="D27" s="93">
        <v>560</v>
      </c>
      <c r="E27" s="132"/>
      <c r="F27" s="122">
        <f t="shared" si="0"/>
        <v>0</v>
      </c>
      <c r="G27" s="82"/>
      <c r="H27" s="82"/>
      <c r="I27" s="83"/>
      <c r="J27" s="84" t="s">
        <v>5</v>
      </c>
    </row>
    <row r="28" spans="1:10" s="21" customFormat="1" ht="15" x14ac:dyDescent="0.15">
      <c r="A28" s="94"/>
      <c r="B28" s="95" t="s">
        <v>12</v>
      </c>
      <c r="C28" s="95"/>
      <c r="D28" s="95"/>
      <c r="E28" s="112"/>
      <c r="F28" s="96">
        <f>SUM(F12:F27)</f>
        <v>0</v>
      </c>
      <c r="G28" s="80"/>
      <c r="H28" s="80"/>
      <c r="I28" s="81"/>
    </row>
    <row r="29" spans="1:10" s="21" customFormat="1" ht="15" x14ac:dyDescent="0.15">
      <c r="A29" s="31"/>
      <c r="B29" s="29" t="s">
        <v>6</v>
      </c>
      <c r="C29" s="29"/>
      <c r="D29" s="29"/>
      <c r="E29" s="113"/>
      <c r="F29" s="32">
        <f>F28*0.21</f>
        <v>0</v>
      </c>
      <c r="G29" s="80"/>
      <c r="H29" s="80"/>
      <c r="I29" s="81"/>
    </row>
    <row r="30" spans="1:10" s="21" customFormat="1" ht="15.75" thickBot="1" x14ac:dyDescent="0.2">
      <c r="A30" s="33"/>
      <c r="B30" s="34" t="s">
        <v>13</v>
      </c>
      <c r="C30" s="34"/>
      <c r="D30" s="34"/>
      <c r="E30" s="114"/>
      <c r="F30" s="35">
        <f>F29+F28</f>
        <v>0</v>
      </c>
      <c r="G30" s="80"/>
      <c r="H30" s="80"/>
      <c r="I30" s="81"/>
    </row>
    <row r="31" spans="1:10" ht="24" customHeight="1" x14ac:dyDescent="0.15">
      <c r="G31" s="80"/>
      <c r="H31" s="80"/>
      <c r="I31" s="81"/>
      <c r="J31" s="21"/>
    </row>
    <row r="32" spans="1:10" ht="12" customHeight="1" x14ac:dyDescent="0.15">
      <c r="G32" s="80"/>
      <c r="H32" s="80"/>
      <c r="I32" s="81"/>
      <c r="J32" s="21"/>
    </row>
    <row r="33" spans="7:10" ht="12" customHeight="1" x14ac:dyDescent="0.15">
      <c r="G33" s="80"/>
      <c r="H33" s="80"/>
      <c r="I33" s="81"/>
      <c r="J33" s="21"/>
    </row>
    <row r="34" spans="7:10" ht="12" customHeight="1" x14ac:dyDescent="0.15">
      <c r="G34" s="80"/>
      <c r="H34" s="80"/>
      <c r="I34" s="21"/>
      <c r="J34" s="21"/>
    </row>
    <row r="35" spans="7:10" ht="12" customHeight="1" x14ac:dyDescent="0.15">
      <c r="G35" s="80"/>
      <c r="H35" s="80"/>
      <c r="I35" s="21"/>
      <c r="J35" s="21"/>
    </row>
    <row r="36" spans="7:10" ht="12" customHeight="1" x14ac:dyDescent="0.15">
      <c r="G36" s="80"/>
      <c r="H36" s="80"/>
      <c r="I36" s="21"/>
      <c r="J36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26C4-A8D0-4509-85CD-8514ACC5AE2F}">
  <sheetPr>
    <pageSetUpPr fitToPage="1"/>
  </sheetPr>
  <dimension ref="A1:J13"/>
  <sheetViews>
    <sheetView showGridLines="0" workbookViewId="0">
      <selection activeCell="E7" sqref="E7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5" t="s">
        <v>5</v>
      </c>
      <c r="B1" s="115"/>
      <c r="C1" s="115"/>
      <c r="D1" s="115"/>
      <c r="E1" s="115"/>
      <c r="F1" s="115"/>
    </row>
    <row r="2" spans="1:10" ht="21.75" customHeight="1" x14ac:dyDescent="0.25">
      <c r="A2" s="97" t="s">
        <v>109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7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09" t="s">
        <v>91</v>
      </c>
      <c r="B5" s="22" t="s">
        <v>7</v>
      </c>
      <c r="C5" s="23" t="s">
        <v>0</v>
      </c>
      <c r="D5" s="123" t="s">
        <v>8</v>
      </c>
      <c r="E5" s="124" t="s">
        <v>99</v>
      </c>
      <c r="F5" s="125" t="s">
        <v>9</v>
      </c>
    </row>
    <row r="6" spans="1:10" s="21" customFormat="1" ht="15" x14ac:dyDescent="0.15">
      <c r="A6" s="25">
        <v>21461</v>
      </c>
      <c r="B6" s="26" t="s">
        <v>86</v>
      </c>
      <c r="C6" s="27" t="s">
        <v>2</v>
      </c>
      <c r="D6" s="98">
        <v>1</v>
      </c>
      <c r="E6" s="116"/>
      <c r="F6" s="126">
        <f t="shared" ref="F6:F10" si="0">D6*E6</f>
        <v>0</v>
      </c>
      <c r="H6" s="81"/>
      <c r="J6" s="99"/>
    </row>
    <row r="7" spans="1:10" s="102" customFormat="1" ht="30" x14ac:dyDescent="0.15">
      <c r="A7" s="89" t="s">
        <v>90</v>
      </c>
      <c r="B7" s="100" t="s">
        <v>87</v>
      </c>
      <c r="C7" s="30" t="s">
        <v>3</v>
      </c>
      <c r="D7" s="101">
        <v>0.92</v>
      </c>
      <c r="E7" s="117"/>
      <c r="F7" s="45">
        <f t="shared" si="0"/>
        <v>0</v>
      </c>
      <c r="H7" s="103"/>
      <c r="J7" s="104"/>
    </row>
    <row r="8" spans="1:10" s="21" customFormat="1" ht="15" x14ac:dyDescent="0.15">
      <c r="A8" s="28">
        <v>122938</v>
      </c>
      <c r="B8" s="29" t="s">
        <v>88</v>
      </c>
      <c r="C8" s="30" t="s">
        <v>72</v>
      </c>
      <c r="D8" s="101">
        <v>0.06</v>
      </c>
      <c r="E8" s="117"/>
      <c r="F8" s="45">
        <f t="shared" si="0"/>
        <v>0</v>
      </c>
      <c r="H8" s="81"/>
      <c r="J8" s="99"/>
    </row>
    <row r="9" spans="1:10" s="21" customFormat="1" ht="15" x14ac:dyDescent="0.15">
      <c r="A9" s="28" t="s">
        <v>103</v>
      </c>
      <c r="B9" s="29" t="s">
        <v>110</v>
      </c>
      <c r="C9" s="30" t="s">
        <v>72</v>
      </c>
      <c r="D9" s="101">
        <v>0.06</v>
      </c>
      <c r="E9" s="117"/>
      <c r="F9" s="45">
        <f t="shared" si="0"/>
        <v>0</v>
      </c>
      <c r="H9" s="81"/>
      <c r="J9" s="99"/>
    </row>
    <row r="10" spans="1:10" s="21" customFormat="1" ht="15.75" thickBot="1" x14ac:dyDescent="0.2">
      <c r="A10" s="28">
        <v>572213</v>
      </c>
      <c r="B10" s="29" t="s">
        <v>89</v>
      </c>
      <c r="C10" s="30" t="s">
        <v>2</v>
      </c>
      <c r="D10" s="101">
        <v>1</v>
      </c>
      <c r="E10" s="117"/>
      <c r="F10" s="45">
        <f t="shared" si="0"/>
        <v>0</v>
      </c>
      <c r="H10" s="81"/>
      <c r="J10" s="99"/>
    </row>
    <row r="11" spans="1:10" s="108" customFormat="1" ht="16.5" thickBot="1" x14ac:dyDescent="0.2">
      <c r="A11" s="105"/>
      <c r="B11" s="106" t="s">
        <v>92</v>
      </c>
      <c r="C11" s="107" t="s">
        <v>2</v>
      </c>
      <c r="D11" s="110">
        <v>1</v>
      </c>
      <c r="E11" s="128"/>
      <c r="F11" s="127">
        <f>SUM(F6:F10)</f>
        <v>0</v>
      </c>
    </row>
    <row r="12" spans="1:10" ht="24" customHeight="1" x14ac:dyDescent="0.15"/>
    <row r="13" spans="1:10" ht="30" customHeight="1" x14ac:dyDescent="0.15"/>
  </sheetData>
  <pageMargins left="0.39370079040527345" right="0.39370079040527345" top="0.7874015808105469" bottom="0.7874015808105469" header="0" footer="0"/>
  <pageSetup paperSize="9" scale="94" fitToHeight="100" orientation="landscape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5625-6230-4CA4-A1B9-D9CA733C3D05}">
  <sheetPr>
    <pageSetUpPr fitToPage="1"/>
  </sheetPr>
  <dimension ref="A1:J13"/>
  <sheetViews>
    <sheetView showGridLines="0" workbookViewId="0">
      <selection activeCell="F15" sqref="F15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5" t="s">
        <v>5</v>
      </c>
      <c r="B1" s="115"/>
      <c r="C1" s="115"/>
      <c r="D1" s="115"/>
      <c r="E1" s="115"/>
      <c r="F1" s="115"/>
    </row>
    <row r="2" spans="1:10" ht="21.75" customHeight="1" x14ac:dyDescent="0.25">
      <c r="A2" s="97" t="s">
        <v>123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7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09" t="s">
        <v>91</v>
      </c>
      <c r="B5" s="22" t="s">
        <v>7</v>
      </c>
      <c r="C5" s="23" t="s">
        <v>0</v>
      </c>
      <c r="D5" s="123" t="s">
        <v>8</v>
      </c>
      <c r="E5" s="124" t="s">
        <v>99</v>
      </c>
      <c r="F5" s="125" t="s">
        <v>9</v>
      </c>
    </row>
    <row r="6" spans="1:10" s="21" customFormat="1" ht="15" x14ac:dyDescent="0.15">
      <c r="A6" s="25">
        <v>21461</v>
      </c>
      <c r="B6" s="26" t="s">
        <v>86</v>
      </c>
      <c r="C6" s="27" t="s">
        <v>2</v>
      </c>
      <c r="D6" s="98">
        <v>1</v>
      </c>
      <c r="E6" s="116"/>
      <c r="F6" s="126">
        <f t="shared" ref="F6:F10" si="0">D6*E6</f>
        <v>0</v>
      </c>
      <c r="H6" s="81"/>
      <c r="J6" s="99"/>
    </row>
    <row r="7" spans="1:10" s="102" customFormat="1" ht="30" x14ac:dyDescent="0.15">
      <c r="A7" s="89" t="s">
        <v>90</v>
      </c>
      <c r="B7" s="100" t="s">
        <v>87</v>
      </c>
      <c r="C7" s="30" t="s">
        <v>3</v>
      </c>
      <c r="D7" s="101">
        <v>0.72</v>
      </c>
      <c r="E7" s="117"/>
      <c r="F7" s="45">
        <f t="shared" si="0"/>
        <v>0</v>
      </c>
      <c r="H7" s="103"/>
      <c r="J7" s="104"/>
    </row>
    <row r="8" spans="1:10" s="21" customFormat="1" ht="15" x14ac:dyDescent="0.15">
      <c r="A8" s="28">
        <v>122938</v>
      </c>
      <c r="B8" s="29" t="s">
        <v>88</v>
      </c>
      <c r="C8" s="30" t="s">
        <v>72</v>
      </c>
      <c r="D8" s="101">
        <v>0.36</v>
      </c>
      <c r="E8" s="117"/>
      <c r="F8" s="45">
        <f t="shared" si="0"/>
        <v>0</v>
      </c>
      <c r="H8" s="81"/>
      <c r="J8" s="99"/>
    </row>
    <row r="9" spans="1:10" s="21" customFormat="1" ht="15" x14ac:dyDescent="0.15">
      <c r="A9" s="28">
        <v>56336</v>
      </c>
      <c r="B9" s="29" t="s">
        <v>124</v>
      </c>
      <c r="C9" s="30" t="s">
        <v>2</v>
      </c>
      <c r="D9" s="101">
        <v>1</v>
      </c>
      <c r="E9" s="117"/>
      <c r="F9" s="45">
        <f t="shared" si="0"/>
        <v>0</v>
      </c>
      <c r="H9" s="81"/>
      <c r="J9" s="99"/>
    </row>
    <row r="10" spans="1:10" s="21" customFormat="1" ht="15.75" thickBot="1" x14ac:dyDescent="0.2">
      <c r="A10" s="89" t="s">
        <v>103</v>
      </c>
      <c r="B10" s="29" t="s">
        <v>110</v>
      </c>
      <c r="C10" s="30" t="s">
        <v>72</v>
      </c>
      <c r="D10" s="101">
        <v>0.06</v>
      </c>
      <c r="E10" s="117"/>
      <c r="F10" s="45">
        <f t="shared" si="0"/>
        <v>0</v>
      </c>
      <c r="H10" s="81"/>
      <c r="J10" s="99"/>
    </row>
    <row r="11" spans="1:10" s="108" customFormat="1" ht="16.5" thickBot="1" x14ac:dyDescent="0.2">
      <c r="A11" s="105"/>
      <c r="B11" s="106" t="s">
        <v>92</v>
      </c>
      <c r="C11" s="107" t="s">
        <v>2</v>
      </c>
      <c r="D11" s="110">
        <v>1</v>
      </c>
      <c r="E11" s="128"/>
      <c r="F11" s="127">
        <f>SUM(F6:F10)</f>
        <v>0</v>
      </c>
    </row>
    <row r="12" spans="1:10" ht="24" customHeight="1" x14ac:dyDescent="0.15"/>
    <row r="13" spans="1:10" ht="30" customHeight="1" x14ac:dyDescent="0.15"/>
  </sheetData>
  <pageMargins left="0.39370079040527345" right="0.39370079040527345" top="0.7874015808105469" bottom="0.7874015808105469" header="0" footer="0"/>
  <pageSetup paperSize="9" scale="94" fitToHeight="100" orientation="landscape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6" ma:contentTypeDescription="Create a new document." ma:contentTypeScope="" ma:versionID="43383ffb98eb4a072fae23c26d4843d2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d94ae38b26ee39b406a737efafc56a1e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Props1.xml><?xml version="1.0" encoding="utf-8"?>
<ds:datastoreItem xmlns:ds="http://schemas.openxmlformats.org/officeDocument/2006/customXml" ds:itemID="{7087C352-9297-471E-AF55-6423947C4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CB0EB-2548-4193-A804-89997A6F5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0A2AC-F052-4330-A2AE-F216E4719DC0}">
  <ds:schemaRefs>
    <ds:schemaRef ds:uri="http://schemas.microsoft.com/office/2006/metadata/properties"/>
    <ds:schemaRef ds:uri="http://schemas.microsoft.com/office/infopath/2007/PartnerControls"/>
    <ds:schemaRef ds:uri="46dd5a07-00d3-4332-bc11-aec261a6a3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Krycí list rozpočtu</vt:lpstr>
      <vt:lpstr>II-239 Jarpice-Vraný</vt:lpstr>
      <vt:lpstr>II-240 Černuc</vt:lpstr>
      <vt:lpstr>III-23717 Plchov-Pozdeň</vt:lpstr>
      <vt:lpstr>III-23718 Třebíz</vt:lpstr>
      <vt:lpstr>III-23910 Vrbičany</vt:lpstr>
      <vt:lpstr>III-23910 Páleč</vt:lpstr>
      <vt:lpstr>III-23911 Horní Kamenice</vt:lpstr>
      <vt:lpstr>sanace hl. 6 cm</vt:lpstr>
      <vt:lpstr>sanace hl. 36 cm</vt:lpstr>
      <vt:lpstr>'II-239 Jarpice-Vraný'!Oblast_tisku</vt:lpstr>
      <vt:lpstr>'II-240 Černuc'!Oblast_tisku</vt:lpstr>
      <vt:lpstr>'III-23717 Plchov-Pozdeň'!Oblast_tisku</vt:lpstr>
      <vt:lpstr>'III-23718 Třebíz'!Oblast_tisku</vt:lpstr>
      <vt:lpstr>'III-23910 Páleč'!Oblast_tisku</vt:lpstr>
      <vt:lpstr>'III-23910 Vrbičany'!Oblast_tisku</vt:lpstr>
      <vt:lpstr>'III-23911 Horní Kamenice'!Oblast_tisku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Špaček Pavel</cp:lastModifiedBy>
  <cp:lastPrinted>2025-02-21T11:25:39Z</cp:lastPrinted>
  <dcterms:created xsi:type="dcterms:W3CDTF">2014-05-16T09:31:30Z</dcterms:created>
  <dcterms:modified xsi:type="dcterms:W3CDTF">2025-02-21T12:23:10Z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