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Benešov\CMS Sedlec Prčice\III_11445 kř.III11444 - Mrvice\SOUTEŽ\"/>
    </mc:Choice>
  </mc:AlternateContent>
  <xr:revisionPtr revIDLastSave="0" documentId="13_ncr:1_{B1D66AF1-F773-41B3-A670-49A1DB2A885D}" xr6:coauthVersionLast="47" xr6:coauthVersionMax="47" xr10:uidLastSave="{00000000-0000-0000-0000-000000000000}"/>
  <bookViews>
    <workbookView xWindow="28680" yWindow="-120" windowWidth="29040" windowHeight="15840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2" i="1" l="1"/>
  <c r="H19" i="1"/>
  <c r="H22" i="1"/>
  <c r="H21" i="1"/>
  <c r="H15" i="1" l="1"/>
  <c r="H18" i="1"/>
  <c r="H28" i="1"/>
  <c r="H11" i="1" l="1"/>
  <c r="H13" i="1"/>
  <c r="H14" i="1"/>
  <c r="H20" i="1"/>
  <c r="H23" i="1"/>
  <c r="H24" i="1"/>
  <c r="H26" i="1"/>
  <c r="H30" i="1"/>
  <c r="H31" i="1"/>
  <c r="H32" i="1"/>
  <c r="H33" i="1"/>
  <c r="J22" i="3"/>
  <c r="G22" i="3"/>
  <c r="H10" i="1"/>
  <c r="G25" i="3"/>
  <c r="H34" i="1" l="1"/>
  <c r="H35" i="1" s="1"/>
  <c r="H36" i="1" s="1"/>
  <c r="D14" i="3" l="1"/>
  <c r="D22" i="3" s="1"/>
  <c r="D26" i="3" s="1"/>
  <c r="G26" i="3" s="1"/>
  <c r="J25" i="3" l="1"/>
  <c r="J26" i="3" s="1"/>
</calcChain>
</file>

<file path=xl/sharedStrings.xml><?xml version="1.0" encoding="utf-8"?>
<sst xmlns="http://schemas.openxmlformats.org/spreadsheetml/2006/main" count="167" uniqueCount="129">
  <si>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</si>
  <si>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</si>
  <si>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</si>
  <si>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</si>
  <si>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</si>
  <si>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</si>
  <si>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</si>
  <si>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</si>
  <si>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</si>
  <si>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</si>
  <si>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</si>
  <si>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</si>
  <si>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</si>
  <si>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</si>
  <si>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</si>
  <si>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</si>
  <si>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</si>
  <si>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</si>
  <si>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</si>
  <si>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</si>
  <si>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</si>
  <si>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</si>
  <si>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</si>
  <si>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</si>
  <si>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</si>
  <si>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</si>
  <si>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</si>
  <si>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</si>
  <si>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</si>
  <si>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</si>
  <si>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</si>
  <si>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</si>
  <si>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</si>
  <si>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</si>
  <si>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</si>
  <si>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</si>
  <si>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</si>
  <si>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</si>
  <si>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</si>
  <si>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</si>
  <si>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</si>
  <si>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</si>
  <si>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</si>
  <si>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</si>
  <si>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</si>
  <si>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</si>
  <si>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</si>
  <si>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</si>
  <si>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</si>
  <si>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</si>
  <si>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</si>
  <si>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</si>
  <si>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</si>
  <si>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</si>
  <si>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</si>
  <si>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</si>
  <si>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</si>
  <si>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574C06</t>
  </si>
  <si>
    <t>SPOJOVACÍ POSTŘIK Z EMULZE DO 0,5KG/M2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</si>
  <si>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</si>
  <si>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</si>
  <si>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</si>
  <si>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</si>
  <si>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</si>
  <si>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</si>
  <si>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</si>
  <si>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</si>
  <si>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</si>
  <si>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</si>
  <si>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</si>
  <si>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</si>
  <si>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</si>
  <si>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</si>
  <si>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</si>
  <si>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</si>
  <si>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</si>
  <si>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</si>
  <si>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</si>
  <si>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- PŘEDEM PŘIPRAVENÉ SYMBOLY</t>
  </si>
  <si>
    <t>VODOROVNÉ DOPRAVNÍ ZNAČENÍ PLASTEM HLADKÉ - DODÁVKA A POKLÁDKA</t>
  </si>
  <si>
    <t>KUS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</si>
  <si>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</si>
  <si>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</si>
  <si>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</si>
  <si>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</si>
  <si>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</si>
  <si>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</si>
  <si>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</si>
  <si>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</si>
  <si>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</si>
  <si>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</si>
  <si>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</si>
  <si>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asfaltový recyklát fr. 0-22 mm</t>
  </si>
  <si>
    <t>Ing. Aleš Čermák, Ph.D., MBA, ředitel</t>
  </si>
  <si>
    <t xml:space="preserve">Objekt: </t>
  </si>
  <si>
    <t>1</t>
  </si>
  <si>
    <t>Kód položky</t>
  </si>
  <si>
    <t>Poř.č.</t>
  </si>
  <si>
    <t>nakupovaný materiál fr. 0-32 mm</t>
  </si>
  <si>
    <t>ZPEVNĚNÍ KRAJNIC ZE ŠTĚRKODRTI TL DO 100MM</t>
  </si>
  <si>
    <t>574A04</t>
  </si>
  <si>
    <t>ASFALTOVÝ BETON PRO OBRUSNÉ VRSTVY ACO 11+</t>
  </si>
  <si>
    <t>574A34</t>
  </si>
  <si>
    <t>ASFALTOVÝ BETON PRO OBRUSNÉ VRSTVY ACO 11+, tl. 40 mm</t>
  </si>
  <si>
    <t xml:space="preserve">Oprava vozovky </t>
  </si>
  <si>
    <t>ŠPZ 2025</t>
  </si>
  <si>
    <t>CMS Sedlec Prčice, km 0,000 - 2,550            uzl.st. 2222A102-2222A106</t>
  </si>
  <si>
    <r>
      <t>13005m</t>
    </r>
    <r>
      <rPr>
        <sz val="10"/>
        <rFont val="Aptos Narrow"/>
        <family val="2"/>
      </rPr>
      <t>²</t>
    </r>
  </si>
  <si>
    <t>2000bm</t>
  </si>
  <si>
    <t>2550*2*0,125</t>
  </si>
  <si>
    <r>
      <t>3940m</t>
    </r>
    <r>
      <rPr>
        <sz val="10"/>
        <rFont val="Aptos Narrow"/>
        <family val="2"/>
      </rPr>
      <t>²</t>
    </r>
    <r>
      <rPr>
        <sz val="10"/>
        <rFont val="Arial"/>
        <family val="2"/>
        <charset val="238"/>
      </rPr>
      <t>*0,05m</t>
    </r>
    <r>
      <rPr>
        <sz val="10"/>
        <rFont val="Aptos Narrow"/>
        <family val="2"/>
      </rPr>
      <t>³</t>
    </r>
  </si>
  <si>
    <t>2550bm*2*0,3m²</t>
  </si>
  <si>
    <t>Bus</t>
  </si>
  <si>
    <r>
      <t>13005m²*2 postřiky + 5490m</t>
    </r>
    <r>
      <rPr>
        <sz val="10"/>
        <rFont val="Aptos Narrow"/>
        <family val="2"/>
      </rPr>
      <t>²</t>
    </r>
  </si>
  <si>
    <t>III/11445 kř.III/11444 - Mrvice</t>
  </si>
  <si>
    <t>silnice III/11445, km 0,000 - 2,550</t>
  </si>
  <si>
    <t>Vrchotovy Janovice/CMS Sedlec Prčice / uzl.st. 2222A102-2222A106</t>
  </si>
  <si>
    <t>DIO vč.ZAJIŠTĚNÍ, ZJIŠTĚNÍ A VYTYČENÍ ING. SÍTÍ, ZAJIŠTĚNÍ STANOVENÍ MÍSTNÍ ÚPRAVY NA VDZ</t>
  </si>
  <si>
    <t>úplná uzavírka (předpoklad na 2 etapy)</t>
  </si>
  <si>
    <r>
      <t>9065m</t>
    </r>
    <r>
      <rPr>
        <sz val="10"/>
        <rFont val="Aptos Narrow"/>
        <family val="2"/>
      </rPr>
      <t>²</t>
    </r>
    <r>
      <rPr>
        <sz val="10"/>
        <rFont val="Arial"/>
        <family val="2"/>
        <charset val="238"/>
      </rPr>
      <t>*0,05</t>
    </r>
  </si>
  <si>
    <t>113728.B</t>
  </si>
  <si>
    <t>93818.B</t>
  </si>
  <si>
    <t>113728.A</t>
  </si>
  <si>
    <t>93818.A</t>
  </si>
  <si>
    <t>1530*0,1*1,5=230t  ; 2000*0,25*1,5=750t</t>
  </si>
  <si>
    <t>5490m2 * 0,035 vyrovnání krajů vozovky šíře 1,5 m (mimo obce)</t>
  </si>
  <si>
    <t>5490m2             vyrovnání krajů vozovky šíře 1,5 m (mimo obce)</t>
  </si>
  <si>
    <t>2550bm*2*0,3  - 50bm*0,3m (hráz lomu)</t>
  </si>
  <si>
    <t>50bm*0,3 (hráz lomu)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</si>
</sst>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name val="Aptos Narrow"/>
      <family val="2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6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  <protection locked="0"/>
    </xf>
    <xf numFmtId="49" fontId="15" fillId="0" borderId="14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>
      <alignment horizontal="center"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4" xfId="0" applyFont="1" applyBorder="1" applyAlignment="1">
      <alignment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top"/>
    </xf>
    <xf numFmtId="0" fontId="15" fillId="0" borderId="17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" fontId="6" fillId="0" borderId="41" xfId="0" applyNumberFormat="1" applyFont="1" applyBorder="1" applyAlignment="1" applyProtection="1">
      <alignment vertical="center"/>
    </xf>
    <xf numFmtId="1" fontId="15" fillId="0" borderId="14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</xf>
    <xf numFmtId="1" fontId="15" fillId="0" borderId="7" xfId="1" applyNumberFormat="1" applyFont="1" applyBorder="1" applyAlignment="1" applyProtection="1">
      <alignment horizontal="left" vertical="center" wrapText="1"/>
      <protection locked="0"/>
    </xf>
    <xf numFmtId="1" fontId="15" fillId="0" borderId="15" xfId="0" applyNumberFormat="1" applyFont="1" applyBorder="1" applyAlignment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left" vertical="center" wrapText="1"/>
    </xf>
    <xf numFmtId="165" fontId="21" fillId="0" borderId="0" xfId="0" applyNumberFormat="1" applyFont="1" applyAlignment="1">
      <alignment horizontal="center" vertical="center"/>
      <protection locked="0"/>
    </xf>
    <xf numFmtId="0" fontId="21" fillId="0" borderId="0" xfId="0" applyFont="1" applyAlignment="1">
      <alignment vertical="center"/>
      <protection locked="0"/>
    </xf>
    <xf numFmtId="37" fontId="21" fillId="0" borderId="0" xfId="0" applyNumberFormat="1" applyFont="1" applyAlignment="1">
      <alignment horizontal="center" vertical="top"/>
      <protection locked="0"/>
    </xf>
    <xf numFmtId="0" fontId="21" fillId="0" borderId="0" xfId="0" applyFont="1" applyAlignment="1">
      <alignment horizontal="left" vertical="top" wrapText="1"/>
      <protection locked="0"/>
    </xf>
    <xf numFmtId="0" fontId="15" fillId="5" borderId="2" xfId="0" applyFont="1" applyFill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vertical="center"/>
    </xf>
    <xf numFmtId="49" fontId="6" fillId="0" borderId="27" xfId="0" applyNumberFormat="1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left" vertical="center" shrinkToFit="1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4" borderId="35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6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6" xfId="0" applyNumberFormat="1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8" xfId="0" applyNumberFormat="1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49" fontId="9" fillId="0" borderId="2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33203125" defaultRowHeight="12.75" x14ac:dyDescent="0.15"/>
  <cols>
    <col min="1" max="1" width="3.33203125" style="15" customWidth="1"/>
    <col min="2" max="2" width="13.33203125" style="15" customWidth="1"/>
    <col min="3" max="3" width="11.83203125" style="15" customWidth="1"/>
    <col min="4" max="4" width="27.83203125" style="15" customWidth="1"/>
    <col min="5" max="5" width="14.5" style="15" customWidth="1"/>
    <col min="6" max="6" width="18.5" style="15" customWidth="1"/>
    <col min="7" max="7" width="26.33203125" style="15" customWidth="1"/>
    <col min="8" max="8" width="16" style="15" customWidth="1"/>
    <col min="9" max="9" width="13.83203125" style="15" customWidth="1"/>
    <col min="10" max="10" width="29.5" style="15" customWidth="1"/>
    <col min="11" max="11" width="13.33203125" style="15"/>
    <col min="12" max="12" width="13.6640625" style="15" bestFit="1" customWidth="1"/>
    <col min="13" max="16384" width="13.33203125" style="15"/>
  </cols>
  <sheetData>
    <row r="1" spans="2:12" ht="28.7" customHeight="1" thickBot="1" x14ac:dyDescent="0.2">
      <c r="B1" s="153" t="s">
        <v>11</v>
      </c>
      <c r="C1" s="154"/>
      <c r="D1" s="154"/>
      <c r="E1" s="154"/>
      <c r="F1" s="154"/>
      <c r="G1" s="154"/>
      <c r="H1" s="154"/>
      <c r="I1" s="154"/>
      <c r="J1" s="154"/>
    </row>
    <row r="2" spans="2:12" ht="12.75" customHeight="1" x14ac:dyDescent="0.15">
      <c r="B2" s="155" t="s">
        <v>12</v>
      </c>
      <c r="C2" s="156"/>
      <c r="D2" s="157" t="s">
        <v>114</v>
      </c>
      <c r="E2" s="157"/>
      <c r="F2" s="158" t="s">
        <v>13</v>
      </c>
      <c r="G2" s="159" t="s">
        <v>83</v>
      </c>
      <c r="H2" s="160"/>
      <c r="I2" s="158" t="s">
        <v>14</v>
      </c>
      <c r="J2" s="163" t="s">
        <v>84</v>
      </c>
    </row>
    <row r="3" spans="2:12" x14ac:dyDescent="0.15">
      <c r="B3" s="143"/>
      <c r="C3" s="142"/>
      <c r="D3" s="148"/>
      <c r="E3" s="148"/>
      <c r="F3" s="142"/>
      <c r="G3" s="161"/>
      <c r="H3" s="162"/>
      <c r="I3" s="142"/>
      <c r="J3" s="140"/>
    </row>
    <row r="4" spans="2:12" x14ac:dyDescent="0.15">
      <c r="B4" s="141" t="s">
        <v>15</v>
      </c>
      <c r="C4" s="142"/>
      <c r="D4" s="149" t="s">
        <v>104</v>
      </c>
      <c r="E4" s="150"/>
      <c r="F4" s="145" t="s">
        <v>16</v>
      </c>
      <c r="G4" s="148"/>
      <c r="H4" s="146"/>
      <c r="I4" s="145" t="s">
        <v>14</v>
      </c>
      <c r="J4" s="147"/>
    </row>
    <row r="5" spans="2:12" x14ac:dyDescent="0.15">
      <c r="B5" s="143"/>
      <c r="C5" s="142"/>
      <c r="D5" s="151"/>
      <c r="E5" s="152"/>
      <c r="F5" s="142"/>
      <c r="G5" s="146"/>
      <c r="H5" s="146"/>
      <c r="I5" s="142"/>
      <c r="J5" s="140"/>
    </row>
    <row r="6" spans="2:12" ht="13.15" customHeight="1" x14ac:dyDescent="0.15">
      <c r="B6" s="141" t="s">
        <v>17</v>
      </c>
      <c r="C6" s="142"/>
      <c r="D6" s="149" t="s">
        <v>106</v>
      </c>
      <c r="E6" s="150"/>
      <c r="F6" s="145" t="s">
        <v>18</v>
      </c>
      <c r="G6" s="148"/>
      <c r="H6" s="146"/>
      <c r="I6" s="145" t="s">
        <v>14</v>
      </c>
      <c r="J6" s="147"/>
    </row>
    <row r="7" spans="2:12" x14ac:dyDescent="0.15">
      <c r="B7" s="143"/>
      <c r="C7" s="142"/>
      <c r="D7" s="151"/>
      <c r="E7" s="152"/>
      <c r="F7" s="142"/>
      <c r="G7" s="146"/>
      <c r="H7" s="146"/>
      <c r="I7" s="142"/>
      <c r="J7" s="140"/>
    </row>
    <row r="8" spans="2:12" x14ac:dyDescent="0.15">
      <c r="B8" s="141" t="s">
        <v>85</v>
      </c>
      <c r="C8" s="142"/>
      <c r="D8" s="144">
        <v>2025</v>
      </c>
      <c r="E8" s="144"/>
      <c r="F8" s="145" t="s">
        <v>86</v>
      </c>
      <c r="G8" s="146"/>
      <c r="H8" s="146"/>
      <c r="I8" s="145" t="s">
        <v>87</v>
      </c>
      <c r="J8" s="147"/>
    </row>
    <row r="9" spans="2:12" x14ac:dyDescent="0.15">
      <c r="B9" s="143"/>
      <c r="C9" s="142"/>
      <c r="D9" s="144"/>
      <c r="E9" s="144"/>
      <c r="F9" s="142"/>
      <c r="G9" s="146"/>
      <c r="H9" s="146"/>
      <c r="I9" s="142"/>
      <c r="J9" s="140"/>
    </row>
    <row r="10" spans="2:12" x14ac:dyDescent="0.15">
      <c r="B10" s="141" t="s">
        <v>88</v>
      </c>
      <c r="C10" s="142"/>
      <c r="D10" s="148" t="s">
        <v>105</v>
      </c>
      <c r="E10" s="146"/>
      <c r="F10" s="145" t="s">
        <v>19</v>
      </c>
      <c r="G10" s="148"/>
      <c r="H10" s="146"/>
      <c r="I10" s="145" t="s">
        <v>20</v>
      </c>
      <c r="J10" s="139"/>
    </row>
    <row r="11" spans="2:12" x14ac:dyDescent="0.15">
      <c r="B11" s="143"/>
      <c r="C11" s="142"/>
      <c r="D11" s="146"/>
      <c r="E11" s="146"/>
      <c r="F11" s="142"/>
      <c r="G11" s="146"/>
      <c r="H11" s="146"/>
      <c r="I11" s="142"/>
      <c r="J11" s="140"/>
    </row>
    <row r="12" spans="2:12" ht="23.45" customHeight="1" thickBot="1" x14ac:dyDescent="0.2">
      <c r="B12" s="133" t="s">
        <v>21</v>
      </c>
      <c r="C12" s="134"/>
      <c r="D12" s="134"/>
      <c r="E12" s="134"/>
      <c r="F12" s="134"/>
      <c r="G12" s="134"/>
      <c r="H12" s="134"/>
      <c r="I12" s="134"/>
      <c r="J12" s="135"/>
    </row>
    <row r="13" spans="2:12" ht="26.45" customHeight="1" x14ac:dyDescent="0.15">
      <c r="B13" s="16" t="s">
        <v>22</v>
      </c>
      <c r="C13" s="136" t="s">
        <v>23</v>
      </c>
      <c r="D13" s="137"/>
      <c r="E13" s="17" t="s">
        <v>24</v>
      </c>
      <c r="F13" s="136" t="s">
        <v>25</v>
      </c>
      <c r="G13" s="137"/>
      <c r="H13" s="17" t="s">
        <v>26</v>
      </c>
      <c r="I13" s="136" t="s">
        <v>27</v>
      </c>
      <c r="J13" s="138"/>
    </row>
    <row r="14" spans="2:12" ht="15.2" customHeight="1" x14ac:dyDescent="0.15">
      <c r="B14" s="18" t="s">
        <v>28</v>
      </c>
      <c r="C14" s="19" t="s">
        <v>29</v>
      </c>
      <c r="D14" s="80">
        <f>SUM(rozpočet!H34)</f>
        <v>0</v>
      </c>
      <c r="E14" s="130" t="s">
        <v>30</v>
      </c>
      <c r="F14" s="131"/>
      <c r="G14" s="20">
        <v>0</v>
      </c>
      <c r="H14" s="130" t="s">
        <v>31</v>
      </c>
      <c r="I14" s="131"/>
      <c r="J14" s="21">
        <v>0</v>
      </c>
    </row>
    <row r="15" spans="2:12" ht="15.2" customHeight="1" x14ac:dyDescent="0.15">
      <c r="B15" s="18"/>
      <c r="C15" s="19" t="s">
        <v>32</v>
      </c>
      <c r="D15" s="20">
        <v>0</v>
      </c>
      <c r="E15" s="130" t="s">
        <v>33</v>
      </c>
      <c r="F15" s="131"/>
      <c r="G15" s="20">
        <v>0</v>
      </c>
      <c r="H15" s="130" t="s">
        <v>34</v>
      </c>
      <c r="I15" s="131"/>
      <c r="J15" s="21">
        <v>0</v>
      </c>
      <c r="L15" s="22"/>
    </row>
    <row r="16" spans="2:12" ht="15.2" customHeight="1" x14ac:dyDescent="0.15">
      <c r="B16" s="18" t="s">
        <v>35</v>
      </c>
      <c r="C16" s="19" t="s">
        <v>29</v>
      </c>
      <c r="D16" s="20">
        <v>0</v>
      </c>
      <c r="E16" s="130" t="s">
        <v>36</v>
      </c>
      <c r="F16" s="131"/>
      <c r="G16" s="20">
        <v>0</v>
      </c>
      <c r="H16" s="130" t="s">
        <v>37</v>
      </c>
      <c r="I16" s="131"/>
      <c r="J16" s="21">
        <v>0</v>
      </c>
    </row>
    <row r="17" spans="2:10" ht="15.2" customHeight="1" x14ac:dyDescent="0.15">
      <c r="B17" s="18"/>
      <c r="C17" s="19" t="s">
        <v>32</v>
      </c>
      <c r="D17" s="20">
        <v>0</v>
      </c>
      <c r="E17" s="130"/>
      <c r="F17" s="131"/>
      <c r="G17" s="23"/>
      <c r="H17" s="130" t="s">
        <v>38</v>
      </c>
      <c r="I17" s="131"/>
      <c r="J17" s="21">
        <v>0</v>
      </c>
    </row>
    <row r="18" spans="2:10" ht="15.2" customHeight="1" x14ac:dyDescent="0.15">
      <c r="B18" s="18" t="s">
        <v>39</v>
      </c>
      <c r="C18" s="19" t="s">
        <v>29</v>
      </c>
      <c r="D18" s="20">
        <v>0</v>
      </c>
      <c r="E18" s="130"/>
      <c r="F18" s="131"/>
      <c r="G18" s="23"/>
      <c r="H18" s="130" t="s">
        <v>40</v>
      </c>
      <c r="I18" s="131"/>
      <c r="J18" s="21">
        <v>0</v>
      </c>
    </row>
    <row r="19" spans="2:10" ht="15.2" customHeight="1" x14ac:dyDescent="0.15">
      <c r="B19" s="18"/>
      <c r="C19" s="19" t="s">
        <v>32</v>
      </c>
      <c r="D19" s="20">
        <v>0</v>
      </c>
      <c r="E19" s="130"/>
      <c r="F19" s="131"/>
      <c r="G19" s="23"/>
      <c r="H19" s="130" t="s">
        <v>41</v>
      </c>
      <c r="I19" s="131"/>
      <c r="J19" s="21">
        <v>0</v>
      </c>
    </row>
    <row r="20" spans="2:10" ht="15.2" customHeight="1" x14ac:dyDescent="0.15">
      <c r="B20" s="128" t="s">
        <v>42</v>
      </c>
      <c r="C20" s="129"/>
      <c r="D20" s="20">
        <v>0</v>
      </c>
      <c r="E20" s="130"/>
      <c r="F20" s="131"/>
      <c r="G20" s="23"/>
      <c r="H20" s="130"/>
      <c r="I20" s="131"/>
      <c r="J20" s="24"/>
    </row>
    <row r="21" spans="2:10" ht="15.2" customHeight="1" x14ac:dyDescent="0.15">
      <c r="B21" s="128" t="s">
        <v>43</v>
      </c>
      <c r="C21" s="129"/>
      <c r="D21" s="20">
        <v>0</v>
      </c>
      <c r="E21" s="130"/>
      <c r="F21" s="131"/>
      <c r="G21" s="23"/>
      <c r="H21" s="130"/>
      <c r="I21" s="131"/>
      <c r="J21" s="24"/>
    </row>
    <row r="22" spans="2:10" ht="16.7" customHeight="1" x14ac:dyDescent="0.15">
      <c r="B22" s="128" t="s">
        <v>44</v>
      </c>
      <c r="C22" s="129"/>
      <c r="D22" s="80">
        <f>SUM(D14:D21)</f>
        <v>0</v>
      </c>
      <c r="E22" s="132" t="s">
        <v>45</v>
      </c>
      <c r="F22" s="129"/>
      <c r="G22" s="80">
        <f>SUM(G14:G21)</f>
        <v>0</v>
      </c>
      <c r="H22" s="132" t="s">
        <v>46</v>
      </c>
      <c r="I22" s="129"/>
      <c r="J22" s="81">
        <f>SUM(J14:J21)</f>
        <v>0</v>
      </c>
    </row>
    <row r="23" spans="2:10" x14ac:dyDescent="0.15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2" customHeight="1" x14ac:dyDescent="0.15">
      <c r="B24" s="125" t="s">
        <v>47</v>
      </c>
      <c r="C24" s="126"/>
      <c r="D24" s="28">
        <v>0</v>
      </c>
      <c r="J24" s="29"/>
    </row>
    <row r="25" spans="2:10" ht="15.2" customHeight="1" x14ac:dyDescent="0.15">
      <c r="B25" s="125" t="s">
        <v>48</v>
      </c>
      <c r="C25" s="126"/>
      <c r="D25" s="28">
        <v>0</v>
      </c>
      <c r="E25" s="127" t="s">
        <v>49</v>
      </c>
      <c r="F25" s="126"/>
      <c r="G25" s="28">
        <f>ROUND(D25*(14/100),2)</f>
        <v>0</v>
      </c>
      <c r="H25" s="127" t="s">
        <v>9</v>
      </c>
      <c r="I25" s="126"/>
      <c r="J25" s="30">
        <f>SUM(D24:D26)</f>
        <v>0</v>
      </c>
    </row>
    <row r="26" spans="2:10" ht="15.2" customHeight="1" x14ac:dyDescent="0.15">
      <c r="B26" s="125" t="s">
        <v>50</v>
      </c>
      <c r="C26" s="126"/>
      <c r="D26" s="28">
        <f>D22+G22*J22</f>
        <v>0</v>
      </c>
      <c r="E26" s="127" t="s">
        <v>3</v>
      </c>
      <c r="F26" s="126"/>
      <c r="G26" s="28">
        <f>(ROUND(D26,2)*(21/100))</f>
        <v>0</v>
      </c>
      <c r="H26" s="127" t="s">
        <v>51</v>
      </c>
      <c r="I26" s="126"/>
      <c r="J26" s="30">
        <f>SUM(G25:G26)+J25</f>
        <v>0</v>
      </c>
    </row>
    <row r="27" spans="2:10" x14ac:dyDescent="0.15">
      <c r="B27" s="31"/>
      <c r="J27" s="29"/>
    </row>
    <row r="28" spans="2:10" ht="14.45" customHeight="1" x14ac:dyDescent="0.15">
      <c r="B28" s="116"/>
      <c r="C28" s="117"/>
      <c r="D28" s="118"/>
      <c r="E28" s="119" t="s">
        <v>13</v>
      </c>
      <c r="F28" s="120"/>
      <c r="G28" s="121"/>
      <c r="H28" s="119" t="s">
        <v>18</v>
      </c>
      <c r="I28" s="120"/>
      <c r="J28" s="122"/>
    </row>
    <row r="29" spans="2:10" ht="14.45" customHeight="1" x14ac:dyDescent="0.15">
      <c r="B29" s="108"/>
      <c r="C29" s="109"/>
      <c r="D29" s="109"/>
      <c r="E29" s="123" t="s">
        <v>93</v>
      </c>
      <c r="F29" s="117"/>
      <c r="G29" s="117"/>
      <c r="H29" s="123"/>
      <c r="I29" s="117"/>
      <c r="J29" s="124"/>
    </row>
    <row r="30" spans="2:10" ht="14.45" customHeight="1" x14ac:dyDescent="0.15">
      <c r="B30" s="108"/>
      <c r="C30" s="109"/>
      <c r="D30" s="110"/>
      <c r="E30" s="111"/>
      <c r="F30" s="109"/>
      <c r="G30" s="110"/>
      <c r="H30" s="111"/>
      <c r="I30" s="109"/>
      <c r="J30" s="112"/>
    </row>
    <row r="31" spans="2:10" ht="14.45" customHeight="1" x14ac:dyDescent="0.15">
      <c r="B31" s="108"/>
      <c r="C31" s="109"/>
      <c r="D31" s="110"/>
      <c r="E31" s="113"/>
      <c r="F31" s="114"/>
      <c r="G31" s="115"/>
      <c r="H31" s="111"/>
      <c r="I31" s="109"/>
      <c r="J31" s="112"/>
    </row>
    <row r="32" spans="2:10" ht="14.45" customHeight="1" thickBot="1" x14ac:dyDescent="0.2">
      <c r="B32" s="101"/>
      <c r="C32" s="102"/>
      <c r="D32" s="103"/>
      <c r="E32" s="104" t="s">
        <v>52</v>
      </c>
      <c r="F32" s="105"/>
      <c r="G32" s="106"/>
      <c r="H32" s="104" t="s">
        <v>52</v>
      </c>
      <c r="I32" s="105"/>
      <c r="J32" s="107"/>
    </row>
    <row r="35" spans="2:4" ht="15" x14ac:dyDescent="0.15">
      <c r="B35" s="86"/>
      <c r="C35" s="86"/>
      <c r="D35" s="86"/>
    </row>
    <row r="36" spans="2:4" ht="15" x14ac:dyDescent="0.15">
      <c r="B36" s="86"/>
      <c r="C36" s="86"/>
      <c r="D36" s="86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6"/>
  <sheetViews>
    <sheetView showGridLines="0" zoomScaleNormal="100" workbookViewId="0">
      <selection activeCell="B1" sqref="B1:H1"/>
    </sheetView>
  </sheetViews>
  <sheetFormatPr defaultColWidth="10.5" defaultRowHeight="12" customHeight="1" x14ac:dyDescent="0.15"/>
  <cols>
    <col min="1" max="1" width="1.6640625" style="1" customWidth="1"/>
    <col min="2" max="2" width="9" style="2" customWidth="1"/>
    <col min="3" max="3" width="17.5" style="2" customWidth="1"/>
    <col min="4" max="4" width="92.33203125" style="3" customWidth="1"/>
    <col min="5" max="5" width="10.1640625" style="3" customWidth="1"/>
    <col min="6" max="6" width="13.33203125" style="3" customWidth="1"/>
    <col min="7" max="7" width="17.1640625" style="4" customWidth="1"/>
    <col min="8" max="8" width="20.6640625" style="5" customWidth="1"/>
    <col min="9" max="9" width="72" style="1" customWidth="1"/>
    <col min="10" max="16384" width="10.5" style="1"/>
  </cols>
  <sheetData>
    <row r="1" spans="2:9" ht="27.75" customHeight="1" x14ac:dyDescent="0.15">
      <c r="B1" s="164" t="s">
        <v>82</v>
      </c>
      <c r="C1" s="164"/>
      <c r="D1" s="164"/>
      <c r="E1" s="164"/>
      <c r="F1" s="164"/>
      <c r="G1" s="164"/>
      <c r="H1" s="164"/>
    </row>
    <row r="2" spans="2:9" ht="12.75" customHeight="1" x14ac:dyDescent="0.2">
      <c r="B2" s="78" t="s">
        <v>53</v>
      </c>
      <c r="C2" s="78"/>
      <c r="D2" s="54" t="s">
        <v>114</v>
      </c>
      <c r="E2" s="12" t="s">
        <v>2</v>
      </c>
      <c r="F2" s="6"/>
      <c r="G2" s="6"/>
      <c r="H2" s="6"/>
    </row>
    <row r="3" spans="2:9" ht="12.75" customHeight="1" x14ac:dyDescent="0.2">
      <c r="B3" s="78" t="s">
        <v>94</v>
      </c>
      <c r="C3" s="78"/>
      <c r="D3" s="54" t="s">
        <v>115</v>
      </c>
      <c r="E3" s="6"/>
      <c r="F3" s="6"/>
      <c r="G3" s="8"/>
      <c r="H3" s="6"/>
    </row>
    <row r="4" spans="2:9" ht="13.5" customHeight="1" x14ac:dyDescent="0.2">
      <c r="B4" s="79" t="s">
        <v>91</v>
      </c>
      <c r="C4" s="79"/>
      <c r="D4" s="54" t="s">
        <v>116</v>
      </c>
      <c r="E4" s="7"/>
      <c r="F4" s="6"/>
      <c r="G4" s="6"/>
      <c r="H4" s="6"/>
    </row>
    <row r="5" spans="2:9" ht="27.75" customHeight="1" x14ac:dyDescent="0.2">
      <c r="B5" s="8" t="s">
        <v>90</v>
      </c>
      <c r="C5" s="8"/>
      <c r="D5" s="54" t="s">
        <v>89</v>
      </c>
      <c r="E5" s="10"/>
      <c r="F5" s="8"/>
      <c r="G5" s="8"/>
      <c r="H5" s="8"/>
    </row>
    <row r="6" spans="2:9" ht="12.75" customHeight="1" x14ac:dyDescent="0.2">
      <c r="B6" s="8"/>
      <c r="C6" s="8"/>
      <c r="D6" s="8"/>
      <c r="E6" s="10"/>
      <c r="F6" s="8" t="s">
        <v>54</v>
      </c>
      <c r="G6" s="165"/>
      <c r="H6" s="165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85"/>
      <c r="H7" s="32"/>
    </row>
    <row r="8" spans="2:9" ht="24" customHeight="1" thickBot="1" x14ac:dyDescent="0.2"/>
    <row r="9" spans="2:9" s="13" customFormat="1" ht="31.9" customHeight="1" thickBot="1" x14ac:dyDescent="0.2">
      <c r="B9" s="94" t="s">
        <v>97</v>
      </c>
      <c r="C9" s="74" t="s">
        <v>96</v>
      </c>
      <c r="D9" s="75" t="s">
        <v>4</v>
      </c>
      <c r="E9" s="14" t="s">
        <v>0</v>
      </c>
      <c r="F9" s="75" t="s">
        <v>5</v>
      </c>
      <c r="G9" s="76" t="s">
        <v>6</v>
      </c>
      <c r="H9" s="77" t="s">
        <v>7</v>
      </c>
      <c r="I9" s="53" t="s">
        <v>56</v>
      </c>
    </row>
    <row r="10" spans="2:9" s="13" customFormat="1" ht="27" customHeight="1" x14ac:dyDescent="0.15">
      <c r="B10" s="89" t="s">
        <v>95</v>
      </c>
      <c r="C10" s="43" t="s">
        <v>8</v>
      </c>
      <c r="D10" s="99" t="s">
        <v>117</v>
      </c>
      <c r="E10" s="41" t="s">
        <v>59</v>
      </c>
      <c r="F10" s="55">
        <v>1</v>
      </c>
      <c r="G10" s="56"/>
      <c r="H10" s="57">
        <f t="shared" ref="H10:H33" si="0">G10*F10</f>
        <v>0</v>
      </c>
      <c r="I10" s="100" t="s">
        <v>118</v>
      </c>
    </row>
    <row r="11" spans="2:9" s="13" customFormat="1" ht="12.75" customHeight="1" x14ac:dyDescent="0.15">
      <c r="B11" s="90">
        <v>2</v>
      </c>
      <c r="C11" s="44" t="s">
        <v>122</v>
      </c>
      <c r="D11" s="49" t="s">
        <v>60</v>
      </c>
      <c r="E11" s="35" t="s">
        <v>61</v>
      </c>
      <c r="F11" s="33">
        <v>197</v>
      </c>
      <c r="G11" s="34"/>
      <c r="H11" s="40">
        <f t="shared" si="0"/>
        <v>0</v>
      </c>
      <c r="I11" s="83" t="s">
        <v>110</v>
      </c>
    </row>
    <row r="12" spans="2:9" s="13" customFormat="1" ht="12.75" customHeight="1" x14ac:dyDescent="0.15">
      <c r="B12" s="90">
        <v>4</v>
      </c>
      <c r="C12" s="44">
        <v>919111</v>
      </c>
      <c r="D12" s="49" t="s">
        <v>62</v>
      </c>
      <c r="E12" s="35" t="s">
        <v>63</v>
      </c>
      <c r="F12" s="33">
        <v>126</v>
      </c>
      <c r="G12" s="34"/>
      <c r="H12" s="40">
        <f t="shared" si="0"/>
        <v>0</v>
      </c>
      <c r="I12" s="83" t="s">
        <v>2</v>
      </c>
    </row>
    <row r="13" spans="2:9" s="13" customFormat="1" ht="12.75" customHeight="1" x14ac:dyDescent="0.15">
      <c r="B13" s="90">
        <v>5</v>
      </c>
      <c r="C13" s="44" t="s">
        <v>123</v>
      </c>
      <c r="D13" s="49" t="s">
        <v>64</v>
      </c>
      <c r="E13" s="35" t="s">
        <v>65</v>
      </c>
      <c r="F13" s="33">
        <v>13005</v>
      </c>
      <c r="G13" s="34"/>
      <c r="H13" s="40">
        <f t="shared" si="0"/>
        <v>0</v>
      </c>
      <c r="I13" s="83" t="s">
        <v>107</v>
      </c>
    </row>
    <row r="14" spans="2:9" s="13" customFormat="1" ht="12.75" customHeight="1" x14ac:dyDescent="0.15">
      <c r="B14" s="90">
        <v>6</v>
      </c>
      <c r="C14" s="44" t="s">
        <v>57</v>
      </c>
      <c r="D14" s="49" t="s">
        <v>73</v>
      </c>
      <c r="E14" s="35" t="s">
        <v>61</v>
      </c>
      <c r="F14" s="33">
        <v>453.25</v>
      </c>
      <c r="G14" s="34"/>
      <c r="H14" s="40">
        <f t="shared" si="0"/>
        <v>0</v>
      </c>
      <c r="I14" s="83" t="s">
        <v>119</v>
      </c>
    </row>
    <row r="15" spans="2:9" s="13" customFormat="1" ht="12.75" customHeight="1" x14ac:dyDescent="0.15">
      <c r="B15" s="90">
        <v>7</v>
      </c>
      <c r="C15" s="44" t="s">
        <v>102</v>
      </c>
      <c r="D15" s="49" t="s">
        <v>103</v>
      </c>
      <c r="E15" s="35" t="s">
        <v>65</v>
      </c>
      <c r="F15" s="33">
        <v>13005</v>
      </c>
      <c r="G15" s="34"/>
      <c r="H15" s="40">
        <f t="shared" si="0"/>
        <v>0</v>
      </c>
      <c r="I15" s="83" t="s">
        <v>107</v>
      </c>
    </row>
    <row r="16" spans="2:9" s="13" customFormat="1" ht="12.75" customHeight="1" x14ac:dyDescent="0.15">
      <c r="B16" s="90">
        <v>8</v>
      </c>
      <c r="C16" s="44" t="s">
        <v>120</v>
      </c>
      <c r="D16" s="49" t="s">
        <v>60</v>
      </c>
      <c r="E16" s="35" t="s">
        <v>61</v>
      </c>
      <c r="F16" s="33">
        <v>192</v>
      </c>
      <c r="G16" s="34"/>
      <c r="H16" s="40">
        <f t="shared" si="0"/>
        <v>0</v>
      </c>
      <c r="I16" s="83" t="s">
        <v>125</v>
      </c>
    </row>
    <row r="17" spans="2:9" s="13" customFormat="1" ht="12.75" customHeight="1" x14ac:dyDescent="0.15">
      <c r="B17" s="90">
        <v>9</v>
      </c>
      <c r="C17" s="44" t="s">
        <v>121</v>
      </c>
      <c r="D17" s="49" t="s">
        <v>64</v>
      </c>
      <c r="E17" s="35" t="s">
        <v>65</v>
      </c>
      <c r="F17" s="33">
        <v>5490</v>
      </c>
      <c r="G17" s="34"/>
      <c r="H17" s="40">
        <f t="shared" si="0"/>
        <v>0</v>
      </c>
      <c r="I17" s="83" t="s">
        <v>126</v>
      </c>
    </row>
    <row r="18" spans="2:9" s="13" customFormat="1" ht="12.75" customHeight="1" x14ac:dyDescent="0.15">
      <c r="B18" s="90">
        <v>10</v>
      </c>
      <c r="C18" s="44" t="s">
        <v>100</v>
      </c>
      <c r="D18" s="49" t="s">
        <v>101</v>
      </c>
      <c r="E18" s="35" t="s">
        <v>61</v>
      </c>
      <c r="F18" s="33">
        <v>192</v>
      </c>
      <c r="G18" s="34"/>
      <c r="H18" s="40">
        <f t="shared" ref="H18" si="1">G18*F18</f>
        <v>0</v>
      </c>
      <c r="I18" s="83" t="s">
        <v>125</v>
      </c>
    </row>
    <row r="19" spans="2:9" s="13" customFormat="1" ht="12.75" customHeight="1" x14ac:dyDescent="0.15">
      <c r="B19" s="91">
        <v>11</v>
      </c>
      <c r="C19" s="44">
        <v>572213</v>
      </c>
      <c r="D19" s="49" t="s">
        <v>58</v>
      </c>
      <c r="E19" s="35" t="s">
        <v>65</v>
      </c>
      <c r="F19" s="33">
        <v>31500</v>
      </c>
      <c r="G19" s="34"/>
      <c r="H19" s="40">
        <f t="shared" si="0"/>
        <v>0</v>
      </c>
      <c r="I19" s="83" t="s">
        <v>113</v>
      </c>
    </row>
    <row r="20" spans="2:9" s="13" customFormat="1" ht="12.75" customHeight="1" x14ac:dyDescent="0.15">
      <c r="B20" s="91">
        <v>12</v>
      </c>
      <c r="C20" s="45">
        <v>113761</v>
      </c>
      <c r="D20" s="58" t="s">
        <v>74</v>
      </c>
      <c r="E20" s="38" t="s">
        <v>63</v>
      </c>
      <c r="F20" s="39">
        <v>126</v>
      </c>
      <c r="G20" s="33"/>
      <c r="H20" s="40">
        <f t="shared" si="0"/>
        <v>0</v>
      </c>
      <c r="I20" s="83" t="s">
        <v>2</v>
      </c>
    </row>
    <row r="21" spans="2:9" s="13" customFormat="1" ht="12.75" customHeight="1" x14ac:dyDescent="0.15">
      <c r="B21" s="91">
        <v>13</v>
      </c>
      <c r="C21" s="45">
        <v>931312</v>
      </c>
      <c r="D21" s="58" t="s">
        <v>75</v>
      </c>
      <c r="E21" s="38" t="s">
        <v>63</v>
      </c>
      <c r="F21" s="39">
        <v>126</v>
      </c>
      <c r="G21" s="33"/>
      <c r="H21" s="40">
        <f t="shared" si="0"/>
        <v>0</v>
      </c>
      <c r="I21" s="83" t="s">
        <v>2</v>
      </c>
    </row>
    <row r="22" spans="2:9" s="13" customFormat="1" ht="12.75" customHeight="1" x14ac:dyDescent="0.15">
      <c r="B22" s="91">
        <v>14</v>
      </c>
      <c r="C22" s="45">
        <v>12922</v>
      </c>
      <c r="D22" s="58" t="s">
        <v>76</v>
      </c>
      <c r="E22" s="38" t="s">
        <v>65</v>
      </c>
      <c r="F22" s="39">
        <v>1530</v>
      </c>
      <c r="G22" s="59"/>
      <c r="H22" s="40">
        <f t="shared" si="0"/>
        <v>0</v>
      </c>
      <c r="I22" s="83" t="s">
        <v>111</v>
      </c>
    </row>
    <row r="23" spans="2:9" s="13" customFormat="1" ht="12.75" customHeight="1" x14ac:dyDescent="0.15">
      <c r="B23" s="90">
        <v>15</v>
      </c>
      <c r="C23" s="45">
        <v>12931</v>
      </c>
      <c r="D23" s="58" t="s">
        <v>77</v>
      </c>
      <c r="E23" s="38" t="s">
        <v>63</v>
      </c>
      <c r="F23" s="39">
        <v>2000</v>
      </c>
      <c r="G23" s="59"/>
      <c r="H23" s="40">
        <f t="shared" si="0"/>
        <v>0</v>
      </c>
      <c r="I23" s="83" t="s">
        <v>108</v>
      </c>
    </row>
    <row r="24" spans="2:9" s="13" customFormat="1" ht="28.5" customHeight="1" x14ac:dyDescent="0.15">
      <c r="B24" s="90">
        <v>16</v>
      </c>
      <c r="C24" s="46" t="s">
        <v>70</v>
      </c>
      <c r="D24" s="50" t="s">
        <v>71</v>
      </c>
      <c r="E24" s="38" t="s">
        <v>66</v>
      </c>
      <c r="F24" s="39">
        <v>980</v>
      </c>
      <c r="G24" s="59"/>
      <c r="H24" s="40">
        <f t="shared" si="0"/>
        <v>0</v>
      </c>
      <c r="I24" s="100" t="s">
        <v>124</v>
      </c>
    </row>
    <row r="25" spans="2:9" s="13" customFormat="1" ht="50.25" customHeight="1" x14ac:dyDescent="0.15">
      <c r="B25" s="92"/>
      <c r="C25" s="47"/>
      <c r="D25" s="51" t="s">
        <v>72</v>
      </c>
      <c r="E25" s="38"/>
      <c r="F25" s="39"/>
      <c r="G25" s="59"/>
      <c r="H25" s="40"/>
      <c r="I25" s="83"/>
    </row>
    <row r="26" spans="2:9" s="13" customFormat="1" ht="12.75" customHeight="1" x14ac:dyDescent="0.15">
      <c r="B26" s="91">
        <v>17</v>
      </c>
      <c r="C26" s="45">
        <v>56962</v>
      </c>
      <c r="D26" s="58" t="s">
        <v>81</v>
      </c>
      <c r="E26" s="38" t="s">
        <v>65</v>
      </c>
      <c r="F26" s="39">
        <v>1515</v>
      </c>
      <c r="G26" s="59"/>
      <c r="H26" s="40">
        <f t="shared" si="0"/>
        <v>0</v>
      </c>
      <c r="I26" s="83" t="s">
        <v>127</v>
      </c>
    </row>
    <row r="27" spans="2:9" s="13" customFormat="1" ht="12.75" customHeight="1" x14ac:dyDescent="0.15">
      <c r="B27" s="91"/>
      <c r="C27" s="45"/>
      <c r="D27" s="82" t="s">
        <v>92</v>
      </c>
      <c r="E27" s="38"/>
      <c r="F27" s="39"/>
      <c r="G27" s="59"/>
      <c r="H27" s="40"/>
      <c r="I27" s="83"/>
    </row>
    <row r="28" spans="2:9" s="13" customFormat="1" ht="12.75" customHeight="1" x14ac:dyDescent="0.15">
      <c r="B28" s="91">
        <v>18</v>
      </c>
      <c r="C28" s="45">
        <v>56932</v>
      </c>
      <c r="D28" s="58" t="s">
        <v>99</v>
      </c>
      <c r="E28" s="38" t="s">
        <v>65</v>
      </c>
      <c r="F28" s="39">
        <v>15</v>
      </c>
      <c r="G28" s="59"/>
      <c r="H28" s="40">
        <f t="shared" ref="H28" si="2">G28*F28</f>
        <v>0</v>
      </c>
      <c r="I28" s="83" t="s">
        <v>128</v>
      </c>
    </row>
    <row r="29" spans="2:9" s="13" customFormat="1" ht="12.75" customHeight="1" x14ac:dyDescent="0.15">
      <c r="B29" s="91"/>
      <c r="C29" s="45"/>
      <c r="D29" s="82" t="s">
        <v>98</v>
      </c>
      <c r="E29" s="38"/>
      <c r="F29" s="39"/>
      <c r="G29" s="59"/>
      <c r="H29" s="40"/>
      <c r="I29" s="83"/>
    </row>
    <row r="30" spans="2:9" s="13" customFormat="1" ht="12.75" customHeight="1" x14ac:dyDescent="0.15">
      <c r="B30" s="91">
        <v>19</v>
      </c>
      <c r="C30" s="45">
        <v>91551</v>
      </c>
      <c r="D30" s="58" t="s">
        <v>78</v>
      </c>
      <c r="E30" s="38" t="s">
        <v>80</v>
      </c>
      <c r="F30" s="39">
        <v>2</v>
      </c>
      <c r="G30" s="59"/>
      <c r="H30" s="40">
        <f t="shared" si="0"/>
        <v>0</v>
      </c>
      <c r="I30" s="83" t="s">
        <v>112</v>
      </c>
    </row>
    <row r="31" spans="2:9" s="13" customFormat="1" ht="12.75" customHeight="1" x14ac:dyDescent="0.15">
      <c r="B31" s="90">
        <v>20</v>
      </c>
      <c r="C31" s="46">
        <v>915111</v>
      </c>
      <c r="D31" s="49" t="s">
        <v>67</v>
      </c>
      <c r="E31" s="35" t="s">
        <v>65</v>
      </c>
      <c r="F31" s="33">
        <v>638</v>
      </c>
      <c r="G31" s="34"/>
      <c r="H31" s="40">
        <f t="shared" si="0"/>
        <v>0</v>
      </c>
      <c r="I31" s="83" t="s">
        <v>109</v>
      </c>
    </row>
    <row r="32" spans="2:9" s="13" customFormat="1" ht="12.75" customHeight="1" x14ac:dyDescent="0.15">
      <c r="B32" s="91">
        <v>21</v>
      </c>
      <c r="C32" s="45">
        <v>915211</v>
      </c>
      <c r="D32" s="58" t="s">
        <v>79</v>
      </c>
      <c r="E32" s="38" t="s">
        <v>65</v>
      </c>
      <c r="F32" s="39">
        <v>638</v>
      </c>
      <c r="G32" s="33"/>
      <c r="H32" s="40">
        <f t="shared" si="0"/>
        <v>0</v>
      </c>
      <c r="I32" s="83" t="s">
        <v>109</v>
      </c>
    </row>
    <row r="33" spans="2:9" s="13" customFormat="1" ht="12.75" customHeight="1" thickBot="1" x14ac:dyDescent="0.2">
      <c r="B33" s="93">
        <v>22</v>
      </c>
      <c r="C33" s="48" t="s">
        <v>68</v>
      </c>
      <c r="D33" s="52" t="s">
        <v>69</v>
      </c>
      <c r="E33" s="42" t="s">
        <v>80</v>
      </c>
      <c r="F33" s="36">
        <v>1</v>
      </c>
      <c r="G33" s="37"/>
      <c r="H33" s="60">
        <f t="shared" si="0"/>
        <v>0</v>
      </c>
      <c r="I33" s="84"/>
    </row>
    <row r="34" spans="2:9" s="13" customFormat="1" ht="15" x14ac:dyDescent="0.15">
      <c r="B34" s="88"/>
      <c r="C34" s="61"/>
      <c r="D34" s="62" t="s">
        <v>9</v>
      </c>
      <c r="E34" s="63"/>
      <c r="F34" s="63"/>
      <c r="G34" s="64" t="s">
        <v>2</v>
      </c>
      <c r="H34" s="65">
        <f>SUM(H10:H33)</f>
        <v>0</v>
      </c>
    </row>
    <row r="35" spans="2:9" s="13" customFormat="1" ht="15" x14ac:dyDescent="0.15">
      <c r="B35" s="87"/>
      <c r="C35" s="66"/>
      <c r="D35" s="67" t="s">
        <v>3</v>
      </c>
      <c r="E35" s="68"/>
      <c r="F35" s="68"/>
      <c r="G35" s="20" t="s">
        <v>2</v>
      </c>
      <c r="H35" s="69">
        <f>H34*0.21</f>
        <v>0</v>
      </c>
    </row>
    <row r="36" spans="2:9" s="13" customFormat="1" ht="15.75" thickBot="1" x14ac:dyDescent="0.2">
      <c r="B36" s="87"/>
      <c r="C36" s="66"/>
      <c r="D36" s="70" t="s">
        <v>10</v>
      </c>
      <c r="E36" s="71"/>
      <c r="F36" s="71"/>
      <c r="G36" s="72" t="s">
        <v>2</v>
      </c>
      <c r="H36" s="73">
        <f>H35+H34</f>
        <v>0</v>
      </c>
    </row>
    <row r="37" spans="2:9" ht="24" customHeight="1" x14ac:dyDescent="0.15">
      <c r="I37" s="13"/>
    </row>
    <row r="38" spans="2:9" ht="12" customHeight="1" x14ac:dyDescent="0.15">
      <c r="B38" s="97"/>
      <c r="C38" s="95"/>
      <c r="D38" s="96"/>
      <c r="I38" s="13"/>
    </row>
    <row r="39" spans="2:9" ht="12" customHeight="1" x14ac:dyDescent="0.15">
      <c r="B39" s="97"/>
      <c r="C39" s="97"/>
      <c r="D39" s="98"/>
      <c r="I39" s="13"/>
    </row>
    <row r="40" spans="2:9" ht="12" customHeight="1" x14ac:dyDescent="0.15">
      <c r="B40" s="97"/>
      <c r="C40" s="97"/>
      <c r="D40" s="98"/>
      <c r="I40" s="13"/>
    </row>
    <row r="41" spans="2:9" ht="12" customHeight="1" x14ac:dyDescent="0.15">
      <c r="B41" s="97"/>
      <c r="C41" s="97"/>
      <c r="D41" s="98"/>
      <c r="I41" s="13"/>
    </row>
    <row r="42" spans="2:9" ht="12" customHeight="1" x14ac:dyDescent="0.15">
      <c r="B42" s="97"/>
      <c r="C42" s="97"/>
      <c r="D42" s="98"/>
      <c r="I42" s="13"/>
    </row>
    <row r="43" spans="2:9" ht="12" customHeight="1" x14ac:dyDescent="0.15">
      <c r="B43" s="97"/>
      <c r="C43" s="97"/>
      <c r="D43" s="98"/>
      <c r="I43" s="13"/>
    </row>
    <row r="44" spans="2:9" ht="12" customHeight="1" x14ac:dyDescent="0.15">
      <c r="B44" s="97"/>
      <c r="C44" s="97"/>
      <c r="D44" s="98"/>
    </row>
    <row r="45" spans="2:9" ht="12" customHeight="1" x14ac:dyDescent="0.15">
      <c r="B45" s="97"/>
      <c r="C45" s="97"/>
      <c r="D45" s="98"/>
    </row>
    <row r="46" spans="2:9" ht="12" customHeight="1" x14ac:dyDescent="0.15">
      <c r="B46" s="97"/>
      <c r="C46" s="97"/>
      <c r="D46" s="98"/>
    </row>
  </sheetData>
  <mergeCells count="2">
    <mergeCell ref="B1:H1"/>
    <mergeCell ref="G6:H6"/>
  </mergeCells>
  <phoneticPr fontId="0" type="noConversion"/>
  <pageMargins left="0.39370079040527345" right="0.39370079040527345" top="0.7874015808105469" bottom="0.7874015808105469" header="0" footer="0"/>
  <pageSetup paperSize="9" scale="6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2024-12-09T07:24:41Z</cp:lastPrinted>
  <dcterms:created xsi:type="dcterms:W3CDTF">2014-05-16T09:31:30Z</dcterms:created>
  <dcterms:modified xsi:type="dcterms:W3CDTF">2025-01-23T06:52:08Z</dcterms:modified>
</cp:coreProperties>
</file>