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.local\KDataII\PU\Skody_po_zime\Škody po zimě 2025\Oblast Benešov\CMS Vlašim\III 12514 Rataje\"/>
    </mc:Choice>
  </mc:AlternateContent>
  <xr:revisionPtr revIDLastSave="0" documentId="13_ncr:1_{DDA7A57E-9F7C-4F79-9EC9-6EA1FB17107D}" xr6:coauthVersionLast="47" xr6:coauthVersionMax="47" xr10:uidLastSave="{00000000-0000-0000-0000-000000000000}"/>
  <bookViews>
    <workbookView xWindow="-108" yWindow="-108" windowWidth="23256" windowHeight="12576" xr2:uid="{57036A43-35F1-4BE7-B77D-E265DAFB0D57}"/>
  </bookViews>
  <sheets>
    <sheet name="Krycí list rozpočtu" sheetId="3" r:id="rId1"/>
    <sheet name="rozpoče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H21" i="1"/>
  <c r="H23" i="1"/>
  <c r="H19" i="1"/>
  <c r="H26" i="1"/>
  <c r="H25" i="1"/>
  <c r="H24" i="1"/>
  <c r="H17" i="1"/>
  <c r="H15" i="1"/>
  <c r="H14" i="1"/>
  <c r="H12" i="1"/>
  <c r="H11" i="1"/>
  <c r="H10" i="1"/>
  <c r="H29" i="1" l="1"/>
  <c r="H30" i="1" l="1"/>
  <c r="H32" i="1" s="1"/>
  <c r="H33" i="1" l="1"/>
  <c r="H34" i="1" s="1"/>
  <c r="D14" i="3" l="1"/>
  <c r="D22" i="3" l="1"/>
  <c r="D26" i="3" s="1"/>
  <c r="J25" i="3" s="1"/>
  <c r="G26" i="3" l="1"/>
  <c r="J26" i="3" s="1"/>
</calcChain>
</file>

<file path=xl/sharedStrings.xml><?xml version="1.0" encoding="utf-8"?>
<sst xmlns="http://schemas.openxmlformats.org/spreadsheetml/2006/main" count="110" uniqueCount="89">
  <si>
    <t>MJ</t>
  </si>
  <si>
    <t xml:space="preserve">Zhotovitel: </t>
  </si>
  <si>
    <t xml:space="preserve"> </t>
  </si>
  <si>
    <t>DPH 21%</t>
  </si>
  <si>
    <t>Popis položky</t>
  </si>
  <si>
    <t>Výměra</t>
  </si>
  <si>
    <t>Kč/MJ</t>
  </si>
  <si>
    <t>Celkem Kč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</si>
  <si>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</si>
  <si>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</si>
  <si>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</si>
  <si>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</si>
  <si>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</si>
  <si>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</si>
  <si>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</si>
  <si>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</si>
  <si>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</si>
  <si>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</si>
  <si>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</si>
  <si>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</si>
  <si>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</si>
  <si>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</si>
  <si>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</si>
  <si>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</si>
  <si>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</si>
  <si>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</si>
  <si>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</si>
  <si>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</si>
  <si>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</si>
  <si>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ZRN celkem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</si>
  <si>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</si>
  <si>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</si>
  <si>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</si>
  <si>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</si>
  <si>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</si>
  <si>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</si>
  <si>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574A44</t>
  </si>
  <si>
    <t>029113</t>
  </si>
  <si>
    <t xml:space="preserve">VÝŠKOVÁ ÚPRAVA POKLOPŮ (šachty, vpusti) </t>
  </si>
  <si>
    <t>VÝŠKOVÁ ÚPRAVA KRYCÍCH HRNCŮ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</si>
  <si>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</si>
  <si>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</si>
  <si>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</si>
  <si>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</si>
  <si>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</si>
  <si>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</si>
  <si>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</si>
  <si>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Krajská správa a údržba silnic Středočeského kraje, příspěvková organizace</t>
  </si>
  <si>
    <t xml:space="preserve">Objednatel:  </t>
  </si>
  <si>
    <t>Místo (lokalita):</t>
  </si>
  <si>
    <t>Ing. Aleš Čermák, Ph.D., MBA, ředitel</t>
  </si>
  <si>
    <t xml:space="preserve">Objekt: </t>
  </si>
  <si>
    <t>Kód položky</t>
  </si>
  <si>
    <t>Poř.č.</t>
  </si>
  <si>
    <t>574A04</t>
  </si>
  <si>
    <t>ASFALTOVÝ BETON PRO OBRUSNÉ VRSTVY ACO 11+</t>
  </si>
  <si>
    <t xml:space="preserve">Škody po zimě </t>
  </si>
  <si>
    <t>Oprava vozovky - souvislá</t>
  </si>
  <si>
    <t>obec / cestmistrovství / uzl.st.: Rataje / CMS Vlašim / 2311A098 - 2311A099</t>
  </si>
  <si>
    <t>CMS Vlašim, km 0,000 - 0,632            uzl.st. 2311A098 - 2311A099</t>
  </si>
  <si>
    <t>III/12514 Rataje</t>
  </si>
  <si>
    <t>02710</t>
  </si>
  <si>
    <t>kpl</t>
  </si>
  <si>
    <t>Ostatní požadavky - geodetické zaměření - celky</t>
  </si>
  <si>
    <t>02730A</t>
  </si>
  <si>
    <t>m3</t>
  </si>
  <si>
    <t xml:space="preserve">Řezání asfaltového krytu vozovek do tl. 50mm </t>
  </si>
  <si>
    <t>bm</t>
  </si>
  <si>
    <t>OČIŠTĚNÍ ASFALT VOZOVEK ZAMETENÍM</t>
  </si>
  <si>
    <t>m2</t>
  </si>
  <si>
    <t>spojovací postřik ze sil. emulze do 0,5 kg/m2</t>
  </si>
  <si>
    <t>ASFALTOVÝ BETON PRO OBRUSNÉ VRSTVY ACO 11+,  TL. 50MM</t>
  </si>
  <si>
    <t>frézování spár š. do 10mm , hl. do 20mm</t>
  </si>
  <si>
    <t>m</t>
  </si>
  <si>
    <t xml:space="preserve">Zalévání spár dilatační asf. zálivkou  </t>
  </si>
  <si>
    <t>ODSTRANĚNÍ KRYTU ZPEVNĚNÝCH PLOCH S ASFALT POJIVEM, ODVOZ DO 20KM</t>
  </si>
  <si>
    <t>Frézování  asfalt. ploch včetně  odvozu vyfrézovaného materiálu do 20 km</t>
  </si>
  <si>
    <t>572211-A</t>
  </si>
  <si>
    <r>
      <t xml:space="preserve">vyrovnávka - dle TP je možná tl. 35 mm až 50 mm  - 2 000 m2 * 0,05 m = </t>
    </r>
    <r>
      <rPr>
        <b/>
        <i/>
        <sz val="8"/>
        <rFont val="Arial"/>
        <family val="2"/>
        <charset val="238"/>
      </rPr>
      <t>100 m3</t>
    </r>
  </si>
  <si>
    <t>Pomocné práce, zřízení nebo zajištění objížďky a přístupové cesty</t>
  </si>
  <si>
    <t>Pomocné práce zřízení nebo nebo zajištění ochrany inženýrských sítí atd.</t>
  </si>
  <si>
    <t>4 261 m + 2 000 m = 6 261 m2</t>
  </si>
  <si>
    <t>ks</t>
  </si>
  <si>
    <r>
      <t>(4 261 m2 + 2 000 m2) = 6 261 m2 * 0,05 m =</t>
    </r>
    <r>
      <rPr>
        <b/>
        <i/>
        <sz val="8"/>
        <rFont val="Arial"/>
        <family val="2"/>
        <charset val="238"/>
      </rPr>
      <t xml:space="preserve"> 313,05 m3</t>
    </r>
  </si>
  <si>
    <r>
      <t xml:space="preserve">dešť. vpusť 18 ks * 1 m = </t>
    </r>
    <r>
      <rPr>
        <i/>
        <sz val="8"/>
        <color rgb="FFFF0000"/>
        <rFont val="Arial"/>
        <family val="2"/>
        <charset val="238"/>
      </rPr>
      <t>18 m2</t>
    </r>
    <r>
      <rPr>
        <i/>
        <sz val="8"/>
        <rFont val="Arial"/>
        <family val="2"/>
        <charset val="238"/>
      </rPr>
      <t xml:space="preserve">, kanal. poklop. 12 ks * 1 m = </t>
    </r>
    <r>
      <rPr>
        <i/>
        <sz val="8"/>
        <color rgb="FFFF0000"/>
        <rFont val="Arial"/>
        <family val="2"/>
        <charset val="238"/>
      </rPr>
      <t>12 m2</t>
    </r>
    <r>
      <rPr>
        <i/>
        <sz val="8"/>
        <rFont val="Arial"/>
        <family val="2"/>
        <charset val="238"/>
      </rPr>
      <t xml:space="preserve">, vodovodní šoupě 37 ks * 0,5 m = </t>
    </r>
    <r>
      <rPr>
        <i/>
        <sz val="8"/>
        <color rgb="FFFF0000"/>
        <rFont val="Arial"/>
        <family val="2"/>
        <charset val="238"/>
      </rPr>
      <t>18,5 m2</t>
    </r>
    <r>
      <rPr>
        <i/>
        <sz val="8"/>
        <rFont val="Arial"/>
        <family val="2"/>
        <charset val="238"/>
      </rPr>
      <t xml:space="preserve">, obruby 1 000 bm * 0,2 m = </t>
    </r>
    <r>
      <rPr>
        <i/>
        <sz val="8"/>
        <color rgb="FFFF0000"/>
        <rFont val="Arial"/>
        <family val="2"/>
        <charset val="238"/>
      </rPr>
      <t>200 m2</t>
    </r>
  </si>
  <si>
    <r>
      <t xml:space="preserve"> (18+12+18,5+200)=248,5*0,1=24,85=</t>
    </r>
    <r>
      <rPr>
        <b/>
        <i/>
        <sz val="8"/>
        <rFont val="Arial"/>
        <family val="2"/>
        <charset val="238"/>
      </rPr>
      <t>25 m3</t>
    </r>
  </si>
  <si>
    <t xml:space="preserve">Ochranný postřik stavební vápennou suspenzí s dávkováním do 0,25 Kg/m2                               </t>
  </si>
  <si>
    <t xml:space="preserve">4 261 m + 2 000 m = 6 261 m2                                                                                                                                          Ochranný postřik spojovacího nebo infiltračního postřiku vápennou suspenzí   </t>
  </si>
  <si>
    <t>III/12514, km 0,000 - 0,632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</si>
</sst>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3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b/>
      <sz val="10"/>
      <name val="Arial"/>
      <family val="2"/>
      <charset val="238"/>
    </font>
    <font>
      <sz val="9"/>
      <name val="Arial CE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16" fillId="0" borderId="0"/>
  </cellStyleXfs>
  <cellXfs count="18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7" fillId="2" borderId="1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49" fontId="12" fillId="3" borderId="2" xfId="0" applyNumberFormat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center" vertical="center"/>
    </xf>
    <xf numFmtId="49" fontId="14" fillId="0" borderId="4" xfId="0" applyNumberFormat="1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4" fontId="6" fillId="0" borderId="5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9" fillId="0" borderId="0" xfId="0" applyNumberFormat="1" applyFont="1" applyAlignment="1" applyProtection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vertical="center"/>
    </xf>
    <xf numFmtId="4" fontId="14" fillId="3" borderId="5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4" fontId="14" fillId="3" borderId="6" xfId="0" applyNumberFormat="1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39" fontId="3" fillId="0" borderId="0" xfId="0" applyNumberFormat="1" applyFont="1" applyAlignment="1" applyProtection="1">
      <alignment vertical="top"/>
    </xf>
    <xf numFmtId="4" fontId="9" fillId="0" borderId="5" xfId="0" applyNumberFormat="1" applyFont="1" applyBorder="1" applyAlignment="1" applyProtection="1">
      <alignment vertical="center"/>
    </xf>
    <xf numFmtId="0" fontId="15" fillId="0" borderId="5" xfId="0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17" fillId="0" borderId="0" xfId="0" applyFont="1" applyAlignment="1" applyProtection="1">
      <alignment horizontal="left"/>
    </xf>
    <xf numFmtId="4" fontId="6" fillId="0" borderId="10" xfId="0" applyNumberFormat="1" applyFont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 vertical="center"/>
    </xf>
    <xf numFmtId="4" fontId="6" fillId="4" borderId="5" xfId="0" applyNumberFormat="1" applyFont="1" applyFill="1" applyBorder="1" applyAlignment="1" applyProtection="1">
      <alignment horizontal="right" vertical="center"/>
    </xf>
    <xf numFmtId="14" fontId="2" fillId="0" borderId="0" xfId="0" applyNumberFormat="1" applyFont="1" applyAlignment="1" applyProtection="1">
      <alignment horizontal="left" vertical="top"/>
    </xf>
    <xf numFmtId="0" fontId="6" fillId="0" borderId="0" xfId="0" applyFont="1" applyAlignment="1" applyProtection="1">
      <alignment vertical="center"/>
    </xf>
    <xf numFmtId="4" fontId="6" fillId="5" borderId="5" xfId="0" applyNumberFormat="1" applyFont="1" applyFill="1" applyBorder="1" applyAlignment="1" applyProtection="1">
      <alignment horizontal="right" vertical="center"/>
    </xf>
    <xf numFmtId="4" fontId="6" fillId="5" borderId="6" xfId="0" applyNumberFormat="1" applyFont="1" applyFill="1" applyBorder="1" applyAlignment="1" applyProtection="1">
      <alignment horizontal="right" vertical="center"/>
    </xf>
    <xf numFmtId="4" fontId="14" fillId="6" borderId="5" xfId="0" applyNumberFormat="1" applyFont="1" applyFill="1" applyBorder="1" applyAlignment="1" applyProtection="1">
      <alignment horizontal="right" vertical="center"/>
    </xf>
    <xf numFmtId="0" fontId="9" fillId="5" borderId="0" xfId="0" applyFont="1" applyFill="1" applyAlignment="1" applyProtection="1">
      <alignment vertical="center"/>
    </xf>
    <xf numFmtId="0" fontId="15" fillId="0" borderId="3" xfId="0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vertical="top"/>
    </xf>
    <xf numFmtId="4" fontId="9" fillId="0" borderId="3" xfId="0" applyNumberFormat="1" applyFont="1" applyBorder="1" applyAlignment="1" applyProtection="1">
      <alignment vertical="top"/>
    </xf>
    <xf numFmtId="4" fontId="9" fillId="0" borderId="18" xfId="0" applyNumberFormat="1" applyFont="1" applyBorder="1" applyAlignment="1" applyProtection="1">
      <alignment vertical="top"/>
    </xf>
    <xf numFmtId="2" fontId="9" fillId="0" borderId="5" xfId="0" applyNumberFormat="1" applyFont="1" applyBorder="1" applyAlignment="1" applyProtection="1">
      <alignment vertical="top"/>
    </xf>
    <xf numFmtId="4" fontId="9" fillId="0" borderId="5" xfId="0" applyNumberFormat="1" applyFont="1" applyBorder="1" applyAlignment="1" applyProtection="1">
      <alignment vertical="top"/>
    </xf>
    <xf numFmtId="2" fontId="15" fillId="0" borderId="5" xfId="0" applyNumberFormat="1" applyFont="1" applyBorder="1" applyAlignment="1" applyProtection="1">
      <alignment vertical="top"/>
    </xf>
    <xf numFmtId="4" fontId="15" fillId="0" borderId="5" xfId="0" applyNumberFormat="1" applyFont="1" applyBorder="1" applyAlignment="1" applyProtection="1">
      <alignment vertical="top"/>
    </xf>
    <xf numFmtId="4" fontId="15" fillId="0" borderId="6" xfId="0" applyNumberFormat="1" applyFont="1" applyBorder="1" applyAlignment="1" applyProtection="1">
      <alignment vertical="top"/>
    </xf>
    <xf numFmtId="2" fontId="15" fillId="0" borderId="5" xfId="0" applyNumberFormat="1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15" fillId="0" borderId="20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4" fontId="9" fillId="0" borderId="17" xfId="0" applyNumberFormat="1" applyFont="1" applyBorder="1" applyAlignment="1" applyProtection="1">
      <alignment horizontal="right" vertical="center"/>
    </xf>
    <xf numFmtId="4" fontId="15" fillId="0" borderId="39" xfId="0" applyNumberFormat="1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top"/>
    </xf>
    <xf numFmtId="0" fontId="15" fillId="0" borderId="14" xfId="0" applyFont="1" applyBorder="1" applyAlignment="1" applyProtection="1">
      <alignment horizontal="center" vertical="center"/>
    </xf>
    <xf numFmtId="0" fontId="15" fillId="0" borderId="31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4" fontId="9" fillId="0" borderId="13" xfId="0" applyNumberFormat="1" applyFont="1" applyBorder="1" applyAlignment="1" applyProtection="1">
      <alignment horizontal="right" vertical="center"/>
    </xf>
    <xf numFmtId="4" fontId="15" fillId="0" borderId="38" xfId="0" applyNumberFormat="1" applyFont="1" applyBorder="1" applyAlignment="1" applyProtection="1">
      <alignment vertical="center"/>
    </xf>
    <xf numFmtId="0" fontId="15" fillId="0" borderId="40" xfId="0" applyFont="1" applyBorder="1" applyAlignment="1" applyProtection="1">
      <alignment vertical="center"/>
    </xf>
    <xf numFmtId="0" fontId="15" fillId="0" borderId="41" xfId="0" applyFont="1" applyBorder="1" applyAlignment="1" applyProtection="1">
      <alignment vertical="center"/>
    </xf>
    <xf numFmtId="4" fontId="9" fillId="0" borderId="41" xfId="0" applyNumberFormat="1" applyFont="1" applyBorder="1" applyAlignment="1" applyProtection="1">
      <alignment horizontal="right" vertical="center"/>
    </xf>
    <xf numFmtId="4" fontId="17" fillId="0" borderId="42" xfId="0" applyNumberFormat="1" applyFont="1" applyBorder="1" applyAlignment="1" applyProtection="1">
      <alignment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21" xfId="0" applyFont="1" applyFill="1" applyBorder="1" applyAlignment="1" applyProtection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vertical="center" shrinkToFit="1"/>
    </xf>
    <xf numFmtId="0" fontId="19" fillId="0" borderId="5" xfId="0" applyFont="1" applyBorder="1" applyAlignment="1" applyProtection="1">
      <alignment vertical="center" shrinkToFit="1"/>
    </xf>
    <xf numFmtId="0" fontId="22" fillId="0" borderId="5" xfId="0" applyFont="1" applyBorder="1" applyAlignment="1" applyProtection="1">
      <alignment vertical="center" shrinkToFit="1"/>
    </xf>
    <xf numFmtId="0" fontId="15" fillId="0" borderId="5" xfId="0" applyFont="1" applyBorder="1" applyAlignment="1">
      <alignment vertical="center"/>
      <protection locked="0"/>
    </xf>
    <xf numFmtId="0" fontId="19" fillId="0" borderId="5" xfId="0" applyFont="1" applyBorder="1" applyAlignment="1">
      <alignment vertical="center"/>
      <protection locked="0"/>
    </xf>
    <xf numFmtId="1" fontId="15" fillId="0" borderId="5" xfId="0" applyNumberFormat="1" applyFont="1" applyBorder="1" applyAlignment="1" applyProtection="1">
      <alignment horizontal="center" vertical="center" wrapText="1"/>
    </xf>
    <xf numFmtId="0" fontId="19" fillId="0" borderId="5" xfId="0" applyFont="1" applyBorder="1" applyAlignment="1" applyProtection="1">
      <alignment vertical="center" wrapText="1"/>
    </xf>
    <xf numFmtId="0" fontId="15" fillId="0" borderId="5" xfId="0" applyFont="1" applyBorder="1" applyAlignment="1" applyProtection="1">
      <alignment vertical="center"/>
    </xf>
    <xf numFmtId="1" fontId="15" fillId="0" borderId="2" xfId="0" applyNumberFormat="1" applyFont="1" applyBorder="1" applyAlignment="1">
      <alignment horizontal="center" vertical="center"/>
      <protection locked="0"/>
    </xf>
    <xf numFmtId="49" fontId="15" fillId="0" borderId="3" xfId="0" applyNumberFormat="1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vertical="center" shrinkToFit="1"/>
    </xf>
    <xf numFmtId="1" fontId="15" fillId="0" borderId="4" xfId="0" applyNumberFormat="1" applyFont="1" applyBorder="1" applyAlignment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 wrapText="1"/>
    </xf>
    <xf numFmtId="1" fontId="15" fillId="0" borderId="4" xfId="0" applyNumberFormat="1" applyFont="1" applyBorder="1" applyAlignment="1" applyProtection="1">
      <alignment horizontal="center" vertical="center"/>
    </xf>
    <xf numFmtId="1" fontId="15" fillId="0" borderId="15" xfId="0" applyNumberFormat="1" applyFont="1" applyBorder="1" applyAlignment="1">
      <alignment horizontal="center" vertical="center"/>
      <protection locked="0"/>
    </xf>
    <xf numFmtId="49" fontId="15" fillId="0" borderId="14" xfId="0" applyNumberFormat="1" applyFont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 shrinkToFit="1"/>
    </xf>
    <xf numFmtId="2" fontId="9" fillId="0" borderId="14" xfId="0" applyNumberFormat="1" applyFont="1" applyBorder="1" applyAlignment="1" applyProtection="1">
      <alignment vertical="top"/>
    </xf>
    <xf numFmtId="4" fontId="9" fillId="0" borderId="14" xfId="0" applyNumberFormat="1" applyFont="1" applyBorder="1" applyAlignment="1" applyProtection="1">
      <alignment vertical="top"/>
    </xf>
    <xf numFmtId="4" fontId="9" fillId="0" borderId="19" xfId="0" applyNumberFormat="1" applyFont="1" applyBorder="1" applyAlignment="1" applyProtection="1">
      <alignment vertical="top"/>
    </xf>
    <xf numFmtId="0" fontId="22" fillId="0" borderId="5" xfId="0" applyFont="1" applyBorder="1" applyAlignment="1" applyProtection="1">
      <alignment vertical="center" wrapText="1" shrinkToFit="1"/>
    </xf>
    <xf numFmtId="49" fontId="8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5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49" fontId="10" fillId="0" borderId="35" xfId="0" applyNumberFormat="1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49" fontId="9" fillId="0" borderId="18" xfId="0" applyNumberFormat="1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49" fontId="9" fillId="0" borderId="6" xfId="0" applyNumberFormat="1" applyFont="1" applyBorder="1" applyAlignment="1" applyProtection="1">
      <alignment horizontal="left" vertical="center"/>
    </xf>
    <xf numFmtId="49" fontId="9" fillId="0" borderId="4" xfId="0" applyNumberFormat="1" applyFont="1" applyBorder="1" applyAlignment="1" applyProtection="1">
      <alignment horizontal="left" vertical="center"/>
    </xf>
    <xf numFmtId="49" fontId="9" fillId="0" borderId="33" xfId="0" applyNumberFormat="1" applyFont="1" applyBorder="1" applyAlignment="1" applyProtection="1">
      <alignment horizontal="left" vertical="center" wrapText="1"/>
    </xf>
    <xf numFmtId="0" fontId="9" fillId="0" borderId="31" xfId="0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20" xfId="0" applyFont="1" applyBorder="1" applyAlignment="1" applyProtection="1">
      <alignment horizontal="left" vertical="center" wrapText="1"/>
    </xf>
    <xf numFmtId="49" fontId="9" fillId="0" borderId="5" xfId="0" applyNumberFormat="1" applyFont="1" applyBorder="1" applyAlignment="1" applyProtection="1">
      <alignment horizontal="left" vertical="center"/>
    </xf>
    <xf numFmtId="49" fontId="9" fillId="0" borderId="5" xfId="0" applyNumberFormat="1" applyFont="1" applyBorder="1" applyAlignment="1" applyProtection="1">
      <alignment horizontal="left" vertical="center" wrapText="1"/>
    </xf>
    <xf numFmtId="0" fontId="9" fillId="0" borderId="5" xfId="0" applyFont="1" applyBorder="1" applyAlignment="1" applyProtection="1">
      <alignment horizontal="left" vertical="center" wrapText="1"/>
    </xf>
    <xf numFmtId="14" fontId="9" fillId="0" borderId="6" xfId="0" applyNumberFormat="1" applyFont="1" applyBorder="1" applyAlignment="1" applyProtection="1">
      <alignment horizontal="left" vertical="center"/>
    </xf>
    <xf numFmtId="1" fontId="9" fillId="0" borderId="5" xfId="0" applyNumberFormat="1" applyFont="1" applyBorder="1" applyAlignment="1" applyProtection="1">
      <alignment horizontal="left" vertical="center" wrapText="1"/>
    </xf>
    <xf numFmtId="49" fontId="11" fillId="0" borderId="11" xfId="0" applyNumberFormat="1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  <xf numFmtId="49" fontId="13" fillId="0" borderId="3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18" xfId="0" applyFont="1" applyBorder="1" applyAlignment="1" applyProtection="1">
      <alignment horizontal="left" vertical="center"/>
    </xf>
    <xf numFmtId="49" fontId="6" fillId="0" borderId="5" xfId="0" applyNumberFormat="1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49" fontId="14" fillId="0" borderId="4" xfId="0" applyNumberFormat="1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14" fillId="6" borderId="4" xfId="0" applyNumberFormat="1" applyFont="1" applyFill="1" applyBorder="1" applyAlignment="1" applyProtection="1">
      <alignment horizontal="left" vertical="center"/>
    </xf>
    <xf numFmtId="0" fontId="14" fillId="6" borderId="5" xfId="0" applyFont="1" applyFill="1" applyBorder="1" applyAlignment="1" applyProtection="1">
      <alignment horizontal="left" vertical="center"/>
    </xf>
    <xf numFmtId="49" fontId="14" fillId="6" borderId="5" xfId="0" applyNumberFormat="1" applyFont="1" applyFill="1" applyBorder="1" applyAlignment="1" applyProtection="1">
      <alignment horizontal="left" vertical="center"/>
    </xf>
    <xf numFmtId="49" fontId="14" fillId="3" borderId="5" xfId="0" applyNumberFormat="1" applyFont="1" applyFill="1" applyBorder="1" applyAlignment="1" applyProtection="1">
      <alignment horizontal="left" vertical="center"/>
    </xf>
    <xf numFmtId="0" fontId="14" fillId="3" borderId="5" xfId="0" applyFont="1" applyFill="1" applyBorder="1" applyAlignment="1" applyProtection="1">
      <alignment horizontal="left" vertical="center"/>
    </xf>
    <xf numFmtId="49" fontId="14" fillId="3" borderId="4" xfId="0" applyNumberFormat="1" applyFont="1" applyFill="1" applyBorder="1" applyAlignment="1" applyProtection="1">
      <alignment horizontal="left" vertical="center"/>
    </xf>
    <xf numFmtId="49" fontId="6" fillId="0" borderId="23" xfId="0" applyNumberFormat="1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49" fontId="6" fillId="4" borderId="32" xfId="0" applyNumberFormat="1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16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49" fontId="6" fillId="0" borderId="11" xfId="0" applyNumberFormat="1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49" fontId="6" fillId="0" borderId="33" xfId="0" applyNumberFormat="1" applyFont="1" applyBorder="1" applyAlignment="1" applyProtection="1">
      <alignment horizontal="left" vertical="center"/>
    </xf>
    <xf numFmtId="0" fontId="6" fillId="0" borderId="37" xfId="0" applyFont="1" applyBorder="1" applyAlignment="1" applyProtection="1">
      <alignment horizontal="left" vertical="center"/>
    </xf>
    <xf numFmtId="49" fontId="6" fillId="0" borderId="24" xfId="0" applyNumberFormat="1" applyFont="1" applyBorder="1" applyAlignment="1" applyProtection="1">
      <alignment horizontal="left" vertical="center"/>
    </xf>
    <xf numFmtId="0" fontId="6" fillId="0" borderId="25" xfId="0" applyFont="1" applyBorder="1" applyAlignment="1" applyProtection="1">
      <alignment horizontal="left" vertical="center"/>
    </xf>
    <xf numFmtId="0" fontId="6" fillId="0" borderId="26" xfId="0" applyFont="1" applyBorder="1" applyAlignment="1" applyProtection="1">
      <alignment horizontal="left" vertical="center"/>
    </xf>
    <xf numFmtId="49" fontId="9" fillId="0" borderId="27" xfId="0" applyNumberFormat="1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6" fillId="0" borderId="29" xfId="0" applyFont="1" applyBorder="1" applyAlignment="1" applyProtection="1">
      <alignment horizontal="left" vertical="center"/>
    </xf>
    <xf numFmtId="49" fontId="6" fillId="0" borderId="30" xfId="0" applyNumberFormat="1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horizontal="left" vertical="center"/>
    </xf>
    <xf numFmtId="49" fontId="6" fillId="0" borderId="30" xfId="0" applyNumberFormat="1" applyFont="1" applyBorder="1" applyAlignment="1" applyProtection="1">
      <alignment horizontal="left" vertical="center" shrinkToFit="1"/>
    </xf>
    <xf numFmtId="0" fontId="6" fillId="0" borderId="0" xfId="0" applyFont="1" applyAlignment="1" applyProtection="1">
      <alignment horizontal="left" vertical="center" shrinkToFit="1"/>
    </xf>
    <xf numFmtId="0" fontId="6" fillId="0" borderId="29" xfId="0" applyFont="1" applyBorder="1" applyAlignment="1" applyProtection="1">
      <alignment horizontal="left" vertical="center" shrinkToFit="1"/>
    </xf>
    <xf numFmtId="0" fontId="15" fillId="0" borderId="5" xfId="0" applyFont="1" applyBorder="1" applyAlignment="1" applyProtection="1">
      <alignment horizontal="center" vertical="top"/>
    </xf>
    <xf numFmtId="0" fontId="0" fillId="0" borderId="5" xfId="0" applyBorder="1" applyAlignment="1">
      <alignment vertical="top"/>
      <protection locked="0"/>
    </xf>
    <xf numFmtId="2" fontId="15" fillId="0" borderId="5" xfId="0" applyNumberFormat="1" applyFont="1" applyBorder="1" applyAlignment="1" applyProtection="1">
      <alignment horizontal="right" vertical="top"/>
    </xf>
    <xf numFmtId="0" fontId="0" fillId="0" borderId="5" xfId="0" applyBorder="1" applyAlignment="1">
      <alignment horizontal="right" vertical="top"/>
      <protection locked="0"/>
    </xf>
    <xf numFmtId="4" fontId="15" fillId="0" borderId="5" xfId="0" applyNumberFormat="1" applyFont="1" applyBorder="1" applyAlignment="1" applyProtection="1">
      <alignment horizontal="right" vertical="top"/>
    </xf>
    <xf numFmtId="4" fontId="15" fillId="0" borderId="6" xfId="0" applyNumberFormat="1" applyFont="1" applyBorder="1" applyAlignment="1" applyProtection="1">
      <alignment horizontal="right" vertical="top"/>
    </xf>
    <xf numFmtId="0" fontId="0" fillId="0" borderId="6" xfId="0" applyBorder="1" applyAlignment="1">
      <alignment horizontal="right" vertical="top"/>
      <protection locked="0"/>
    </xf>
    <xf numFmtId="0" fontId="0" fillId="0" borderId="6" xfId="0" applyBorder="1" applyAlignment="1">
      <alignment vertical="top"/>
      <protection locked="0"/>
    </xf>
    <xf numFmtId="4" fontId="15" fillId="0" borderId="6" xfId="0" applyNumberFormat="1" applyFont="1" applyBorder="1" applyAlignment="1" applyProtection="1">
      <alignment vertical="top"/>
    </xf>
    <xf numFmtId="2" fontId="15" fillId="0" borderId="5" xfId="0" applyNumberFormat="1" applyFont="1" applyBorder="1" applyAlignment="1" applyProtection="1">
      <alignment vertical="top"/>
    </xf>
    <xf numFmtId="4" fontId="15" fillId="0" borderId="5" xfId="0" applyNumberFormat="1" applyFont="1" applyBorder="1" applyAlignment="1" applyProtection="1">
      <alignment vertical="top"/>
    </xf>
    <xf numFmtId="1" fontId="15" fillId="0" borderId="4" xfId="0" applyNumberFormat="1" applyFont="1" applyBorder="1" applyAlignment="1">
      <alignment horizontal="center" vertical="top"/>
      <protection locked="0"/>
    </xf>
    <xf numFmtId="0" fontId="0" fillId="0" borderId="4" xfId="0" applyBorder="1" applyAlignme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1" fontId="15" fillId="0" borderId="4" xfId="0" applyNumberFormat="1" applyFont="1" applyBorder="1" applyAlignment="1" applyProtection="1">
      <alignment horizontal="center" vertical="top"/>
    </xf>
    <xf numFmtId="165" fontId="15" fillId="0" borderId="5" xfId="0" applyNumberFormat="1" applyFont="1" applyBorder="1" applyAlignment="1">
      <alignment horizontal="center" vertical="top"/>
      <protection locked="0"/>
    </xf>
    <xf numFmtId="0" fontId="15" fillId="0" borderId="5" xfId="0" applyFont="1" applyBorder="1" applyAlignment="1">
      <alignment horizontal="center" vertical="top"/>
      <protection locked="0"/>
    </xf>
    <xf numFmtId="4" fontId="9" fillId="0" borderId="5" xfId="0" applyNumberFormat="1" applyFont="1" applyBorder="1" applyAlignment="1" applyProtection="1">
      <alignment vertical="top"/>
    </xf>
    <xf numFmtId="4" fontId="15" fillId="0" borderId="5" xfId="0" applyNumberFormat="1" applyFont="1" applyBorder="1" applyAlignment="1">
      <alignment vertical="top"/>
      <protection locked="0"/>
    </xf>
    <xf numFmtId="4" fontId="9" fillId="0" borderId="6" xfId="0" applyNumberFormat="1" applyFont="1" applyBorder="1" applyAlignment="1" applyProtection="1">
      <alignment vertical="top"/>
    </xf>
    <xf numFmtId="49" fontId="10" fillId="0" borderId="3" xfId="0" applyNumberFormat="1" applyFont="1" applyBorder="1" applyAlignment="1" applyProtection="1">
      <alignment horizontal="left" vertical="center" wrapText="1"/>
    </xf>
    <xf numFmtId="49" fontId="10" fillId="0" borderId="5" xfId="0" applyNumberFormat="1" applyFont="1" applyBorder="1" applyAlignment="1" applyProtection="1">
      <alignment horizontal="left" vertical="center" wrapText="1"/>
    </xf>
  </cellXfs>
  <cellStyles count="2">
    <cellStyle name="Normální" xfId="0" builtinId="0"/>
    <cellStyle name="Normální 2" xfId="1" xr:uid="{66D0A2F5-FD9A-4E74-A953-E0095AC29A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6"/>
  <sheetViews>
    <sheetView tabSelected="1" zoomScaleNormal="100" workbookViewId="0">
      <selection activeCell="B1" sqref="B1:J1"/>
    </sheetView>
  </sheetViews>
  <sheetFormatPr defaultColWidth="13.28515625" defaultRowHeight="13.2" x14ac:dyDescent="0.2"/>
  <cols>
    <col min="1" max="1" width="3.28515625" style="15" customWidth="1"/>
    <col min="2" max="2" width="13.28515625" style="15" customWidth="1"/>
    <col min="3" max="3" width="11.85546875" style="15" customWidth="1"/>
    <col min="4" max="4" width="27.85546875" style="15" customWidth="1"/>
    <col min="5" max="5" width="14.42578125" style="15" customWidth="1"/>
    <col min="6" max="6" width="18.42578125" style="15" customWidth="1"/>
    <col min="7" max="7" width="26.28515625" style="15" customWidth="1"/>
    <col min="8" max="8" width="16" style="15" customWidth="1"/>
    <col min="9" max="9" width="13.85546875" style="15" customWidth="1"/>
    <col min="10" max="10" width="29.42578125" style="15" customWidth="1"/>
    <col min="11" max="11" width="13.28515625" style="15"/>
    <col min="12" max="12" width="13.7109375" style="15" bestFit="1" customWidth="1"/>
    <col min="13" max="16384" width="13.28515625" style="15"/>
  </cols>
  <sheetData>
    <row r="1" spans="2:12" ht="28.65" customHeight="1" thickBot="1" x14ac:dyDescent="0.25">
      <c r="B1" s="99" t="s">
        <v>10</v>
      </c>
      <c r="C1" s="100"/>
      <c r="D1" s="100"/>
      <c r="E1" s="100"/>
      <c r="F1" s="100"/>
      <c r="G1" s="100"/>
      <c r="H1" s="100"/>
      <c r="I1" s="100"/>
      <c r="J1" s="100"/>
    </row>
    <row r="2" spans="2:12" ht="12.75" customHeight="1" x14ac:dyDescent="0.2">
      <c r="B2" s="101" t="s">
        <v>11</v>
      </c>
      <c r="C2" s="102"/>
      <c r="D2" s="185" t="s">
        <v>60</v>
      </c>
      <c r="E2" s="185"/>
      <c r="F2" s="105" t="s">
        <v>12</v>
      </c>
      <c r="G2" s="106" t="s">
        <v>41</v>
      </c>
      <c r="H2" s="107"/>
      <c r="I2" s="105" t="s">
        <v>13</v>
      </c>
      <c r="J2" s="110" t="s">
        <v>42</v>
      </c>
    </row>
    <row r="3" spans="2:12" x14ac:dyDescent="0.2">
      <c r="B3" s="103"/>
      <c r="C3" s="104"/>
      <c r="D3" s="186"/>
      <c r="E3" s="186"/>
      <c r="F3" s="104"/>
      <c r="G3" s="108"/>
      <c r="H3" s="109"/>
      <c r="I3" s="104"/>
      <c r="J3" s="111"/>
    </row>
    <row r="4" spans="2:12" x14ac:dyDescent="0.2">
      <c r="B4" s="113" t="s">
        <v>14</v>
      </c>
      <c r="C4" s="104"/>
      <c r="D4" s="114" t="s">
        <v>57</v>
      </c>
      <c r="E4" s="115"/>
      <c r="F4" s="118" t="s">
        <v>15</v>
      </c>
      <c r="G4" s="119"/>
      <c r="H4" s="120"/>
      <c r="I4" s="118" t="s">
        <v>13</v>
      </c>
      <c r="J4" s="112"/>
    </row>
    <row r="5" spans="2:12" x14ac:dyDescent="0.2">
      <c r="B5" s="103"/>
      <c r="C5" s="104"/>
      <c r="D5" s="116"/>
      <c r="E5" s="117"/>
      <c r="F5" s="104"/>
      <c r="G5" s="120"/>
      <c r="H5" s="120"/>
      <c r="I5" s="104"/>
      <c r="J5" s="111"/>
    </row>
    <row r="6" spans="2:12" ht="13.2" customHeight="1" x14ac:dyDescent="0.2">
      <c r="B6" s="113" t="s">
        <v>16</v>
      </c>
      <c r="C6" s="104"/>
      <c r="D6" s="114" t="s">
        <v>59</v>
      </c>
      <c r="E6" s="115"/>
      <c r="F6" s="118" t="s">
        <v>17</v>
      </c>
      <c r="G6" s="119"/>
      <c r="H6" s="120"/>
      <c r="I6" s="118" t="s">
        <v>13</v>
      </c>
      <c r="J6" s="112"/>
    </row>
    <row r="7" spans="2:12" x14ac:dyDescent="0.2">
      <c r="B7" s="103"/>
      <c r="C7" s="104"/>
      <c r="D7" s="116"/>
      <c r="E7" s="117"/>
      <c r="F7" s="104"/>
      <c r="G7" s="120"/>
      <c r="H7" s="120"/>
      <c r="I7" s="104"/>
      <c r="J7" s="111"/>
    </row>
    <row r="8" spans="2:12" x14ac:dyDescent="0.2">
      <c r="B8" s="113" t="s">
        <v>43</v>
      </c>
      <c r="C8" s="104"/>
      <c r="D8" s="122">
        <v>2025</v>
      </c>
      <c r="E8" s="122"/>
      <c r="F8" s="118" t="s">
        <v>44</v>
      </c>
      <c r="G8" s="120"/>
      <c r="H8" s="120"/>
      <c r="I8" s="118" t="s">
        <v>45</v>
      </c>
      <c r="J8" s="112"/>
    </row>
    <row r="9" spans="2:12" x14ac:dyDescent="0.2">
      <c r="B9" s="103"/>
      <c r="C9" s="104"/>
      <c r="D9" s="122"/>
      <c r="E9" s="122"/>
      <c r="F9" s="104"/>
      <c r="G9" s="120"/>
      <c r="H9" s="120"/>
      <c r="I9" s="104"/>
      <c r="J9" s="111"/>
    </row>
    <row r="10" spans="2:12" x14ac:dyDescent="0.2">
      <c r="B10" s="113" t="s">
        <v>46</v>
      </c>
      <c r="C10" s="104"/>
      <c r="D10" s="119" t="s">
        <v>56</v>
      </c>
      <c r="E10" s="120"/>
      <c r="F10" s="118" t="s">
        <v>18</v>
      </c>
      <c r="G10" s="119"/>
      <c r="H10" s="120"/>
      <c r="I10" s="118" t="s">
        <v>19</v>
      </c>
      <c r="J10" s="121"/>
    </row>
    <row r="11" spans="2:12" x14ac:dyDescent="0.2">
      <c r="B11" s="103"/>
      <c r="C11" s="104"/>
      <c r="D11" s="120"/>
      <c r="E11" s="120"/>
      <c r="F11" s="104"/>
      <c r="G11" s="120"/>
      <c r="H11" s="120"/>
      <c r="I11" s="104"/>
      <c r="J11" s="111"/>
    </row>
    <row r="12" spans="2:12" ht="23.4" customHeight="1" thickBot="1" x14ac:dyDescent="0.25">
      <c r="B12" s="123" t="s">
        <v>20</v>
      </c>
      <c r="C12" s="124"/>
      <c r="D12" s="124"/>
      <c r="E12" s="124"/>
      <c r="F12" s="124"/>
      <c r="G12" s="124"/>
      <c r="H12" s="124"/>
      <c r="I12" s="124"/>
      <c r="J12" s="125"/>
    </row>
    <row r="13" spans="2:12" ht="26.4" customHeight="1" x14ac:dyDescent="0.2">
      <c r="B13" s="16" t="s">
        <v>21</v>
      </c>
      <c r="C13" s="126" t="s">
        <v>22</v>
      </c>
      <c r="D13" s="127"/>
      <c r="E13" s="17" t="s">
        <v>23</v>
      </c>
      <c r="F13" s="126" t="s">
        <v>24</v>
      </c>
      <c r="G13" s="127"/>
      <c r="H13" s="17" t="s">
        <v>25</v>
      </c>
      <c r="I13" s="126" t="s">
        <v>26</v>
      </c>
      <c r="J13" s="128"/>
    </row>
    <row r="14" spans="2:12" ht="15.15" customHeight="1" x14ac:dyDescent="0.2">
      <c r="B14" s="18" t="s">
        <v>27</v>
      </c>
      <c r="C14" s="19" t="s">
        <v>28</v>
      </c>
      <c r="D14" s="42">
        <f>SUM(rozpočet!H32)</f>
        <v>0</v>
      </c>
      <c r="E14" s="129"/>
      <c r="F14" s="130"/>
      <c r="G14" s="20"/>
      <c r="H14" s="129"/>
      <c r="I14" s="130"/>
      <c r="J14" s="21"/>
    </row>
    <row r="15" spans="2:12" ht="15.15" customHeight="1" x14ac:dyDescent="0.2">
      <c r="B15" s="18"/>
      <c r="C15" s="19"/>
      <c r="D15" s="20"/>
      <c r="E15" s="129"/>
      <c r="F15" s="130"/>
      <c r="G15" s="20"/>
      <c r="H15" s="129"/>
      <c r="I15" s="130"/>
      <c r="J15" s="21"/>
      <c r="L15" s="22"/>
    </row>
    <row r="16" spans="2:12" ht="15.15" customHeight="1" x14ac:dyDescent="0.2">
      <c r="B16" s="18"/>
      <c r="C16" s="19"/>
      <c r="D16" s="20"/>
      <c r="E16" s="129"/>
      <c r="F16" s="130"/>
      <c r="G16" s="20"/>
      <c r="H16" s="129"/>
      <c r="I16" s="130"/>
      <c r="J16" s="21"/>
    </row>
    <row r="17" spans="2:10" ht="15.15" customHeight="1" x14ac:dyDescent="0.2">
      <c r="B17" s="18"/>
      <c r="C17" s="19"/>
      <c r="D17" s="20"/>
      <c r="E17" s="129"/>
      <c r="F17" s="130"/>
      <c r="G17" s="23"/>
      <c r="H17" s="129"/>
      <c r="I17" s="130"/>
      <c r="J17" s="21"/>
    </row>
    <row r="18" spans="2:10" ht="15.15" customHeight="1" x14ac:dyDescent="0.2">
      <c r="B18" s="18"/>
      <c r="C18" s="19"/>
      <c r="D18" s="20"/>
      <c r="E18" s="129"/>
      <c r="F18" s="130"/>
      <c r="G18" s="23"/>
      <c r="H18" s="129"/>
      <c r="I18" s="130"/>
      <c r="J18" s="21"/>
    </row>
    <row r="19" spans="2:10" ht="15.15" customHeight="1" x14ac:dyDescent="0.2">
      <c r="B19" s="18"/>
      <c r="C19" s="19"/>
      <c r="D19" s="20"/>
      <c r="E19" s="129"/>
      <c r="F19" s="130"/>
      <c r="G19" s="23"/>
      <c r="H19" s="129"/>
      <c r="I19" s="130"/>
      <c r="J19" s="21"/>
    </row>
    <row r="20" spans="2:10" ht="15.15" customHeight="1" x14ac:dyDescent="0.2">
      <c r="B20" s="131"/>
      <c r="C20" s="132"/>
      <c r="D20" s="20"/>
      <c r="E20" s="129"/>
      <c r="F20" s="130"/>
      <c r="G20" s="23"/>
      <c r="H20" s="129"/>
      <c r="I20" s="130"/>
      <c r="J20" s="24"/>
    </row>
    <row r="21" spans="2:10" ht="15.15" customHeight="1" x14ac:dyDescent="0.2">
      <c r="B21" s="131"/>
      <c r="C21" s="132"/>
      <c r="D21" s="20"/>
      <c r="E21" s="129"/>
      <c r="F21" s="130"/>
      <c r="G21" s="23"/>
      <c r="H21" s="129"/>
      <c r="I21" s="130"/>
      <c r="J21" s="24"/>
    </row>
    <row r="22" spans="2:10" ht="16.649999999999999" customHeight="1" x14ac:dyDescent="0.2">
      <c r="B22" s="131" t="s">
        <v>29</v>
      </c>
      <c r="C22" s="132"/>
      <c r="D22" s="42">
        <f>D14</f>
        <v>0</v>
      </c>
      <c r="E22" s="133"/>
      <c r="F22" s="132"/>
      <c r="G22" s="45"/>
      <c r="H22" s="133"/>
      <c r="I22" s="132"/>
      <c r="J22" s="46"/>
    </row>
    <row r="23" spans="2:10" x14ac:dyDescent="0.2">
      <c r="B23" s="25"/>
      <c r="C23" s="26"/>
      <c r="D23" s="26"/>
      <c r="E23" s="26"/>
      <c r="F23" s="26"/>
      <c r="G23" s="26"/>
      <c r="H23" s="26"/>
      <c r="I23" s="26"/>
      <c r="J23" s="27"/>
    </row>
    <row r="24" spans="2:10" ht="15.15" customHeight="1" x14ac:dyDescent="0.2">
      <c r="B24" s="134"/>
      <c r="C24" s="135"/>
      <c r="D24" s="47"/>
      <c r="E24" s="48"/>
      <c r="F24" s="48"/>
      <c r="G24" s="48"/>
      <c r="J24" s="29"/>
    </row>
    <row r="25" spans="2:10" ht="15.15" customHeight="1" x14ac:dyDescent="0.2">
      <c r="B25" s="134"/>
      <c r="C25" s="135"/>
      <c r="D25" s="47"/>
      <c r="E25" s="136"/>
      <c r="F25" s="135"/>
      <c r="G25" s="47"/>
      <c r="H25" s="137" t="s">
        <v>8</v>
      </c>
      <c r="I25" s="138"/>
      <c r="J25" s="30">
        <f>SUM(D24:D26)</f>
        <v>0</v>
      </c>
    </row>
    <row r="26" spans="2:10" ht="15.15" customHeight="1" x14ac:dyDescent="0.2">
      <c r="B26" s="139" t="s">
        <v>30</v>
      </c>
      <c r="C26" s="138"/>
      <c r="D26" s="28">
        <f>D22</f>
        <v>0</v>
      </c>
      <c r="E26" s="137" t="s">
        <v>3</v>
      </c>
      <c r="F26" s="138"/>
      <c r="G26" s="28">
        <f>(ROUND(D26,2)*(21/100))</f>
        <v>0</v>
      </c>
      <c r="H26" s="137" t="s">
        <v>31</v>
      </c>
      <c r="I26" s="138"/>
      <c r="J26" s="30">
        <f>SUM(G25:G26)+J25</f>
        <v>0</v>
      </c>
    </row>
    <row r="27" spans="2:10" x14ac:dyDescent="0.2">
      <c r="B27" s="31"/>
      <c r="J27" s="29"/>
    </row>
    <row r="28" spans="2:10" ht="14.4" customHeight="1" x14ac:dyDescent="0.2">
      <c r="B28" s="140"/>
      <c r="C28" s="141"/>
      <c r="D28" s="142"/>
      <c r="E28" s="143" t="s">
        <v>12</v>
      </c>
      <c r="F28" s="144"/>
      <c r="G28" s="145"/>
      <c r="H28" s="143" t="s">
        <v>17</v>
      </c>
      <c r="I28" s="144"/>
      <c r="J28" s="146"/>
    </row>
    <row r="29" spans="2:10" ht="14.4" customHeight="1" x14ac:dyDescent="0.2">
      <c r="B29" s="147"/>
      <c r="C29" s="148"/>
      <c r="D29" s="148"/>
      <c r="E29" s="149" t="s">
        <v>50</v>
      </c>
      <c r="F29" s="141"/>
      <c r="G29" s="141"/>
      <c r="H29" s="149"/>
      <c r="I29" s="141"/>
      <c r="J29" s="150"/>
    </row>
    <row r="30" spans="2:10" ht="14.4" customHeight="1" x14ac:dyDescent="0.2">
      <c r="B30" s="147"/>
      <c r="C30" s="148"/>
      <c r="D30" s="158"/>
      <c r="E30" s="159"/>
      <c r="F30" s="148"/>
      <c r="G30" s="158"/>
      <c r="H30" s="159"/>
      <c r="I30" s="148"/>
      <c r="J30" s="160"/>
    </row>
    <row r="31" spans="2:10" ht="14.4" customHeight="1" x14ac:dyDescent="0.2">
      <c r="B31" s="147"/>
      <c r="C31" s="148"/>
      <c r="D31" s="158"/>
      <c r="E31" s="161"/>
      <c r="F31" s="162"/>
      <c r="G31" s="163"/>
      <c r="H31" s="159"/>
      <c r="I31" s="148"/>
      <c r="J31" s="160"/>
    </row>
    <row r="32" spans="2:10" ht="14.4" customHeight="1" thickBot="1" x14ac:dyDescent="0.25">
      <c r="B32" s="151"/>
      <c r="C32" s="152"/>
      <c r="D32" s="153"/>
      <c r="E32" s="154" t="s">
        <v>32</v>
      </c>
      <c r="F32" s="155"/>
      <c r="G32" s="156"/>
      <c r="H32" s="154" t="s">
        <v>32</v>
      </c>
      <c r="I32" s="155"/>
      <c r="J32" s="157"/>
    </row>
    <row r="35" spans="2:4" ht="15" x14ac:dyDescent="0.2">
      <c r="B35" s="44"/>
      <c r="C35" s="44"/>
      <c r="D35" s="44"/>
    </row>
    <row r="36" spans="2:4" ht="15" x14ac:dyDescent="0.2">
      <c r="B36" s="44"/>
      <c r="C36" s="44"/>
      <c r="D36" s="44"/>
    </row>
  </sheetData>
  <mergeCells count="78"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  <mergeCell ref="B28:D28"/>
    <mergeCell ref="E28:G28"/>
    <mergeCell ref="H28:J28"/>
    <mergeCell ref="B29:D29"/>
    <mergeCell ref="E29:G29"/>
    <mergeCell ref="H29:J29"/>
    <mergeCell ref="B24:C24"/>
    <mergeCell ref="B25:C25"/>
    <mergeCell ref="E25:F25"/>
    <mergeCell ref="H25:I25"/>
    <mergeCell ref="B26:C26"/>
    <mergeCell ref="E26:F26"/>
    <mergeCell ref="H26:I26"/>
    <mergeCell ref="B21:C21"/>
    <mergeCell ref="E21:F21"/>
    <mergeCell ref="H21:I21"/>
    <mergeCell ref="B22:C22"/>
    <mergeCell ref="E22:F22"/>
    <mergeCell ref="H22:I22"/>
    <mergeCell ref="E18:F18"/>
    <mergeCell ref="H18:I18"/>
    <mergeCell ref="E19:F19"/>
    <mergeCell ref="H19:I19"/>
    <mergeCell ref="B20:C20"/>
    <mergeCell ref="E20:F20"/>
    <mergeCell ref="H20:I20"/>
    <mergeCell ref="E15:F15"/>
    <mergeCell ref="H15:I15"/>
    <mergeCell ref="E16:F16"/>
    <mergeCell ref="H16:I16"/>
    <mergeCell ref="E17:F17"/>
    <mergeCell ref="H17:I17"/>
    <mergeCell ref="B12:J12"/>
    <mergeCell ref="C13:D13"/>
    <mergeCell ref="F13:G13"/>
    <mergeCell ref="I13:J13"/>
    <mergeCell ref="E14:F14"/>
    <mergeCell ref="H14:I14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B1:J1"/>
    <mergeCell ref="B2:C3"/>
    <mergeCell ref="D2:E3"/>
    <mergeCell ref="F2:F3"/>
    <mergeCell ref="G2:H3"/>
    <mergeCell ref="I2:I3"/>
    <mergeCell ref="J2:J3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  <mc:AlternateContent xmlns:mc="http://schemas.openxmlformats.org/markup-compatibility/2006">
      <mc:Choice Requires="x14">
        <oleObject progId="MSPhotoEd.3" shapeId="3074" r:id="rId6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H34"/>
  <sheetViews>
    <sheetView showGridLines="0" zoomScaleNormal="100" workbookViewId="0">
      <selection activeCell="B1" sqref="B1:H1"/>
    </sheetView>
  </sheetViews>
  <sheetFormatPr defaultColWidth="10.42578125" defaultRowHeight="12" customHeight="1" x14ac:dyDescent="0.2"/>
  <cols>
    <col min="1" max="1" width="1.7109375" style="1" customWidth="1"/>
    <col min="2" max="2" width="6.85546875" style="2" customWidth="1"/>
    <col min="3" max="3" width="14.28515625" style="2" customWidth="1"/>
    <col min="4" max="4" width="92.28515625" style="3" customWidth="1"/>
    <col min="5" max="5" width="10.140625" style="3" customWidth="1"/>
    <col min="6" max="6" width="13.28515625" style="3" customWidth="1"/>
    <col min="7" max="7" width="17.140625" style="4" customWidth="1"/>
    <col min="8" max="8" width="20.7109375" style="5" customWidth="1"/>
    <col min="9" max="16384" width="10.42578125" style="1"/>
  </cols>
  <sheetData>
    <row r="1" spans="2:8" ht="27.75" customHeight="1" x14ac:dyDescent="0.2">
      <c r="B1" s="177" t="s">
        <v>40</v>
      </c>
      <c r="C1" s="177"/>
      <c r="D1" s="177"/>
      <c r="E1" s="177"/>
      <c r="F1" s="177"/>
      <c r="G1" s="177"/>
      <c r="H1" s="177"/>
    </row>
    <row r="2" spans="2:8" ht="12.75" customHeight="1" x14ac:dyDescent="0.25">
      <c r="B2" s="40" t="s">
        <v>33</v>
      </c>
      <c r="C2" s="40"/>
      <c r="D2" s="38" t="s">
        <v>60</v>
      </c>
      <c r="E2" s="12" t="s">
        <v>2</v>
      </c>
      <c r="F2" s="6"/>
      <c r="G2" s="6"/>
      <c r="H2" s="6"/>
    </row>
    <row r="3" spans="2:8" ht="12.75" customHeight="1" x14ac:dyDescent="0.25">
      <c r="B3" s="40" t="s">
        <v>51</v>
      </c>
      <c r="C3" s="40"/>
      <c r="D3" s="38" t="s">
        <v>88</v>
      </c>
      <c r="E3" s="6"/>
      <c r="F3" s="6"/>
      <c r="G3" s="8"/>
      <c r="H3" s="6"/>
    </row>
    <row r="4" spans="2:8" ht="13.5" customHeight="1" x14ac:dyDescent="0.25">
      <c r="B4" s="41" t="s">
        <v>49</v>
      </c>
      <c r="C4" s="41"/>
      <c r="D4" s="38" t="s">
        <v>58</v>
      </c>
      <c r="E4" s="7"/>
      <c r="F4" s="6"/>
      <c r="G4" s="6"/>
      <c r="H4" s="6"/>
    </row>
    <row r="5" spans="2:8" ht="27.75" customHeight="1" x14ac:dyDescent="0.25">
      <c r="B5" s="8" t="s">
        <v>48</v>
      </c>
      <c r="C5" s="8"/>
      <c r="D5" s="38" t="s">
        <v>47</v>
      </c>
      <c r="E5" s="10"/>
      <c r="F5" s="8"/>
      <c r="G5" s="8"/>
      <c r="H5" s="8"/>
    </row>
    <row r="6" spans="2:8" ht="12.75" customHeight="1" x14ac:dyDescent="0.25">
      <c r="B6" s="8"/>
      <c r="C6" s="8"/>
      <c r="D6" s="8"/>
      <c r="E6" s="10"/>
      <c r="F6" s="8" t="s">
        <v>34</v>
      </c>
      <c r="G6" s="178"/>
      <c r="H6" s="178"/>
    </row>
    <row r="7" spans="2:8" ht="12.75" customHeight="1" x14ac:dyDescent="0.2">
      <c r="B7" s="8" t="s">
        <v>1</v>
      </c>
      <c r="C7" s="8"/>
      <c r="D7" s="9"/>
      <c r="E7" s="11"/>
      <c r="F7" s="9" t="s">
        <v>35</v>
      </c>
      <c r="G7" s="43"/>
      <c r="H7" s="33"/>
    </row>
    <row r="8" spans="2:8" ht="24" customHeight="1" thickBot="1" x14ac:dyDescent="0.25"/>
    <row r="9" spans="2:8" s="13" customFormat="1" ht="31.95" customHeight="1" thickBot="1" x14ac:dyDescent="0.25">
      <c r="B9" s="76" t="s">
        <v>53</v>
      </c>
      <c r="C9" s="76" t="s">
        <v>52</v>
      </c>
      <c r="D9" s="14" t="s">
        <v>4</v>
      </c>
      <c r="E9" s="14" t="s">
        <v>0</v>
      </c>
      <c r="F9" s="14" t="s">
        <v>5</v>
      </c>
      <c r="G9" s="14" t="s">
        <v>6</v>
      </c>
      <c r="H9" s="75" t="s">
        <v>7</v>
      </c>
    </row>
    <row r="10" spans="2:8" s="13" customFormat="1" ht="12.75" customHeight="1" x14ac:dyDescent="0.2">
      <c r="B10" s="86">
        <v>1</v>
      </c>
      <c r="C10" s="87" t="s">
        <v>61</v>
      </c>
      <c r="D10" s="88" t="s">
        <v>79</v>
      </c>
      <c r="E10" s="49" t="s">
        <v>62</v>
      </c>
      <c r="F10" s="50">
        <v>1</v>
      </c>
      <c r="G10" s="51"/>
      <c r="H10" s="52">
        <f t="shared" ref="H10:H26" si="0">G10*F10</f>
        <v>0</v>
      </c>
    </row>
    <row r="11" spans="2:8" s="13" customFormat="1" ht="12.75" customHeight="1" x14ac:dyDescent="0.2">
      <c r="B11" s="89">
        <v>2</v>
      </c>
      <c r="C11" s="77" t="s">
        <v>64</v>
      </c>
      <c r="D11" s="78" t="s">
        <v>80</v>
      </c>
      <c r="E11" s="35" t="s">
        <v>62</v>
      </c>
      <c r="F11" s="53">
        <v>1</v>
      </c>
      <c r="G11" s="54"/>
      <c r="H11" s="65">
        <f t="shared" si="0"/>
        <v>0</v>
      </c>
    </row>
    <row r="12" spans="2:8" s="13" customFormat="1" ht="12.75" customHeight="1" x14ac:dyDescent="0.2">
      <c r="B12" s="175">
        <v>3</v>
      </c>
      <c r="C12" s="164">
        <v>113728</v>
      </c>
      <c r="D12" s="78" t="s">
        <v>76</v>
      </c>
      <c r="E12" s="164" t="s">
        <v>65</v>
      </c>
      <c r="F12" s="173">
        <v>313.05</v>
      </c>
      <c r="G12" s="174"/>
      <c r="H12" s="172">
        <f t="shared" si="0"/>
        <v>0</v>
      </c>
    </row>
    <row r="13" spans="2:8" s="13" customFormat="1" ht="12.75" customHeight="1" x14ac:dyDescent="0.2">
      <c r="B13" s="176"/>
      <c r="C13" s="165"/>
      <c r="D13" s="79" t="s">
        <v>83</v>
      </c>
      <c r="E13" s="165"/>
      <c r="F13" s="165"/>
      <c r="G13" s="165"/>
      <c r="H13" s="171"/>
    </row>
    <row r="14" spans="2:8" s="13" customFormat="1" ht="12.75" customHeight="1" x14ac:dyDescent="0.2">
      <c r="B14" s="89">
        <v>4</v>
      </c>
      <c r="C14" s="35">
        <v>919111</v>
      </c>
      <c r="D14" s="78" t="s">
        <v>66</v>
      </c>
      <c r="E14" s="35" t="s">
        <v>67</v>
      </c>
      <c r="F14" s="55">
        <v>100</v>
      </c>
      <c r="G14" s="56"/>
      <c r="H14" s="57">
        <f t="shared" si="0"/>
        <v>0</v>
      </c>
    </row>
    <row r="15" spans="2:8" s="13" customFormat="1" ht="12.75" customHeight="1" x14ac:dyDescent="0.2">
      <c r="B15" s="175">
        <v>5</v>
      </c>
      <c r="C15" s="164">
        <v>93818</v>
      </c>
      <c r="D15" s="78" t="s">
        <v>68</v>
      </c>
      <c r="E15" s="164" t="s">
        <v>69</v>
      </c>
      <c r="F15" s="173">
        <v>6261</v>
      </c>
      <c r="G15" s="174"/>
      <c r="H15" s="172">
        <f t="shared" si="0"/>
        <v>0</v>
      </c>
    </row>
    <row r="16" spans="2:8" s="13" customFormat="1" ht="12.75" customHeight="1" x14ac:dyDescent="0.2">
      <c r="B16" s="176"/>
      <c r="C16" s="165"/>
      <c r="D16" s="80" t="s">
        <v>81</v>
      </c>
      <c r="E16" s="165"/>
      <c r="F16" s="165"/>
      <c r="G16" s="165"/>
      <c r="H16" s="171"/>
    </row>
    <row r="17" spans="2:8" s="13" customFormat="1" ht="12.75" customHeight="1" x14ac:dyDescent="0.2">
      <c r="B17" s="175">
        <v>6</v>
      </c>
      <c r="C17" s="164">
        <v>572211</v>
      </c>
      <c r="D17" s="78" t="s">
        <v>70</v>
      </c>
      <c r="E17" s="164" t="s">
        <v>69</v>
      </c>
      <c r="F17" s="173">
        <v>6261</v>
      </c>
      <c r="G17" s="174"/>
      <c r="H17" s="172">
        <f t="shared" si="0"/>
        <v>0</v>
      </c>
    </row>
    <row r="18" spans="2:8" s="13" customFormat="1" ht="12.75" customHeight="1" x14ac:dyDescent="0.2">
      <c r="B18" s="176"/>
      <c r="C18" s="165"/>
      <c r="D18" s="80" t="s">
        <v>81</v>
      </c>
      <c r="E18" s="165"/>
      <c r="F18" s="165"/>
      <c r="G18" s="165"/>
      <c r="H18" s="171"/>
    </row>
    <row r="19" spans="2:8" s="13" customFormat="1" ht="12.75" customHeight="1" x14ac:dyDescent="0.2">
      <c r="B19" s="175">
        <v>7</v>
      </c>
      <c r="C19" s="164" t="s">
        <v>77</v>
      </c>
      <c r="D19" s="78" t="s">
        <v>86</v>
      </c>
      <c r="E19" s="164" t="s">
        <v>69</v>
      </c>
      <c r="F19" s="173">
        <v>6261</v>
      </c>
      <c r="G19" s="174"/>
      <c r="H19" s="172">
        <f t="shared" ref="H19:H21" si="1">G19*F19</f>
        <v>0</v>
      </c>
    </row>
    <row r="20" spans="2:8" s="13" customFormat="1" ht="20.399999999999999" x14ac:dyDescent="0.2">
      <c r="B20" s="176"/>
      <c r="C20" s="165"/>
      <c r="D20" s="98" t="s">
        <v>87</v>
      </c>
      <c r="E20" s="165"/>
      <c r="F20" s="165"/>
      <c r="G20" s="165"/>
      <c r="H20" s="171"/>
    </row>
    <row r="21" spans="2:8" s="13" customFormat="1" ht="12.75" customHeight="1" x14ac:dyDescent="0.2">
      <c r="B21" s="179">
        <v>8</v>
      </c>
      <c r="C21" s="180" t="s">
        <v>54</v>
      </c>
      <c r="D21" s="81" t="s">
        <v>55</v>
      </c>
      <c r="E21" s="181" t="s">
        <v>65</v>
      </c>
      <c r="F21" s="182">
        <v>100</v>
      </c>
      <c r="G21" s="183"/>
      <c r="H21" s="184">
        <f t="shared" si="1"/>
        <v>0</v>
      </c>
    </row>
    <row r="22" spans="2:8" s="13" customFormat="1" ht="10.199999999999999" x14ac:dyDescent="0.2">
      <c r="B22" s="176"/>
      <c r="C22" s="165"/>
      <c r="D22" s="82" t="s">
        <v>78</v>
      </c>
      <c r="E22" s="165"/>
      <c r="F22" s="165"/>
      <c r="G22" s="165"/>
      <c r="H22" s="171"/>
    </row>
    <row r="23" spans="2:8" s="13" customFormat="1" ht="12.75" customHeight="1" x14ac:dyDescent="0.2">
      <c r="B23" s="90">
        <v>9</v>
      </c>
      <c r="C23" s="83" t="s">
        <v>36</v>
      </c>
      <c r="D23" s="78" t="s">
        <v>71</v>
      </c>
      <c r="E23" s="35" t="s">
        <v>69</v>
      </c>
      <c r="F23" s="58">
        <v>4261</v>
      </c>
      <c r="G23" s="59"/>
      <c r="H23" s="60">
        <f t="shared" si="0"/>
        <v>0</v>
      </c>
    </row>
    <row r="24" spans="2:8" s="13" customFormat="1" ht="12.75" customHeight="1" x14ac:dyDescent="0.2">
      <c r="B24" s="91">
        <v>10</v>
      </c>
      <c r="C24" s="35">
        <v>113761</v>
      </c>
      <c r="D24" s="78" t="s">
        <v>72</v>
      </c>
      <c r="E24" s="35" t="s">
        <v>73</v>
      </c>
      <c r="F24" s="55">
        <v>900</v>
      </c>
      <c r="G24" s="56"/>
      <c r="H24" s="57">
        <f t="shared" si="0"/>
        <v>0</v>
      </c>
    </row>
    <row r="25" spans="2:8" s="32" customFormat="1" ht="12.75" customHeight="1" x14ac:dyDescent="0.2">
      <c r="B25" s="91">
        <v>11</v>
      </c>
      <c r="C25" s="35">
        <v>931312</v>
      </c>
      <c r="D25" s="78" t="s">
        <v>74</v>
      </c>
      <c r="E25" s="35" t="s">
        <v>73</v>
      </c>
      <c r="F25" s="55">
        <v>900</v>
      </c>
      <c r="G25" s="56"/>
      <c r="H25" s="57">
        <f t="shared" si="0"/>
        <v>0</v>
      </c>
    </row>
    <row r="26" spans="2:8" s="13" customFormat="1" ht="12.75" customHeight="1" x14ac:dyDescent="0.2">
      <c r="B26" s="175">
        <v>12</v>
      </c>
      <c r="C26" s="164">
        <v>113138</v>
      </c>
      <c r="D26" s="78" t="s">
        <v>75</v>
      </c>
      <c r="E26" s="164" t="s">
        <v>65</v>
      </c>
      <c r="F26" s="166">
        <v>25</v>
      </c>
      <c r="G26" s="168"/>
      <c r="H26" s="169">
        <f t="shared" si="0"/>
        <v>0</v>
      </c>
    </row>
    <row r="27" spans="2:8" s="13" customFormat="1" ht="27" customHeight="1" x14ac:dyDescent="0.2">
      <c r="B27" s="176"/>
      <c r="C27" s="165"/>
      <c r="D27" s="84" t="s">
        <v>84</v>
      </c>
      <c r="E27" s="165"/>
      <c r="F27" s="167"/>
      <c r="G27" s="167"/>
      <c r="H27" s="170"/>
    </row>
    <row r="28" spans="2:8" s="13" customFormat="1" ht="15" customHeight="1" x14ac:dyDescent="0.2">
      <c r="B28" s="176"/>
      <c r="C28" s="165"/>
      <c r="D28" s="84" t="s">
        <v>85</v>
      </c>
      <c r="E28" s="165"/>
      <c r="F28" s="165"/>
      <c r="G28" s="165"/>
      <c r="H28" s="171"/>
    </row>
    <row r="29" spans="2:8" s="13" customFormat="1" ht="12.75" customHeight="1" x14ac:dyDescent="0.2">
      <c r="B29" s="89">
        <v>13</v>
      </c>
      <c r="C29" s="35">
        <v>89921</v>
      </c>
      <c r="D29" s="85" t="s">
        <v>38</v>
      </c>
      <c r="E29" s="35" t="s">
        <v>82</v>
      </c>
      <c r="F29" s="36">
        <v>30</v>
      </c>
      <c r="G29" s="34"/>
      <c r="H29" s="37">
        <f t="shared" ref="H29:H31" si="2">G29*F29</f>
        <v>0</v>
      </c>
    </row>
    <row r="30" spans="2:8" s="13" customFormat="1" ht="12.75" customHeight="1" x14ac:dyDescent="0.2">
      <c r="B30" s="89">
        <v>14</v>
      </c>
      <c r="C30" s="35">
        <v>89923</v>
      </c>
      <c r="D30" s="85" t="s">
        <v>39</v>
      </c>
      <c r="E30" s="35" t="s">
        <v>82</v>
      </c>
      <c r="F30" s="36">
        <v>37</v>
      </c>
      <c r="G30" s="34"/>
      <c r="H30" s="37">
        <f t="shared" si="2"/>
        <v>0</v>
      </c>
    </row>
    <row r="31" spans="2:8" s="13" customFormat="1" ht="12.75" customHeight="1" thickBot="1" x14ac:dyDescent="0.25">
      <c r="B31" s="92">
        <v>15</v>
      </c>
      <c r="C31" s="93" t="s">
        <v>37</v>
      </c>
      <c r="D31" s="94" t="s">
        <v>63</v>
      </c>
      <c r="E31" s="66" t="s">
        <v>62</v>
      </c>
      <c r="F31" s="95">
        <v>1</v>
      </c>
      <c r="G31" s="96"/>
      <c r="H31" s="97">
        <f t="shared" si="2"/>
        <v>0</v>
      </c>
    </row>
    <row r="32" spans="2:8" ht="12" customHeight="1" x14ac:dyDescent="0.2">
      <c r="C32" s="39"/>
      <c r="D32" s="61" t="s">
        <v>8</v>
      </c>
      <c r="E32" s="62"/>
      <c r="F32" s="62"/>
      <c r="G32" s="63" t="s">
        <v>2</v>
      </c>
      <c r="H32" s="64">
        <f>SUM(H10:H31)</f>
        <v>0</v>
      </c>
    </row>
    <row r="33" spans="3:8" ht="12" customHeight="1" thickBot="1" x14ac:dyDescent="0.25">
      <c r="C33" s="39"/>
      <c r="D33" s="67" t="s">
        <v>3</v>
      </c>
      <c r="E33" s="68"/>
      <c r="F33" s="68"/>
      <c r="G33" s="69" t="s">
        <v>2</v>
      </c>
      <c r="H33" s="70">
        <f>H32*0.21</f>
        <v>0</v>
      </c>
    </row>
    <row r="34" spans="3:8" ht="12" customHeight="1" thickBot="1" x14ac:dyDescent="0.25">
      <c r="C34" s="39"/>
      <c r="D34" s="71" t="s">
        <v>9</v>
      </c>
      <c r="E34" s="72"/>
      <c r="F34" s="72"/>
      <c r="G34" s="73" t="s">
        <v>2</v>
      </c>
      <c r="H34" s="74">
        <f>H33+H32</f>
        <v>0</v>
      </c>
    </row>
  </sheetData>
  <mergeCells count="38">
    <mergeCell ref="H19:H20"/>
    <mergeCell ref="C15:C16"/>
    <mergeCell ref="B17:B18"/>
    <mergeCell ref="C17:C18"/>
    <mergeCell ref="B19:B20"/>
    <mergeCell ref="C19:C20"/>
    <mergeCell ref="B26:B28"/>
    <mergeCell ref="C26:C28"/>
    <mergeCell ref="B1:H1"/>
    <mergeCell ref="G6:H6"/>
    <mergeCell ref="B12:B13"/>
    <mergeCell ref="C12:C13"/>
    <mergeCell ref="E12:E13"/>
    <mergeCell ref="F12:F13"/>
    <mergeCell ref="G12:G13"/>
    <mergeCell ref="B21:B22"/>
    <mergeCell ref="C21:C22"/>
    <mergeCell ref="E21:E22"/>
    <mergeCell ref="F21:F22"/>
    <mergeCell ref="G21:G22"/>
    <mergeCell ref="H21:H22"/>
    <mergeCell ref="B15:B16"/>
    <mergeCell ref="E26:E28"/>
    <mergeCell ref="F26:F28"/>
    <mergeCell ref="G26:G28"/>
    <mergeCell ref="H26:H28"/>
    <mergeCell ref="H12:H13"/>
    <mergeCell ref="E15:E16"/>
    <mergeCell ref="E17:E18"/>
    <mergeCell ref="E19:E20"/>
    <mergeCell ref="F15:F16"/>
    <mergeCell ref="F17:F18"/>
    <mergeCell ref="F19:F20"/>
    <mergeCell ref="G15:G16"/>
    <mergeCell ref="G17:G18"/>
    <mergeCell ref="G19:G20"/>
    <mergeCell ref="H15:H16"/>
    <mergeCell ref="H17:H18"/>
  </mergeCells>
  <pageMargins left="0.39370079040527345" right="0.39370079040527345" top="0.7874015808105469" bottom="0.7874015808105469" header="0" footer="0"/>
  <pageSetup paperSize="9" scale="9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Milan Jonszta</cp:lastModifiedBy>
  <cp:lastPrinted>2025-02-06T10:29:00Z</cp:lastPrinted>
  <dcterms:created xsi:type="dcterms:W3CDTF">2014-05-16T09:31:30Z</dcterms:created>
  <dcterms:modified xsi:type="dcterms:W3CDTF">2025-02-10T19:28:04Z</dcterms:modified>
</cp:coreProperties>
</file>