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_105_Všetice_Neveklov_PD/Oznámení o výběru dodavatele/"/>
    </mc:Choice>
  </mc:AlternateContent>
  <xr:revisionPtr revIDLastSave="380" documentId="8_{2DCB25FD-80D7-45B2-A56E-358B76064BDB}" xr6:coauthVersionLast="47" xr6:coauthVersionMax="47" xr10:uidLastSave="{475BBCAC-187A-47A6-81BD-0361D55F51D9}"/>
  <bookViews>
    <workbookView xWindow="-120" yWindow="-120" windowWidth="29040" windowHeight="15720" activeTab="1" xr2:uid="{5754C423-B832-4A85-905C-37462EC19302}"/>
  </bookViews>
  <sheets>
    <sheet name="Tabulka hodnocení" sheetId="1" r:id="rId1"/>
    <sheet name="Tabulky hodnocení zkušenost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5" i="1"/>
  <c r="H5" i="1" s="1"/>
  <c r="G34" i="2"/>
  <c r="G21" i="2"/>
  <c r="G9" i="2"/>
  <c r="H8" i="1"/>
  <c r="H9" i="1"/>
  <c r="H10" i="1"/>
  <c r="H11" i="1"/>
  <c r="H12" i="1"/>
  <c r="H13" i="1"/>
  <c r="D7" i="1"/>
  <c r="D6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<sst xmlns="http://schemas.openxmlformats.org/spreadsheetml/2006/main" count="130" uniqueCount="94">
  <si>
    <t>Zhotovitel</t>
  </si>
  <si>
    <t>Cena bez DPH</t>
  </si>
  <si>
    <t>Cena s DPH</t>
  </si>
  <si>
    <t>Body za cenu</t>
  </si>
  <si>
    <t>Počet referencí</t>
  </si>
  <si>
    <t>Body za reference</t>
  </si>
  <si>
    <t>Body celkem</t>
  </si>
  <si>
    <t>AP/PGP/Všetice-Neveklov</t>
  </si>
  <si>
    <t>Dopravně inženýrská kancelář, s.r.o.</t>
  </si>
  <si>
    <t>STATICITY s.r.o.</t>
  </si>
  <si>
    <t>Pořadí nabídky na profilu</t>
  </si>
  <si>
    <t>1.</t>
  </si>
  <si>
    <t>III/1021 Měchenice, rekonstrukce silnice</t>
  </si>
  <si>
    <t>rekonstrukce silnice III/1021 a III/1021a</t>
  </si>
  <si>
    <t>1.500.000,00</t>
  </si>
  <si>
    <t>Krajská správa a údržba silnic Středočeského kraje, IČ: 00066001</t>
  </si>
  <si>
    <t>2.</t>
  </si>
  <si>
    <t>II/339 Červené Janovice - Štipoklasy</t>
  </si>
  <si>
    <t>rekonstrukce silnice II/339 v úseku mezi provozním staničením km 16,06 - km 18,94</t>
  </si>
  <si>
    <t>1.537.500,00</t>
  </si>
  <si>
    <t>3.</t>
  </si>
  <si>
    <t>III/1021 a III/1024 Hvozdnice - Bratřínov</t>
  </si>
  <si>
    <t>oprava silnic III/1021 a III/1024</t>
  </si>
  <si>
    <t>1.894.750,00</t>
  </si>
  <si>
    <t>4.</t>
  </si>
  <si>
    <t xml:space="preserve"> III/1023 Masečín</t>
  </si>
  <si>
    <t>rekonstrukce silnice III/1023 v celé její délce 2 678 m</t>
  </si>
  <si>
    <t>1.869.400,00</t>
  </si>
  <si>
    <t>5.</t>
  </si>
  <si>
    <t>II/191 Rožmitál pod Třemšínem</t>
  </si>
  <si>
    <t>rekonstrukce silnice 2. třídy č. II/191</t>
  </si>
  <si>
    <t>2.100.000,00</t>
  </si>
  <si>
    <t>Název zakázky, popis prací</t>
  </si>
  <si>
    <t>Popis činnosti u zakázky</t>
  </si>
  <si>
    <t>Fin. objem zak. v Kč bez DPH</t>
  </si>
  <si>
    <t>Datum ukončení</t>
  </si>
  <si>
    <t>Objednatel (název, IČO)</t>
  </si>
  <si>
    <t>Počet bodů</t>
  </si>
  <si>
    <t>Nabídka č. 3</t>
  </si>
  <si>
    <t>Poznámka: jedná se zakázky objednatele, kde předmětem je zpracování projektové dokumentace v požadovaných stupních dle zadávacích podmínek.</t>
  </si>
  <si>
    <t>Nabídka č. 4</t>
  </si>
  <si>
    <t>Silnice II/292 Benešov u Semil - křižovatka s I/14</t>
  </si>
  <si>
    <t>rekonstrukce silnice II/292,  přeložky inženýrských sítí, propustky, vegetační úpravy. Součástí stavby je rekonstrukce mostních objektů a opěrných zdí.</t>
  </si>
  <si>
    <t>7 409 300,-</t>
  </si>
  <si>
    <t>07/2018 - 07/2021</t>
  </si>
  <si>
    <t>Liberecký kraj, U Jezu 642/2a                                                           461 80 Liberec, IČ: 70891508</t>
  </si>
  <si>
    <t>Silnice III/28716 Kokonín - Pulečný, rekonstrukce silnice</t>
  </si>
  <si>
    <t xml:space="preserve">rekonstrukce vozovky a řádné odvodnění silnice III/28716 a III/2879 </t>
  </si>
  <si>
    <t>1 693 000,-</t>
  </si>
  <si>
    <t>06/2018 - 06/2020</t>
  </si>
  <si>
    <t>Liberecký kraj, U Jezu 642/2a                                                           461 80 Liberec, IČ: 70891509</t>
  </si>
  <si>
    <t>Modernizace silnice II/315 Ústí nad Orlicí (od křižovatky s I/14) - Skuhrov (včetně Skuhrova)</t>
  </si>
  <si>
    <t>rekonstrukce silnice II/315 v intravilánu a extravilánu v k.ú. Knapovec a Skuhrov. Provedena bude sanace konstrukčních vrstev vozovky včetně nových asfaltových vrstev. Dojde i k modernizaci autobusových zastávek.</t>
  </si>
  <si>
    <t>2 149 000,-</t>
  </si>
  <si>
    <t>11/2018 - 03/2021</t>
  </si>
  <si>
    <t>Pardubický kraj, Komenského náměstí 125, 532 11 Pardubice, Ičo 70892822</t>
  </si>
  <si>
    <t>III/28411 Roztoky u Jilemnice, rekonstrukce silnice</t>
  </si>
  <si>
    <t>rekonstrukce vozovky a řádné odvodnění silnice III/28411, nový silniční most, rekonstrukce propustků a kanalizace.</t>
  </si>
  <si>
    <t>1 880 000,-</t>
  </si>
  <si>
    <t>01/2018 - 12/2018</t>
  </si>
  <si>
    <t xml:space="preserve">Krajská správa silnic Libereckého kraje                 České mládeže 632/32, 460 06 Liberec                               IČ: 70946078 </t>
  </si>
  <si>
    <t>Silnice III/28724 Frýdštejn - Jílové, rekonstrukce silnice</t>
  </si>
  <si>
    <t xml:space="preserve"> rekonstrukce silnice III/28724. rekonstrukce úseku silnice II. třídy jejíž součástí bylo kromě jiného i rekonstrukce tří autobusových zastávek a mostu ev.č. 28724-2 přes Bezděčínský potok. </t>
  </si>
  <si>
    <t>1 438 000,-</t>
  </si>
  <si>
    <t>07/2018 - 09/2021</t>
  </si>
  <si>
    <t>Krajská správa silnic Libereckého kraje                 České mládeže 632/32, 460 06 Liberec                               IČ: 70946079</t>
  </si>
  <si>
    <t>Silnice II/497: Uherské Hradiště - Bílovice</t>
  </si>
  <si>
    <t xml:space="preserve">rekonstrukce silnice II/497 v úseku mezi Uherským Hradištěm a Bílovicemi. V rámci stavby jsou řešeny přeložky inženýrských sítí, vodohospodářské objekty, rekonstrukce mostu ev.č.497-001 přes Mistřický potok. Dále součástí rekonstrukce silnice je rekonstrukce tří autobusových zasátvek. </t>
  </si>
  <si>
    <t>1 505 000,-</t>
  </si>
  <si>
    <t>08/2020 - 07/2023</t>
  </si>
  <si>
    <t>Ředitelství silnic Zlínského kraje, příspěvková organizace                              K Majáku 5001, 760 01 Zlín                                    IČ: 70934860</t>
  </si>
  <si>
    <t>6.</t>
  </si>
  <si>
    <t>Počet bodů celkem</t>
  </si>
  <si>
    <t>Poznámka: Hodnotící komise neuznala výše uvedené referenční zakázky, protože z uvedeného popisu není jasné, zda se jedná o zakázky na zpracování projektové dokumentace v požadovaných stupních. (Zakázky se jeví jako stavební).</t>
  </si>
  <si>
    <t>Nabídka č. 5</t>
  </si>
  <si>
    <t>Vývojové a inovační centrum pro autonomní vozy Břehyně - Etapa 2 (projektování rychlostního oválu, mostu a opěrných zdí)</t>
  </si>
  <si>
    <t>HIP, zpracování projektové dokumentace silničních objektů, koordinace projektantů ostatních profesí, koordinace projektu a stavby v rámci Design and Built</t>
  </si>
  <si>
    <t>11/2024</t>
  </si>
  <si>
    <t>AUREL CZ s.r.o., IČO: 28526392</t>
  </si>
  <si>
    <t xml:space="preserve">I/16 most ev. č. 16-011 za obcí Nová Ves – celková oprava, DUSP, ZDS, IČ, AD (rekonstrukce mostu a vozovky na mostě a v předpolích) </t>
  </si>
  <si>
    <t>HIP, zpracování projektové dokumentace silničních objektů, koordinace projektantů ostatních profesí, koordinace projektu a stavby</t>
  </si>
  <si>
    <t>6/2021</t>
  </si>
  <si>
    <t>Ředitelství silnic a dálnic ČR, IČO: 65993390</t>
  </si>
  <si>
    <t xml:space="preserve">I/18 most ev. č. 18-019, Obory, celková oprava, DSP, ZDS, IČ, AD (rekonstrukce mostu a vozovky na mostě a v předpolích) </t>
  </si>
  <si>
    <t>12/2021</t>
  </si>
  <si>
    <t>I/64 Rekonstrukce mostu 64-006 Pata – PD;  rekonstrukce mostu a vozovky na mostě a v předpolích včetně provizorní přeložky komunikace</t>
  </si>
  <si>
    <t>I/35 ŽĎÁREK – MOSTY 35-043..1 A 35-043..2; ;  rekonstrukce mostu a vozovky na mostě a v předpolích včetně provizorní přeložky komunikace a rekonstrukce stoupacího pruhu před mostem v rozsahu 2 km</t>
  </si>
  <si>
    <t>11/2022</t>
  </si>
  <si>
    <t xml:space="preserve">I/38 most ev.č. 38-017, Debř, celková oprava – DSP, PDPS, IČ, AD (rekonstrukce mostu a vozovky na mostě a v předpolích)  </t>
  </si>
  <si>
    <t>02/2020</t>
  </si>
  <si>
    <t>PONTEX spol s r.o. ; IČO: 40763439</t>
  </si>
  <si>
    <t>Poznámka: Hodnotící komise neuznala výše uvedené referenční zakázky, protože neodpovídají definici dopravní stavby v článku dvě Výzvy k podání nabídek a zadávací dokumentace - Pojmy a zkratky.</t>
  </si>
  <si>
    <t>Navíc zakázky č. 5 a 6 nesplňují minimální úroveň plnění dle zadávacích podmínek.</t>
  </si>
  <si>
    <t>VZ: II/105 Všetice - Neveklov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</si>
</sst>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Aptos Narrow"/>
      <family val="2"/>
      <charset val="238"/>
      <scheme val="minor"/>
    </font>
    <font>
      <sz val="20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/>
    <xf numFmtId="0" fontId="1" fillId="0" borderId="2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44" fontId="1" fillId="3" borderId="5" xfId="1" applyFont="1" applyFill="1" applyBorder="1"/>
    <xf numFmtId="0" fontId="1" fillId="3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0" borderId="8" xfId="1" applyFont="1" applyBorder="1"/>
    <xf numFmtId="0" fontId="1" fillId="0" borderId="1" xfId="0" applyFont="1" applyBorder="1" applyAlignment="1">
      <alignment horizontal="center"/>
    </xf>
    <xf numFmtId="44" fontId="1" fillId="0" borderId="2" xfId="1" applyFont="1" applyBorder="1"/>
    <xf numFmtId="44" fontId="1" fillId="2" borderId="2" xfId="1" applyFont="1" applyFill="1" applyBorder="1"/>
    <xf numFmtId="44" fontId="1" fillId="2" borderId="5" xfId="1" applyFont="1" applyFill="1" applyBorder="1"/>
    <xf numFmtId="44" fontId="1" fillId="2" borderId="8" xfId="1" applyFont="1" applyFill="1" applyBorder="1"/>
    <xf numFmtId="0" fontId="3" fillId="2" borderId="1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6" xfId="0" applyFont="1" applyFill="1" applyBorder="1"/>
    <xf numFmtId="0" fontId="1" fillId="4" borderId="9" xfId="0" applyFont="1" applyFill="1" applyBorder="1"/>
    <xf numFmtId="0" fontId="5" fillId="0" borderId="2" xfId="2" applyFont="1" applyBorder="1" applyAlignment="1" applyProtection="1">
      <alignment horizontal="left" vertical="top" wrapText="1"/>
      <protection locked="0"/>
    </xf>
    <xf numFmtId="164" fontId="5" fillId="0" borderId="2" xfId="2" applyNumberFormat="1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5" fillId="0" borderId="5" xfId="2" applyFont="1" applyBorder="1" applyAlignment="1" applyProtection="1">
      <alignment horizontal="left" vertical="top" wrapText="1"/>
      <protection locked="0"/>
    </xf>
    <xf numFmtId="164" fontId="5" fillId="0" borderId="5" xfId="2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center" vertical="center"/>
    </xf>
    <xf numFmtId="0" fontId="5" fillId="0" borderId="8" xfId="2" applyFont="1" applyBorder="1" applyAlignment="1" applyProtection="1">
      <alignment horizontal="left" vertical="top" wrapText="1"/>
      <protection locked="0"/>
    </xf>
    <xf numFmtId="164" fontId="5" fillId="0" borderId="8" xfId="2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center" vertical="center"/>
    </xf>
    <xf numFmtId="0" fontId="6" fillId="0" borderId="0" xfId="0" applyFont="1"/>
    <xf numFmtId="0" fontId="0" fillId="2" borderId="0" xfId="0" applyFill="1"/>
    <xf numFmtId="0" fontId="5" fillId="4" borderId="1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164" fontId="5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0" fontId="5" fillId="6" borderId="5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164" fontId="5" fillId="5" borderId="5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164" fontId="5" fillId="6" borderId="8" xfId="0" applyNumberFormat="1" applyFont="1" applyFill="1" applyBorder="1" applyAlignment="1">
      <alignment vertical="top" wrapText="1"/>
    </xf>
    <xf numFmtId="0" fontId="6" fillId="7" borderId="13" xfId="0" applyFont="1" applyFill="1" applyBorder="1"/>
    <xf numFmtId="0" fontId="6" fillId="7" borderId="14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3">
    <cellStyle name="Měna" xfId="1" builtinId="4"/>
    <cellStyle name="Normální" xfId="0" builtinId="0"/>
    <cellStyle name="Normální 2" xfId="2" xr:uid="{586F41FE-1EC0-45E3-B73E-4E5D64F519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1657-B80E-4867-A8A1-E901CF196071}">
  <sheetPr>
    <pageSetUpPr fitToPage="1"/>
  </sheetPr>
  <dimension ref="A2:I23"/>
  <sheetViews>
    <sheetView workbookViewId="0">
      <selection activeCell="A8" sqref="A8"/>
    </sheetView>
  </sheetViews>
  <sheetFormatPr defaultRowHeight="15" x14ac:dyDescent="0.25"/>
  <cols>
    <col min="1" max="1" width="41.7109375" bestFit="1" customWidth="1"/>
    <col min="2" max="2" width="56.5703125" customWidth="1"/>
    <col min="3" max="3" width="30" customWidth="1"/>
    <col min="4" max="4" width="29.42578125" customWidth="1"/>
    <col min="5" max="5" width="27" customWidth="1"/>
    <col min="6" max="6" width="22.85546875" customWidth="1"/>
    <col min="7" max="7" width="30" customWidth="1"/>
    <col min="8" max="8" width="25.5703125" customWidth="1"/>
    <col min="9" max="9" width="9.42578125" customWidth="1"/>
  </cols>
  <sheetData>
    <row r="2" spans="1:9" ht="26.25" x14ac:dyDescent="0.4">
      <c r="A2" s="55" t="s">
        <v>93</v>
      </c>
    </row>
    <row r="3" spans="1:9" ht="15.75" thickBot="1" x14ac:dyDescent="0.3"/>
    <row r="4" spans="1:9" ht="30" customHeight="1" thickBot="1" x14ac:dyDescent="0.45">
      <c r="A4" s="53" t="s">
        <v>10</v>
      </c>
      <c r="B4" s="18" t="s">
        <v>0</v>
      </c>
      <c r="C4" s="18" t="s">
        <v>1</v>
      </c>
      <c r="D4" s="18" t="s">
        <v>2</v>
      </c>
      <c r="E4" s="18" t="s">
        <v>4</v>
      </c>
      <c r="F4" s="18" t="s">
        <v>3</v>
      </c>
      <c r="G4" s="18" t="s">
        <v>5</v>
      </c>
      <c r="H4" s="54" t="s">
        <v>6</v>
      </c>
      <c r="I4" s="1"/>
    </row>
    <row r="5" spans="1:9" ht="30" customHeight="1" x14ac:dyDescent="0.4">
      <c r="A5" s="13">
        <v>3</v>
      </c>
      <c r="B5" s="4" t="s">
        <v>7</v>
      </c>
      <c r="C5" s="15">
        <v>2390000</v>
      </c>
      <c r="D5" s="14">
        <f t="shared" ref="D5:D13" si="0">C5*C$18</f>
        <v>2891900</v>
      </c>
      <c r="E5" s="4">
        <v>5</v>
      </c>
      <c r="F5" s="4">
        <v>80</v>
      </c>
      <c r="G5" s="4">
        <f>'Tabulky hodnocení zkušeností'!G9</f>
        <v>20</v>
      </c>
      <c r="H5" s="19">
        <f t="shared" ref="H5:H13" si="1">F5+G5</f>
        <v>100</v>
      </c>
      <c r="I5" s="1"/>
    </row>
    <row r="6" spans="1:9" ht="30" customHeight="1" x14ac:dyDescent="0.4">
      <c r="A6" s="5">
        <v>5</v>
      </c>
      <c r="B6" s="6" t="s">
        <v>9</v>
      </c>
      <c r="C6" s="16">
        <v>2851000</v>
      </c>
      <c r="D6" s="8">
        <f t="shared" si="0"/>
        <v>3449710</v>
      </c>
      <c r="E6" s="9">
        <v>0</v>
      </c>
      <c r="F6" s="9">
        <v>67</v>
      </c>
      <c r="G6" s="9">
        <f>'Tabulky hodnocení zkušeností'!G34</f>
        <v>0</v>
      </c>
      <c r="H6" s="20">
        <f t="shared" si="1"/>
        <v>67</v>
      </c>
      <c r="I6" s="1"/>
    </row>
    <row r="7" spans="1:9" ht="30" customHeight="1" x14ac:dyDescent="0.4">
      <c r="A7" s="5">
        <v>4</v>
      </c>
      <c r="B7" s="6" t="s">
        <v>8</v>
      </c>
      <c r="C7" s="16">
        <v>2895000</v>
      </c>
      <c r="D7" s="8">
        <f t="shared" si="0"/>
        <v>3502950</v>
      </c>
      <c r="E7" s="9">
        <v>0</v>
      </c>
      <c r="F7" s="9">
        <v>66</v>
      </c>
      <c r="G7" s="9">
        <f>'Tabulky hodnocení zkušeností'!G21</f>
        <v>0</v>
      </c>
      <c r="H7" s="20">
        <f t="shared" si="1"/>
        <v>66</v>
      </c>
      <c r="I7" s="1"/>
    </row>
    <row r="8" spans="1:9" ht="30" customHeight="1" x14ac:dyDescent="0.4">
      <c r="A8" s="5"/>
      <c r="B8" s="6"/>
      <c r="C8" s="16"/>
      <c r="D8" s="8">
        <f t="shared" si="0"/>
        <v>0</v>
      </c>
      <c r="E8" s="9"/>
      <c r="F8" s="9"/>
      <c r="G8" s="9"/>
      <c r="H8" s="20">
        <f t="shared" si="1"/>
        <v>0</v>
      </c>
      <c r="I8" s="1"/>
    </row>
    <row r="9" spans="1:9" ht="30" customHeight="1" x14ac:dyDescent="0.4">
      <c r="A9" s="5"/>
      <c r="B9" s="6"/>
      <c r="C9" s="16"/>
      <c r="D9" s="8">
        <f t="shared" si="0"/>
        <v>0</v>
      </c>
      <c r="E9" s="9"/>
      <c r="F9" s="9"/>
      <c r="G9" s="9"/>
      <c r="H9" s="20">
        <f t="shared" si="1"/>
        <v>0</v>
      </c>
      <c r="I9" s="1"/>
    </row>
    <row r="10" spans="1:9" ht="30" customHeight="1" x14ac:dyDescent="0.4">
      <c r="A10" s="5"/>
      <c r="B10" s="6"/>
      <c r="C10" s="16"/>
      <c r="D10" s="8">
        <f t="shared" si="0"/>
        <v>0</v>
      </c>
      <c r="E10" s="9"/>
      <c r="F10" s="9"/>
      <c r="G10" s="9"/>
      <c r="H10" s="20">
        <f t="shared" si="1"/>
        <v>0</v>
      </c>
      <c r="I10" s="1"/>
    </row>
    <row r="11" spans="1:9" ht="30" customHeight="1" x14ac:dyDescent="0.4">
      <c r="A11" s="5"/>
      <c r="B11" s="6"/>
      <c r="C11" s="16"/>
      <c r="D11" s="8">
        <f t="shared" si="0"/>
        <v>0</v>
      </c>
      <c r="E11" s="9"/>
      <c r="F11" s="9"/>
      <c r="G11" s="9"/>
      <c r="H11" s="20">
        <f t="shared" si="1"/>
        <v>0</v>
      </c>
      <c r="I11" s="1"/>
    </row>
    <row r="12" spans="1:9" ht="30" customHeight="1" x14ac:dyDescent="0.4">
      <c r="A12" s="5"/>
      <c r="B12" s="9"/>
      <c r="C12" s="16"/>
      <c r="D12" s="7">
        <f t="shared" si="0"/>
        <v>0</v>
      </c>
      <c r="E12" s="6"/>
      <c r="F12" s="6"/>
      <c r="G12" s="6"/>
      <c r="H12" s="20">
        <f t="shared" si="1"/>
        <v>0</v>
      </c>
      <c r="I12" s="1"/>
    </row>
    <row r="13" spans="1:9" ht="30" customHeight="1" thickBot="1" x14ac:dyDescent="0.45">
      <c r="A13" s="10"/>
      <c r="B13" s="11"/>
      <c r="C13" s="17"/>
      <c r="D13" s="12">
        <f t="shared" si="0"/>
        <v>0</v>
      </c>
      <c r="E13" s="11"/>
      <c r="F13" s="11"/>
      <c r="G13" s="11"/>
      <c r="H13" s="21">
        <f t="shared" si="1"/>
        <v>0</v>
      </c>
      <c r="I13" s="1"/>
    </row>
    <row r="14" spans="1:9" ht="30" customHeight="1" x14ac:dyDescent="0.4">
      <c r="A14" s="2"/>
      <c r="B14" s="1"/>
      <c r="C14" s="3"/>
      <c r="D14" s="3"/>
      <c r="E14" s="1"/>
      <c r="F14" s="1"/>
      <c r="G14" s="1"/>
      <c r="H14" s="1"/>
      <c r="I14" s="1"/>
    </row>
    <row r="15" spans="1:9" ht="30" customHeight="1" x14ac:dyDescent="0.4">
      <c r="A15" s="2"/>
      <c r="B15" s="1"/>
      <c r="C15" s="3"/>
      <c r="D15" s="3"/>
      <c r="E15" s="1"/>
      <c r="F15" s="1"/>
      <c r="G15" s="1"/>
      <c r="H15" s="1"/>
      <c r="I15" s="1"/>
    </row>
    <row r="16" spans="1:9" ht="30" customHeight="1" x14ac:dyDescent="0.4">
      <c r="A16" s="1"/>
      <c r="B16" s="1"/>
      <c r="C16" s="1"/>
      <c r="D16" s="1"/>
      <c r="E16" s="1"/>
      <c r="F16" s="1"/>
    </row>
    <row r="17" spans="1:6" ht="30" customHeight="1" x14ac:dyDescent="0.4">
      <c r="A17" s="1"/>
      <c r="B17" s="1"/>
      <c r="C17" s="1"/>
      <c r="D17" s="1"/>
      <c r="E17" s="1"/>
      <c r="F17" s="1"/>
    </row>
    <row r="18" spans="1:6" ht="30" customHeight="1" x14ac:dyDescent="0.4">
      <c r="A18" s="1"/>
      <c r="B18" s="1"/>
      <c r="C18" s="1">
        <v>1.21</v>
      </c>
      <c r="D18" s="1"/>
      <c r="E18" s="1"/>
      <c r="F18" s="1"/>
    </row>
    <row r="19" spans="1:6" ht="30" customHeight="1" x14ac:dyDescent="0.4">
      <c r="A19" s="1"/>
      <c r="B19" s="1"/>
      <c r="C19" s="1"/>
      <c r="D19" s="1"/>
      <c r="E19" s="1"/>
      <c r="F19" s="1"/>
    </row>
    <row r="20" spans="1:6" ht="30" customHeight="1" x14ac:dyDescent="0.4">
      <c r="A20" s="1"/>
      <c r="B20" s="1"/>
      <c r="C20" s="1"/>
      <c r="D20" s="1"/>
      <c r="E20" s="1"/>
      <c r="F20" s="1"/>
    </row>
    <row r="21" spans="1:6" ht="30" customHeight="1" x14ac:dyDescent="0.4">
      <c r="A21" s="1"/>
      <c r="B21" s="1"/>
      <c r="C21" s="1"/>
      <c r="D21" s="1"/>
      <c r="E21" s="1"/>
      <c r="F21" s="1"/>
    </row>
    <row r="22" spans="1:6" ht="30" customHeight="1" x14ac:dyDescent="0.25"/>
    <row r="23" spans="1:6" ht="30" customHeight="1" x14ac:dyDescent="0.25"/>
  </sheetData>
  <sortState xmlns:xlrd2="http://schemas.microsoft.com/office/spreadsheetml/2017/richdata2" ref="A5:H13">
    <sortCondition descending="1" ref="H4:H13"/>
  </sortState>
  <pageMargins left="0.7" right="0.7" top="0.78740157499999996" bottom="0.78740157499999996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187B-D7C1-4AB1-9454-BD376C2A9983}">
  <dimension ref="A2:G37"/>
  <sheetViews>
    <sheetView tabSelected="1" topLeftCell="A31" workbookViewId="0">
      <selection activeCell="C48" sqref="C48"/>
    </sheetView>
  </sheetViews>
  <sheetFormatPr defaultRowHeight="15" x14ac:dyDescent="0.25"/>
  <cols>
    <col min="1" max="5" width="26.85546875" customWidth="1"/>
    <col min="6" max="6" width="29.85546875" customWidth="1"/>
    <col min="7" max="7" width="18.42578125" customWidth="1"/>
  </cols>
  <sheetData>
    <row r="2" spans="1:7" x14ac:dyDescent="0.25">
      <c r="A2" s="32" t="s">
        <v>38</v>
      </c>
    </row>
    <row r="3" spans="1:7" ht="15.75" thickBot="1" x14ac:dyDescent="0.3">
      <c r="B3" s="33" t="s">
        <v>32</v>
      </c>
      <c r="C3" s="33" t="s">
        <v>33</v>
      </c>
      <c r="D3" s="33" t="s">
        <v>34</v>
      </c>
      <c r="E3" s="33" t="s">
        <v>35</v>
      </c>
      <c r="F3" s="33" t="s">
        <v>36</v>
      </c>
      <c r="G3" s="33" t="s">
        <v>37</v>
      </c>
    </row>
    <row r="4" spans="1:7" ht="37.5" customHeight="1" x14ac:dyDescent="0.25">
      <c r="A4" s="34" t="s">
        <v>11</v>
      </c>
      <c r="B4" s="22" t="s">
        <v>12</v>
      </c>
      <c r="C4" s="22" t="s">
        <v>13</v>
      </c>
      <c r="D4" s="23" t="s">
        <v>14</v>
      </c>
      <c r="E4" s="22">
        <v>2022</v>
      </c>
      <c r="F4" s="24" t="s">
        <v>15</v>
      </c>
      <c r="G4" s="25">
        <v>4</v>
      </c>
    </row>
    <row r="5" spans="1:7" ht="37.5" customHeight="1" x14ac:dyDescent="0.25">
      <c r="A5" s="35" t="s">
        <v>16</v>
      </c>
      <c r="B5" s="26" t="s">
        <v>17</v>
      </c>
      <c r="C5" s="26" t="s">
        <v>18</v>
      </c>
      <c r="D5" s="27" t="s">
        <v>19</v>
      </c>
      <c r="E5" s="26">
        <v>2022</v>
      </c>
      <c r="F5" s="26" t="s">
        <v>15</v>
      </c>
      <c r="G5" s="28">
        <v>4</v>
      </c>
    </row>
    <row r="6" spans="1:7" ht="37.5" customHeight="1" x14ac:dyDescent="0.25">
      <c r="A6" s="35" t="s">
        <v>20</v>
      </c>
      <c r="B6" s="26" t="s">
        <v>21</v>
      </c>
      <c r="C6" s="26" t="s">
        <v>22</v>
      </c>
      <c r="D6" s="27" t="s">
        <v>23</v>
      </c>
      <c r="E6" s="26">
        <v>2022</v>
      </c>
      <c r="F6" s="26" t="s">
        <v>15</v>
      </c>
      <c r="G6" s="28">
        <v>4</v>
      </c>
    </row>
    <row r="7" spans="1:7" ht="37.5" customHeight="1" x14ac:dyDescent="0.25">
      <c r="A7" s="35" t="s">
        <v>24</v>
      </c>
      <c r="B7" s="26" t="s">
        <v>25</v>
      </c>
      <c r="C7" s="26" t="s">
        <v>26</v>
      </c>
      <c r="D7" s="27" t="s">
        <v>27</v>
      </c>
      <c r="E7" s="26">
        <v>2022</v>
      </c>
      <c r="F7" s="26" t="s">
        <v>15</v>
      </c>
      <c r="G7" s="28">
        <v>4</v>
      </c>
    </row>
    <row r="8" spans="1:7" ht="37.5" customHeight="1" thickBot="1" x14ac:dyDescent="0.3">
      <c r="A8" s="36" t="s">
        <v>28</v>
      </c>
      <c r="B8" s="29" t="s">
        <v>29</v>
      </c>
      <c r="C8" s="29" t="s">
        <v>30</v>
      </c>
      <c r="D8" s="30" t="s">
        <v>31</v>
      </c>
      <c r="E8" s="29">
        <v>2018</v>
      </c>
      <c r="F8" s="29" t="s">
        <v>15</v>
      </c>
      <c r="G8" s="31">
        <v>4</v>
      </c>
    </row>
    <row r="9" spans="1:7" ht="15.75" thickBot="1" x14ac:dyDescent="0.3">
      <c r="F9" s="49" t="s">
        <v>72</v>
      </c>
      <c r="G9" s="50">
        <f>SUM(G4:G8)</f>
        <v>20</v>
      </c>
    </row>
    <row r="11" spans="1:7" x14ac:dyDescent="0.25">
      <c r="A11" s="32" t="s">
        <v>39</v>
      </c>
      <c r="B11" s="32"/>
      <c r="C11" s="32"/>
      <c r="D11" s="32"/>
      <c r="E11" s="32"/>
    </row>
    <row r="13" spans="1:7" x14ac:dyDescent="0.25">
      <c r="A13" s="32" t="s">
        <v>40</v>
      </c>
    </row>
    <row r="14" spans="1:7" ht="15.75" thickBot="1" x14ac:dyDescent="0.3">
      <c r="B14" s="33" t="s">
        <v>32</v>
      </c>
      <c r="C14" s="33" t="s">
        <v>33</v>
      </c>
      <c r="D14" s="33" t="s">
        <v>34</v>
      </c>
      <c r="E14" s="33" t="s">
        <v>35</v>
      </c>
      <c r="F14" s="33" t="s">
        <v>36</v>
      </c>
      <c r="G14" s="33" t="s">
        <v>37</v>
      </c>
    </row>
    <row r="15" spans="1:7" ht="67.5" x14ac:dyDescent="0.25">
      <c r="A15" s="34" t="s">
        <v>11</v>
      </c>
      <c r="B15" s="22" t="s">
        <v>41</v>
      </c>
      <c r="C15" s="22" t="s">
        <v>42</v>
      </c>
      <c r="D15" s="23" t="s">
        <v>43</v>
      </c>
      <c r="E15" s="22" t="s">
        <v>44</v>
      </c>
      <c r="F15" s="22" t="s">
        <v>45</v>
      </c>
      <c r="G15" s="25">
        <v>0</v>
      </c>
    </row>
    <row r="16" spans="1:7" ht="40.5" x14ac:dyDescent="0.25">
      <c r="A16" s="35" t="s">
        <v>16</v>
      </c>
      <c r="B16" s="26" t="s">
        <v>46</v>
      </c>
      <c r="C16" s="26" t="s">
        <v>47</v>
      </c>
      <c r="D16" s="27" t="s">
        <v>48</v>
      </c>
      <c r="E16" s="26" t="s">
        <v>49</v>
      </c>
      <c r="F16" s="26" t="s">
        <v>50</v>
      </c>
      <c r="G16" s="28">
        <v>0</v>
      </c>
    </row>
    <row r="17" spans="1:7" ht="94.5" x14ac:dyDescent="0.25">
      <c r="A17" s="35" t="s">
        <v>20</v>
      </c>
      <c r="B17" s="26" t="s">
        <v>51</v>
      </c>
      <c r="C17" s="26" t="s">
        <v>52</v>
      </c>
      <c r="D17" s="27" t="s">
        <v>53</v>
      </c>
      <c r="E17" s="26" t="s">
        <v>54</v>
      </c>
      <c r="F17" s="26" t="s">
        <v>55</v>
      </c>
      <c r="G17" s="28">
        <v>0</v>
      </c>
    </row>
    <row r="18" spans="1:7" ht="54" x14ac:dyDescent="0.25">
      <c r="A18" s="35" t="s">
        <v>24</v>
      </c>
      <c r="B18" s="26" t="s">
        <v>56</v>
      </c>
      <c r="C18" s="26" t="s">
        <v>57</v>
      </c>
      <c r="D18" s="27" t="s">
        <v>58</v>
      </c>
      <c r="E18" s="26" t="s">
        <v>59</v>
      </c>
      <c r="F18" s="26" t="s">
        <v>60</v>
      </c>
      <c r="G18" s="28">
        <v>0</v>
      </c>
    </row>
    <row r="19" spans="1:7" ht="81" x14ac:dyDescent="0.25">
      <c r="A19" s="35" t="s">
        <v>28</v>
      </c>
      <c r="B19" s="26" t="s">
        <v>61</v>
      </c>
      <c r="C19" s="26" t="s">
        <v>62</v>
      </c>
      <c r="D19" s="27" t="s">
        <v>63</v>
      </c>
      <c r="E19" s="26" t="s">
        <v>64</v>
      </c>
      <c r="F19" s="26" t="s">
        <v>65</v>
      </c>
      <c r="G19" s="28">
        <v>0</v>
      </c>
    </row>
    <row r="20" spans="1:7" ht="135.75" thickBot="1" x14ac:dyDescent="0.3">
      <c r="A20" s="36" t="s">
        <v>71</v>
      </c>
      <c r="B20" s="29" t="s">
        <v>66</v>
      </c>
      <c r="C20" s="29" t="s">
        <v>67</v>
      </c>
      <c r="D20" s="30" t="s">
        <v>68</v>
      </c>
      <c r="E20" s="29" t="s">
        <v>69</v>
      </c>
      <c r="F20" s="29" t="s">
        <v>70</v>
      </c>
      <c r="G20" s="31">
        <v>0</v>
      </c>
    </row>
    <row r="21" spans="1:7" ht="15.75" thickBot="1" x14ac:dyDescent="0.3">
      <c r="F21" s="49" t="s">
        <v>72</v>
      </c>
      <c r="G21" s="50">
        <f>SUM(G15:G20)</f>
        <v>0</v>
      </c>
    </row>
    <row r="23" spans="1:7" s="57" customFormat="1" ht="18.75" x14ac:dyDescent="0.3">
      <c r="A23" s="56" t="s">
        <v>73</v>
      </c>
      <c r="B23" s="56"/>
      <c r="C23" s="56"/>
      <c r="D23" s="56"/>
      <c r="E23" s="56"/>
    </row>
    <row r="24" spans="1:7" s="52" customFormat="1" ht="18.75" x14ac:dyDescent="0.3">
      <c r="A24" s="51"/>
      <c r="B24" s="51"/>
      <c r="C24" s="51"/>
      <c r="D24" s="51"/>
      <c r="E24" s="51"/>
    </row>
    <row r="26" spans="1:7" x14ac:dyDescent="0.25">
      <c r="A26" s="32" t="s">
        <v>74</v>
      </c>
    </row>
    <row r="27" spans="1:7" ht="15.75" thickBot="1" x14ac:dyDescent="0.3">
      <c r="B27" s="33" t="s">
        <v>32</v>
      </c>
      <c r="C27" s="33" t="s">
        <v>33</v>
      </c>
      <c r="D27" s="33" t="s">
        <v>34</v>
      </c>
      <c r="E27" s="33" t="s">
        <v>35</v>
      </c>
      <c r="F27" s="33" t="s">
        <v>36</v>
      </c>
      <c r="G27" s="33" t="s">
        <v>37</v>
      </c>
    </row>
    <row r="28" spans="1:7" ht="67.5" x14ac:dyDescent="0.25">
      <c r="A28" s="34" t="s">
        <v>11</v>
      </c>
      <c r="B28" s="37" t="s">
        <v>75</v>
      </c>
      <c r="C28" s="38" t="s">
        <v>76</v>
      </c>
      <c r="D28" s="39">
        <v>2750000</v>
      </c>
      <c r="E28" s="40" t="s">
        <v>77</v>
      </c>
      <c r="F28" s="38" t="s">
        <v>78</v>
      </c>
      <c r="G28" s="25">
        <v>0</v>
      </c>
    </row>
    <row r="29" spans="1:7" ht="67.5" x14ac:dyDescent="0.25">
      <c r="A29" s="35" t="s">
        <v>16</v>
      </c>
      <c r="B29" s="41" t="s">
        <v>79</v>
      </c>
      <c r="C29" s="41" t="s">
        <v>80</v>
      </c>
      <c r="D29" s="42">
        <v>1773010</v>
      </c>
      <c r="E29" s="43" t="s">
        <v>81</v>
      </c>
      <c r="F29" s="41" t="s">
        <v>82</v>
      </c>
      <c r="G29" s="28">
        <v>0</v>
      </c>
    </row>
    <row r="30" spans="1:7" ht="67.5" x14ac:dyDescent="0.25">
      <c r="A30" s="35" t="s">
        <v>20</v>
      </c>
      <c r="B30" s="44" t="s">
        <v>83</v>
      </c>
      <c r="C30" s="44" t="s">
        <v>80</v>
      </c>
      <c r="D30" s="45">
        <v>1694800</v>
      </c>
      <c r="E30" s="46" t="s">
        <v>84</v>
      </c>
      <c r="F30" s="44" t="s">
        <v>82</v>
      </c>
      <c r="G30" s="28">
        <v>0</v>
      </c>
    </row>
    <row r="31" spans="1:7" ht="67.5" x14ac:dyDescent="0.25">
      <c r="A31" s="35" t="s">
        <v>24</v>
      </c>
      <c r="B31" s="41" t="s">
        <v>85</v>
      </c>
      <c r="C31" s="41" t="s">
        <v>80</v>
      </c>
      <c r="D31" s="42">
        <v>1503200</v>
      </c>
      <c r="E31" s="43">
        <v>2021</v>
      </c>
      <c r="F31" s="41" t="s">
        <v>82</v>
      </c>
      <c r="G31" s="28">
        <v>0</v>
      </c>
    </row>
    <row r="32" spans="1:7" ht="94.5" x14ac:dyDescent="0.25">
      <c r="A32" s="35" t="s">
        <v>28</v>
      </c>
      <c r="B32" s="44" t="s">
        <v>86</v>
      </c>
      <c r="C32" s="44" t="s">
        <v>80</v>
      </c>
      <c r="D32" s="45">
        <v>1348800</v>
      </c>
      <c r="E32" s="46" t="s">
        <v>87</v>
      </c>
      <c r="F32" s="44" t="s">
        <v>82</v>
      </c>
      <c r="G32" s="28">
        <v>0</v>
      </c>
    </row>
    <row r="33" spans="1:7" ht="68.25" thickBot="1" x14ac:dyDescent="0.3">
      <c r="A33" s="36" t="s">
        <v>71</v>
      </c>
      <c r="B33" s="47" t="s">
        <v>88</v>
      </c>
      <c r="C33" s="47" t="s">
        <v>80</v>
      </c>
      <c r="D33" s="48">
        <v>1238000</v>
      </c>
      <c r="E33" s="47" t="s">
        <v>89</v>
      </c>
      <c r="F33" s="47" t="s">
        <v>90</v>
      </c>
      <c r="G33" s="31">
        <v>0</v>
      </c>
    </row>
    <row r="34" spans="1:7" ht="15.75" thickBot="1" x14ac:dyDescent="0.3">
      <c r="F34" s="49" t="s">
        <v>72</v>
      </c>
      <c r="G34" s="50">
        <f>SUM(G28:G33)</f>
        <v>0</v>
      </c>
    </row>
    <row r="36" spans="1:7" s="57" customFormat="1" ht="18.75" x14ac:dyDescent="0.3">
      <c r="A36" s="56" t="s">
        <v>91</v>
      </c>
    </row>
    <row r="37" spans="1:7" s="58" customFormat="1" ht="18.75" x14ac:dyDescent="0.3">
      <c r="A37" s="56" t="s">
        <v>92</v>
      </c>
      <c r="B37" s="57"/>
      <c r="C37" s="5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hodnocení</vt:lpstr>
      <vt:lpstr>Tabulky hodnocení zkušeností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Karafiát Martin</dc:creator>
  <cp:lastModifiedBy>Karafiát Martin</cp:lastModifiedBy>
  <cp:lastPrinted>2024-12-17T13:01:02Z</cp:lastPrinted>
  <dcterms:created xsi:type="dcterms:W3CDTF">2024-12-17T11:28:51Z</dcterms:created>
  <dcterms:modified xsi:type="dcterms:W3CDTF">2025-02-05T11:11:12Z</dcterms:modified>
</cp:coreProperties>
</file>