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suscz-my.sharepoint.com/personal/martin_karafiat_ksus_cz/Documents/Plocha/Veřejné zakázky/Projektové dokumentace/ZPŘ/III_2451 Nový Vestec_rekonstrukce_PD/Oznámení o výběru dodavatele/"/>
    </mc:Choice>
  </mc:AlternateContent>
  <xr:revisionPtr revIDLastSave="456" documentId="8_{2DCB25FD-80D7-45B2-A56E-358B76064BDB}" xr6:coauthVersionLast="47" xr6:coauthVersionMax="47" xr10:uidLastSave="{CB7C897A-03BF-4A78-B84F-09131A4414DA}"/>
  <bookViews>
    <workbookView xWindow="-120" yWindow="-120" windowWidth="29040" windowHeight="15720" xr2:uid="{5754C423-B832-4A85-905C-37462EC19302}"/>
  </bookViews>
  <sheets>
    <sheet name="Tabulka hodnocení" sheetId="1" r:id="rId1"/>
    <sheet name="Tabulky hodnocení zkušeností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7" i="2" l="1"/>
  <c r="G85" i="2" l="1"/>
  <c r="G73" i="2"/>
  <c r="G62" i="2"/>
  <c r="G51" i="2"/>
  <c r="G41" i="2"/>
  <c r="D37" i="2"/>
  <c r="D36" i="2"/>
  <c r="G32" i="2" l="1"/>
  <c r="G21" i="2"/>
  <c r="G11" i="2"/>
  <c r="H12" i="1" l="1"/>
  <c r="H6" i="1"/>
  <c r="H9" i="1"/>
  <c r="H13" i="1"/>
  <c r="H8" i="1"/>
  <c r="H11" i="1"/>
  <c r="H5" i="1"/>
  <c r="H7" i="1"/>
  <c r="H14" i="1"/>
  <c r="H15" i="1"/>
  <c r="H10" i="1"/>
  <c r="D12" i="1"/>
  <c r="D6" i="1"/>
  <c r="D9" i="1"/>
  <c r="D13" i="1"/>
  <c r="D8" i="1"/>
  <c r="D11" i="1"/>
  <c r="D5" i="1"/>
  <c r="D7" i="1"/>
  <c r="D14" i="1"/>
  <c r="D15" i="1"/>
  <c r="D10" i="1"/>
</calcChain>
</file>

<file path=xl/sharedStrings.xml><?xml version="1.0" encoding="utf-8"?>
<sst xmlns="http://schemas.openxmlformats.org/spreadsheetml/2006/main" count="327" uniqueCount="193">
  <si>
    <t>Zhotovitel</t>
  </si>
  <si>
    <t>Cena bez DPH</t>
  </si>
  <si>
    <t>Cena s DPH</t>
  </si>
  <si>
    <t>Body za cenu</t>
  </si>
  <si>
    <t>Počet referencí</t>
  </si>
  <si>
    <t>Body za reference</t>
  </si>
  <si>
    <t>Body celkem</t>
  </si>
  <si>
    <t>PRODIN</t>
  </si>
  <si>
    <t>SUNCAD</t>
  </si>
  <si>
    <t>Pontex</t>
  </si>
  <si>
    <t>Sweco</t>
  </si>
  <si>
    <t>ADVISIA</t>
  </si>
  <si>
    <t>CR Project</t>
  </si>
  <si>
    <t>AVS Projekt</t>
  </si>
  <si>
    <t>Nabídka č. 6</t>
  </si>
  <si>
    <t>Název zakázky, popis prací</t>
  </si>
  <si>
    <t>Popis činnosti u zakázky</t>
  </si>
  <si>
    <t>Fin. objem zak. v Kč bez DPH</t>
  </si>
  <si>
    <t>Datum ukončení</t>
  </si>
  <si>
    <t>Objednatel (název, IČO)</t>
  </si>
  <si>
    <t>Počet bodů</t>
  </si>
  <si>
    <t>1.</t>
  </si>
  <si>
    <t>Modernizace silnice II/312 Choceň – České Libchavy</t>
  </si>
  <si>
    <t xml:space="preserve">Předmětem projektu (DUR, DSP, DPS) je modernizace komunikace II. třídy II/312 v délce 12,006 75 km v úseku od křižovatky II/312xII/317 v Chocni po křižovatku II/312xI/14 v Českých Libchavách, navržena jako modernizace stávající komunikace. Celý úsek rozdělen na 10 stavebních objektů s ohledem na prováděnou technologii, šířkové poměry a další návaznosti zájmového území. </t>
  </si>
  <si>
    <t>Správa a údržba silnic Pardubického kraje, IČ: 00085031</t>
  </si>
  <si>
    <t>2.</t>
  </si>
  <si>
    <t>Silnice III/3594, chodník podél III/3594, Jiříkov</t>
  </si>
  <si>
    <t xml:space="preserve">PD ve stupni DUSP a PDPS, včetně IČ, pro rekonstrukci  silnice  a vybudování a rekonstrukci chodníků v intravilánu obce Jiříkov; provedení návrhu skladby vozovky a chodníků, jejich šířkové uspořádání, vodorovné a svislé dopravní značení, nová dešťová kanalizace a obnova stávající, uliční vpusti a přípojky, dopravně bezpečnostní prvky, zádržný systém komunikace, úpravy křižovatek s místními komunikacemi, zřízení nástupních hran zastávek BUS, záborový elaborát, DIO, plán BOZP </t>
  </si>
  <si>
    <t>3.</t>
  </si>
  <si>
    <t>Autobusový terminál Heřmanův Městec</t>
  </si>
  <si>
    <t>Předmětem projektu (DUR, DSP a PDPS) je integrovaný dopravní terminál. Projektová dokumentace řeší budovy tj. zázemí pro cestující, komunikace a zpevněné plochy, napojení terminálu na stávající okolní zástavbu, parkování osobních vozidel a autobusů, protihlukové opatření, mobiliář, nové přípojky sítí tech. infrastruktury, přeložky stávajících sítí, úpravy železničního spodku a svršku, výhybek, novou konstrukci železničního nástupiště, osvětlení terminálu, informační systém, dopravní opatření a značení a sadové úpravy. Inženýrská činnost, včetně části majetkoprávní byla završena platným územním rozhodnutím a poté stavebním povolení pro výstavbu terminálu.</t>
  </si>
  <si>
    <t>Město Heřmanův Městec, IČ: 00270041</t>
  </si>
  <si>
    <t>4.</t>
  </si>
  <si>
    <t>Modernizace silnice II/360 Polička - Korouhev - hranice kraje</t>
  </si>
  <si>
    <t xml:space="preserve">Předmětem projektu (DUR+DSP, PDPS) je modernizace silnice II. třídy 360 od křižovatky se silnicí I/34 v Poličce po hranici Pardubického kraje v celkové délce 7,94 km. </t>
  </si>
  <si>
    <t>Pardubický kraj, IČ: 70892822</t>
  </si>
  <si>
    <t>5.</t>
  </si>
  <si>
    <t>II/298 hranice Královéhradeckého kraje – křiž. se silnicí I/11</t>
  </si>
  <si>
    <t xml:space="preserve">Předmětem projektu byla modernizace silnice II. třídy II/298 od hranice Královéhradeckého kraje po začátek obce Krňovice v úseku 3 680 m, v extravilánu. Jednalo se o obousměrnou, směrově nerozdělenou komunikaci kategorie S 7,5. </t>
  </si>
  <si>
    <t>Údržba silnic Královéhradeckého kraje, IČ: 27502988</t>
  </si>
  <si>
    <t>6.</t>
  </si>
  <si>
    <t>Modernizace silnice II/362 Polička - Jedlová</t>
  </si>
  <si>
    <t xml:space="preserve">Předmětem projektu (DUR+DSP, PDPS) je modernizace stávající komunikace silnice II/362 v celkové délce 6,276 km. Jedná se o dvoupruhovou obousměrnou směrově nerozdělenou pozemní komunikaci. PD řeší vozovkové souvrství </t>
  </si>
  <si>
    <t>7.</t>
  </si>
  <si>
    <t>I/17 Bukovina - Heřmanův Městec</t>
  </si>
  <si>
    <t>Předmětem projektu (DUR, DSP, PDPS) je oprava silnice I/17 v délce 7 346.83 m v úseku od autobusové zastávky Bukovina u Přelouče po křižovatku se silnicí III. Třídy 33748a (ulice Barákova).</t>
  </si>
  <si>
    <t>Ředitelství silnic a dálnic ČR, IČ: 65993390</t>
  </si>
  <si>
    <t>Počet bodů celkem</t>
  </si>
  <si>
    <t xml:space="preserve">Poznámka: Zakázka č. 3 nebyla uznána, protože neodpovídá definici dopravní stavby požadovéné v zadávacích podmínkách. Zakázka č. 5 nebyla uznána, protože neobsahuje stupně projektové dokumentace požadované zadávacími podmínkami. </t>
  </si>
  <si>
    <t>Nabídka č. 7</t>
  </si>
  <si>
    <t xml:space="preserve"> II/610 Brandýs nad Labem, rekonstrukce křižovatky Pražská – Průmyslová a části komunikace v ul. Pražská</t>
  </si>
  <si>
    <t>Dodávka projektové dokumentace vč. inženýrské činnosti (DUR, DSP, DZS, DPS, autorský dozor) Styčným bodem navrhovaného projektu je změna stávající průsečné křižovatky na křižovatku okružní. V rámci výstavby okružní křižovatky budou také rekonstruovány navazující úseky ulic Pražská směr Praha (Větev C) a Seifertova (Větev D). Součástí řešené stavby je také kompletní rekonstrukce úseku silnice II/610 ul. Pražské (Větev A) od zmiňované okružní křižovatky po křižovatku s ul. Tyršovou a Výletní. Dále bude rekonstruován úsek ulice Květnová a Průmyslová (Větev B), včetně nové protihlukové stěny. V celém rozsahu stavby budou rekonstruovány veškeré inženýrské sítě tj. kanalizace, vodovod, sdělovací kabely a veřejné osvětlení.</t>
  </si>
  <si>
    <t xml:space="preserve">Investiční objem projektových prací a inženýrské činnosti: 2 000 000,- Kč bez DPH 
Investiční objem stavby:      cca 77,981 mil. Kč
</t>
  </si>
  <si>
    <t>05/2019-12/2022</t>
  </si>
  <si>
    <t xml:space="preserve">Město Brandýs nad Labem – Stará Boleslav
   Masarykovo náměstí 2/7, 250 01  Brandýs nad Labem
</t>
  </si>
  <si>
    <t xml:space="preserve"> Parkoviště v areálu sportoviště – lokalita Spořilov v Brandýse nad Labem</t>
  </si>
  <si>
    <t xml:space="preserve">Dodávka projektové dokumentace vč. inženýrské činnosti (DUSP, DZS, DPS, autorský dozor), Součásti stavby bude též vybudování nové dešťové kanalizace, veřejného osvětlení a nového trvalého oplocení, které oddělí prostor veřejného parkoviště od sportovního areálu a základní školy, ale zároveň umožní do těchto objektů přístup pěších přes branky v oplocení. </t>
  </si>
  <si>
    <t xml:space="preserve">Investiční objem stavby:      cca 11,02 mil. Kč
Investiční objem projekčních prací:    1,5 mil Kč bez DPH
</t>
  </si>
  <si>
    <t>07/2019-01/2023</t>
  </si>
  <si>
    <t>Město Brandýs nad Labem – Stará Boleslav</t>
  </si>
  <si>
    <t>Chodník podél ul.Jungmannovy II.etapa Králův Dvůr-Záhořany</t>
  </si>
  <si>
    <t xml:space="preserve">Dodávka projektové dokumentace vč. inženýrské činnosti (DÚR, DSP, DZS, DPS, autorský dozor),Předmětem projektové dokumentace je výstavba nových úseků chodníků podél silnice III/2365 (ul. Jungmannova) včetně úpravy větve křižovatky ulice Jungmannova a ulice Berounské. Součástí stavby bude napojení sjezdů k soukromým nemovitostem, přeložky a ochrana stávajících inženýrských sítí, nasvětlení přechodu pro chodce. </t>
  </si>
  <si>
    <t>Investiční objem projektových prací a inženýrské činnosti: 1,3mil Kč bez DPH</t>
  </si>
  <si>
    <t>04/2022-12/2022</t>
  </si>
  <si>
    <t xml:space="preserve">Město Králův Dvůr
   Nám. Míru 139, 267 01  Králův Dvůr
</t>
  </si>
  <si>
    <t>Chodník podél silnice II/605,Králův Dvůr - Levín</t>
  </si>
  <si>
    <t xml:space="preserve">Dodávka projektové dokumentace vč. inženýrské činnosti (DÚR, DSP, DZS, DPS, autorský dozor) Předmětem projektové dokumentace je vybudování nového chodníku podél tranzitní komunikace (silnice II.třídy, č. II/605 Beroun – Zdice) spojující město Králův Dvůr s městskou částí Králův Dvůr- Levín. Chodník vede po pravé straně vozovky. Stavba je rozdělena na 3 úseky a je situována vpravo ve směru od Zdic na Beroun. Součástí stavby je i úprava stávajících vjezdů ke stávajícím soukromým pozemkům a objektům. Stavba přispěje k bezpečnějšímu pohybu pěších podél dopravně velmi zatížené tranzitní komunikace II. třídy (silnice II/605). Celková délka úprav je cca 1 023 m. </t>
  </si>
  <si>
    <t>Město Králův Dvůr
   Nám. Míru 139, 267 01  Králův Dvůr</t>
  </si>
  <si>
    <t xml:space="preserve">Poznámka: Zakázky č. 2, 3 a 4 nebyly uznány, protože neodpovídají definici dopravní stavby požadovéné v zadávacích podmínkách. </t>
  </si>
  <si>
    <t>Nabídka č. 8</t>
  </si>
  <si>
    <t>III/1021 Měchenice, rekonstrukce silnice</t>
  </si>
  <si>
    <t>rekonstrukce silnice III/1021 a III/1021a</t>
  </si>
  <si>
    <t>1.500.000,00</t>
  </si>
  <si>
    <t>Krajská správa a údržba silnic Středočeského kraje, IČ: 00066001</t>
  </si>
  <si>
    <t>III/1021 a III/1024 Hvozdnice - Bratřínov</t>
  </si>
  <si>
    <t>oprava silnic III/1021 a III/1024</t>
  </si>
  <si>
    <t>1.894.750,00</t>
  </si>
  <si>
    <t xml:space="preserve"> III/1023 Masečín</t>
  </si>
  <si>
    <t>rekonstrukce silnice III/1023 v celé její délce 2 678 m</t>
  </si>
  <si>
    <t>1.869.400,00</t>
  </si>
  <si>
    <t>II/191 Rožmitál pod Třemšínem</t>
  </si>
  <si>
    <t>rekonstrukce silnice 2. třídy č. II/191</t>
  </si>
  <si>
    <t>2.100.000,00</t>
  </si>
  <si>
    <t>II/339 Červené Janovice - Štipoklasy</t>
  </si>
  <si>
    <t>rekonstrukce silnice II/339 v úseku mezi provozním staničením km 16,06 - km 18,94</t>
  </si>
  <si>
    <t>1.537.500,00</t>
  </si>
  <si>
    <t>Nabídka č. 9</t>
  </si>
  <si>
    <t xml:space="preserve">Na Slupi, Jaromírova, Křesomyslova, Praha 4,
č. akce 999066/3; DUR, DSP, PDPS </t>
  </si>
  <si>
    <t>HIP</t>
  </si>
  <si>
    <t>9.3.2020</t>
  </si>
  <si>
    <t>TSK hl. m. Prahy a.s., IČ 03447286</t>
  </si>
  <si>
    <t xml:space="preserve">Na Slupi, Jaromírova, Křesomyslova, Praha 4,
č. akce 999066/2; DUR, DSP, PDPS </t>
  </si>
  <si>
    <t>16.6.2022</t>
  </si>
  <si>
    <t>D5 - oprava AB vozovky v km 0,000 až - 0,820 oboustranně; DUR, DSP, PDPS</t>
  </si>
  <si>
    <t>15.9.2024</t>
  </si>
  <si>
    <t>Ředitelství silnic a dálnic s.p., IČ 65993390</t>
  </si>
  <si>
    <t>MÚK Třebonice 0. etapa zkapacitnění, VD ZDS, DUSP/IČ - bez BIM</t>
  </si>
  <si>
    <t>31.8.2024</t>
  </si>
  <si>
    <t>D3 Oprava AB vozovky v km 62,3 - 70,7 P+L PD+GP; DUSP, DSP, PDPS</t>
  </si>
  <si>
    <t>4.1.2022</t>
  </si>
  <si>
    <t xml:space="preserve">Poznámka: Zakázky č. 1 a 2 nebyly uznány, protože neodpovídají definici dopravní stavby požadovéné v zadávacích podmínkách. </t>
  </si>
  <si>
    <t>Nabídka č. 10</t>
  </si>
  <si>
    <t>II/115 Černošice, rekonstrukce sil., DÚR,DSP,PDPS</t>
  </si>
  <si>
    <t>5 650 000,-</t>
  </si>
  <si>
    <t>Středočeský kraj, 70891095</t>
  </si>
  <si>
    <t>II/351 Třebíč - křiž. s II/399, 2. část, DÚR,DSP,PDPS</t>
  </si>
  <si>
    <t>1 341 600,-</t>
  </si>
  <si>
    <t>Kraj Vysočina, 70890749</t>
  </si>
  <si>
    <t>České Budějovice-Haklovy Dvory-kanal., místní kom.</t>
  </si>
  <si>
    <t>1 572 000,-</t>
  </si>
  <si>
    <t>X.24</t>
  </si>
  <si>
    <t>Statut. město  Č. Budějovice, 00244732</t>
  </si>
  <si>
    <t>III/2886 Návarov-Jesenný, rekonstrukce kom.</t>
  </si>
  <si>
    <t>1 659 750,-</t>
  </si>
  <si>
    <t>X.23</t>
  </si>
  <si>
    <t>KSS Libereckého kraje, 70946078</t>
  </si>
  <si>
    <t xml:space="preserve">Poznámka: Zakázka č. 3 nebyla uznána, protože neodpovídá definici dopravní stavby požadovéné v zadávacích podmínkách. Zakázka č. 4 nebyla uznána, protože neobsahuje stupně projektové dokumentace požadované zadávacími podmínkami. </t>
  </si>
  <si>
    <t>Nabídka č. 11</t>
  </si>
  <si>
    <t>Oprava silnice III/0069 a II/10138 Unhošť Pletený Újezd     Oprava konstrukce vozovky, sanace podloží, oprava odvodnění, oprava propustku, dopravní značení, DIO                   DUR,DSP(=DUSP),PDPS</t>
  </si>
  <si>
    <t>1.275.000</t>
  </si>
  <si>
    <t>Krajská správa a údržba silnic Středočeského kraje,p.o,00066001</t>
  </si>
  <si>
    <t>Oprava komunikace Dlabačov Diskařská</t>
  </si>
  <si>
    <t>Technická správa komunikací hl.m. Prahy a.s., IČ 03447288</t>
  </si>
  <si>
    <t>Oprava silnice II/327 Záboří nad Labem,dokumentace DUR,DSP(=DUSP), PDPS</t>
  </si>
  <si>
    <t>1.486.000</t>
  </si>
  <si>
    <t>IV.22</t>
  </si>
  <si>
    <t>Pragoprojekt,a.s 0660840</t>
  </si>
  <si>
    <t>II/102 Davle ,</t>
  </si>
  <si>
    <t>XI.24</t>
  </si>
  <si>
    <t>Oprava komunikace Veselská II,Oprava konstrukce vozovky, oprava odvodnění, dopravní značení, DIO</t>
  </si>
  <si>
    <t>Technická správa komunikací hl.m. Prahy a.s., IČ 03447289</t>
  </si>
  <si>
    <t xml:space="preserve">Poznámka: Zakázky č. 2, 4 a 5 nebyly uznány, protože neobsahují stupně projektové dokumentace požadované zadávacími podmínkami. </t>
  </si>
  <si>
    <t>Nabídka č. 12</t>
  </si>
  <si>
    <r>
      <t>Silnice III/26842 Rousínov, rekonstrukce silnice</t>
    </r>
    <r>
      <rPr>
        <sz val="11"/>
        <color theme="1"/>
        <rFont val="Times New Roman"/>
        <family val="1"/>
        <charset val="238"/>
      </rPr>
      <t xml:space="preserve"> Stavba je situována v zastavěném i nezastavěném území a nemění jeho využití. Celková délka úseku je 3,5 km.  Rekonstrukce stávající komunikace a mostu zlepší odtokové poměry v území tím, že bude celkově vyřešen povrch komunikace s rychlým odvedením vody přes navržené a stávající propustky do terénu a k toku Rousínovský potok a bude zkapacitněna síť odvodnění. Rekonstrukcí dojde k přeložkám technické infrastruktury u řešeného mostu.DUSP+PDPS</t>
    </r>
  </si>
  <si>
    <t>1 487 000,-Kč bez DPH</t>
  </si>
  <si>
    <t>01/2024</t>
  </si>
  <si>
    <r>
      <t>II/322 Kojice - obchvat PD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Řeší novostavbu dvoupruhové silnice II/322. 
Celková délka stavby je 2,901 km. Součástí stavby je novostavba mostu a výměna konstrukcí u dvou mostů. Nová konstrukce mostů ev. č. 322-008 a ev. č. 322-009 je potřebná z důvodu nevyhovující dispozice stávajícího mostu pro překonání bezejmenného toku na nově modernizované části komunikace II/322 obchvatu Kojice. Nově navržený most je potřebný pro překonání polní cesty na nově budované části komunikace II/322 – obchvatu obce Kojice. DSP,PDPS</t>
    </r>
  </si>
  <si>
    <t>3 386 950,-Kč bez DPH, IN 314 634 539,-Kč bez DPH</t>
  </si>
  <si>
    <t>10/2020</t>
  </si>
  <si>
    <r>
      <t xml:space="preserve">PD pro II. etapu cyklostezky Bečva-Vlára-Váh na území obcí Hornolidečska </t>
    </r>
    <r>
      <rPr>
        <sz val="12"/>
        <color theme="1"/>
        <rFont val="Times New Roman"/>
        <family val="1"/>
        <charset val="238"/>
      </rPr>
      <t>Zájmové území je situováno podél komunikace I/57, která vytváří jednu z hlavních cest ze Zlína na Slovensko.  Délka cyklostezky 5,420m, délka komunikace 75m.Zájmovou oblast můžeme rozdělit do tří úseků podle katastrálního území – obec Lidečko, Horní Lideč a Valašské Příkazy. .  Napojení na stávající dopravní a technickou infrastrukturou je navrženo nově. PD řešila rekonstrukci komunikace, přemístění uličních vpustí do vhodnějších poloh, případně jejich zrušení a nahrazení jiným způsobem odvodnění , osazení chrániček inženýrských sítí, přeložky vodovodu, přeložka sdělovacího kabelu, 5 lávek, krakorcová konstrukce, kácení vzrostlé zeleně a náhradní výsadba.DUSP,PDPS</t>
    </r>
  </si>
  <si>
    <t>5 237 000,-Kč bez DPH</t>
  </si>
  <si>
    <t>07/2021</t>
  </si>
  <si>
    <r>
      <t>II/353 Nové Veselí - obchvat</t>
    </r>
    <r>
      <rPr>
        <sz val="11"/>
        <color theme="1"/>
        <rFont val="Times New Roman"/>
        <family val="1"/>
        <charset val="238"/>
      </rPr>
      <t xml:space="preserve"> Navržená stavba obchvatu silnice II/353 obce Budeč a městyse Nové Veselí je novostavbou a rozšířením stávající komunikační sítě na trase Jihlava – Žďár nad Sázavou. Stavba zahrnuje především novostavbu dvoupruhové silnice s neomezeným přístupem v základním šířkovém uspořádání S9,5/70 v rozsahu navazujících úseků realizované přestavby silničního tahu II/353 v úseku Jihlava – Žďár nad Sázavou. Součástí PD je odvodnění komunikace, příkopy, propustky, návrh mostu a meliorace, aj. Navrhovaná stavba zahrnuje novostavby křižovatek pro napojení stávající dopravní infrastruktury a novostavbu okružní křižovatky. Celková délka obchvatu je 5 km. DSP,PDPS</t>
    </r>
  </si>
  <si>
    <t>2 154 300,-Kč bez DPH</t>
  </si>
  <si>
    <t>11/2018</t>
  </si>
  <si>
    <r>
      <t>Silnice II/292 Benešov u Semil – křižovatka s I/14</t>
    </r>
    <r>
      <rPr>
        <sz val="12"/>
        <color theme="1"/>
        <rFont val="Times New Roman"/>
        <family val="1"/>
        <charset val="238"/>
      </rPr>
      <t xml:space="preserve"> Jedná se o rekonstrukci silnice II/292 v kategorii S7,5/30-70 v délce úseku přes 8 km. Stavba obsahuje také přeložky inženýrských sítí, propustky, vegetační úpravy. V rámci projektových prací bylo zpracováno projektové řešení rekonstrukce 7,3 km komunikace, pro 49 stávajících opěrných a zárubních zdí a 25 nových zdí, 19 nových armovaných svahů, 3 zajištění skalních svahů, rekonstrukce dvou mostů přes vodní tok, sanace nosné konstrukce. DUR,DSP+PDPS</t>
    </r>
  </si>
  <si>
    <t>7 409 300,-Kč bez DPH</t>
  </si>
  <si>
    <t>01/2021</t>
  </si>
  <si>
    <t xml:space="preserve">Poznámka: Zakázka č. 3 nebyla uznána, protože neodpovídá definici dopravní stavby požadovéné v zadávacích podmínkách. </t>
  </si>
  <si>
    <t>Nabídka č. 13</t>
  </si>
  <si>
    <t>I/16 Řepov, zkapacitnění průsečné křižovatky</t>
  </si>
  <si>
    <t>HIP akce, DUSP, PDPS</t>
  </si>
  <si>
    <t>II/272 Benátky nad Jizerou, připojení na silnici III/27212“ – PD</t>
  </si>
  <si>
    <t>HIP akce, DUR, DSP, PDPS</t>
  </si>
  <si>
    <t>I/38 Libichov - Luštěnice oprava povrchu a odvodnění</t>
  </si>
  <si>
    <t>HIP akce, DSP, PDPS, AD</t>
  </si>
  <si>
    <t>Přestavba křižovatky I/16 x III/2768 x III/27515 Plazy</t>
  </si>
  <si>
    <t>HIP akce, DUSP, PDPS, AD</t>
  </si>
  <si>
    <t>I/38 Bělá pod Bezdězem-Čistá-PD</t>
  </si>
  <si>
    <t>II/611 Mochov, od kř. S II/245 do kř. S III/2724 - PD, ověření nové technologie</t>
  </si>
  <si>
    <t>Poznámka: Zakázka č. 6 nebyla uznána, protože zadavatel požadoval max. 5 referenčních zakázek pro účely hodnocení HIP.</t>
  </si>
  <si>
    <t>Nabídka č. 14</t>
  </si>
  <si>
    <t>„II/304 Bohuslavice - Opočno“ DUSP+PDPS Ve zpracované PD DUSP, PDPS akce „II/304 Bohuslavice - Opočno“ je řešena oprava silnice III. tř. Investorem je Královéhradecký kraj zastoupený  ÚS Královéhradeckého kraje.
Stavba se nachází jak v intravilánu (obce Pohoří a Bohuslavice), tak v extravilánu. Projektová dokumentace řeší rekonstrukci části komunikace II/304 v délce 5,097 km.  Začátek úseku (ZÚ) se nachází v křižovatce se silnicí II/308, km 29,503 provozního staničení a konec úseku (KÚ) je v místě navazující na projekt: Obchvat Opočna, km 34,600 provozního staničení. Současně s opravou konstrukce vozovky dochází k obnově odvodnění, 10 propustků a obnově a doplnění dopravního značení.</t>
  </si>
  <si>
    <t>HIP akce</t>
  </si>
  <si>
    <t>1,517.000,-</t>
  </si>
  <si>
    <t>III/3229 a III/3227 Kladruby nad Labem - průtah DUSP+PDPS, PD rekonstrukce silnice v průtahu obci včetně 2 propustků</t>
  </si>
  <si>
    <t>1,834.000,-</t>
  </si>
  <si>
    <t>Silnice III/26834 Brniště - Jablonné v Podještědí DUSP+PDPS pro rekonstrukci silnice III/26834 od křižovatky s III/2708 v obci Brniště, místní část Velký Grunov po křižovatku s II/270 v obci Jablonné v Podještědí, tedy od km 5,406 - 13,556 provozního staničení v délce 8,15</t>
  </si>
  <si>
    <t>2,322.000,-</t>
  </si>
  <si>
    <t>II/285 Jaroměř – Nové Město nad Metují DUR, DSP, PDPS PD pro rekonstrukci silnice II. třídy v úseku od km 12,701 (ZÚ) Jaroměř do km 29,678 (KÚ) Nové Město nad Metují, v celkové délce 16,977 km vč. rekonstrukce mostu ev. č. 285–008 a opěrné zdi</t>
  </si>
  <si>
    <t>2,679.000,-</t>
  </si>
  <si>
    <t>III/3195 Kameničná - Jaroslav DUR, DSP, PDPS Jedná se o rekonstrukci silnice třetí třídy III/3195 v km 0,000 - 11,642 (A38 - A58). Začátek úseku je v křižovatce se silnicí II/310 v Kameničné, konec úseku je v křižovatce se silnicí II/318 v Jaroslavi. Celková délka úseku je 11,642 km včetně rekonstrukce mostního objektu ev.č. 3195-002</t>
  </si>
  <si>
    <t>3,171.000,-</t>
  </si>
  <si>
    <t xml:space="preserve">III/3012 Trutnov - Radeč, PD DUSP+PDPS PD pro rekonstrukci silnice III/3012 Trutnov – Radeč včetně odvodňovacího systému. Stavba je situována v extravilánu a  v intravilánu obcí včetně rekonstrukce propustků. </t>
  </si>
  <si>
    <t>2,052.500,-</t>
  </si>
  <si>
    <t>08/2021</t>
  </si>
  <si>
    <t>Objednatel:  Královéhradecký kraj
IČO:  70889546
se sídlem: Pivovarské náměstí 1245, 500 03, Hradec Králové
zastoupený: ÚDRŽBA SILNIC Královéhradeckého kraje a.s. IČO 275 02 988</t>
  </si>
  <si>
    <t xml:space="preserve">Krajská správa silnic Libereckého kraje                 
České mládeže 632/32            
460 06 Liberec                               
 IČ: 70946078
</t>
  </si>
  <si>
    <t>Pardubický kraj, Komenského 125, 532 11 Pardubice, IČ: 70892822</t>
  </si>
  <si>
    <t xml:space="preserve">Sdružení obcí Hornolidečska
Horní Lideč č.p. 292
756 12 Horní Lideč
IČ: 62334743
</t>
  </si>
  <si>
    <t xml:space="preserve">Kraj Vysočina                     
Žižkova 57                                  
587 33 Jihlava                            
IČ: 70890749
            </t>
  </si>
  <si>
    <t>(specialista na přípravu projektů)</t>
  </si>
  <si>
    <t>Ředitelství silnic a dálnic ČR, Na Pankráci 56, 140 00 Praha 4, IČ: 65993390</t>
  </si>
  <si>
    <t xml:space="preserve">Atelier projektování inženýrských staveb, s.r.o., Ohradní 24b, 140 00 Praha 4, IČ: 618 53 267
</t>
  </si>
  <si>
    <t>Krajská správa a údržba silnic Středočeského kraje, přísp. org., Zborovská 11, 150 21 Praha 5, IČ: 00066001</t>
  </si>
  <si>
    <t xml:space="preserve">USKHK a.s., Kutnohorská 59, Hradec Králové
 </t>
  </si>
  <si>
    <t>Správy a údržby silnic Pardubického kraje Doubravice 98, 533 53 Pardubice</t>
  </si>
  <si>
    <t xml:space="preserve">KSSLK a.s. , České Mládeže 632/32, Liberec
 </t>
  </si>
  <si>
    <t xml:space="preserve">USKHK a.s., Kutnohorská 59, Hradec Králové
  </t>
  </si>
  <si>
    <t>Pořadí nabídky na profilu</t>
  </si>
  <si>
    <t>Společnost AP/PGP Nový Vestec</t>
  </si>
  <si>
    <t>Dopravně inženýrská kancelář</t>
  </si>
  <si>
    <t>VZ: III/2451 Nový Vestec, rekonstrukce -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</si>
</sst>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  <numFmt numFmtId="166" formatCode="[$-405]mmmm\ yy;@"/>
  </numFmts>
  <fonts count="17" x14ac:knownFonts="1">
    <font>
      <sz val="11"/>
      <color theme="1"/>
      <name val="Aptos Narrow"/>
      <family val="2"/>
      <charset val="238"/>
      <scheme val="minor"/>
    </font>
    <font>
      <sz val="20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2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sz val="10"/>
      <color theme="1"/>
      <name val="Aptos Narrow"/>
      <family val="2"/>
      <scheme val="minor"/>
    </font>
    <font>
      <b/>
      <sz val="10"/>
      <color rgb="FF000000"/>
      <name val="Aptos Narrow"/>
      <family val="2"/>
      <charset val="238"/>
      <scheme val="minor"/>
    </font>
    <font>
      <sz val="10"/>
      <color rgb="FF000000"/>
      <name val="Aptos Narrow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ptos Narrow"/>
      <family val="2"/>
      <scheme val="minor"/>
    </font>
    <font>
      <sz val="10"/>
      <color theme="1"/>
      <name val="Aptos Display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9" tint="0.59999389629810485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00B0F0"/>
        <bgColor theme="9" tint="0.59999389629810485"/>
      </patternFill>
    </fill>
    <fill>
      <patternFill patternType="solid">
        <fgColor rgb="FF00B0F0"/>
        <bgColor theme="9" tint="0.79998168889431442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4" fontId="1" fillId="0" borderId="0" xfId="1" applyFont="1"/>
    <xf numFmtId="0" fontId="1" fillId="0" borderId="2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44" fontId="1" fillId="0" borderId="5" xfId="1" applyFont="1" applyBorder="1"/>
    <xf numFmtId="44" fontId="1" fillId="3" borderId="5" xfId="1" applyFont="1" applyFill="1" applyBorder="1"/>
    <xf numFmtId="0" fontId="1" fillId="3" borderId="5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" xfId="0" applyFont="1" applyBorder="1" applyAlignment="1">
      <alignment horizontal="center"/>
    </xf>
    <xf numFmtId="44" fontId="1" fillId="0" borderId="2" xfId="1" applyFont="1" applyBorder="1"/>
    <xf numFmtId="44" fontId="1" fillId="2" borderId="2" xfId="1" applyFont="1" applyFill="1" applyBorder="1"/>
    <xf numFmtId="44" fontId="1" fillId="2" borderId="5" xfId="1" applyFont="1" applyFill="1" applyBorder="1"/>
    <xf numFmtId="44" fontId="1" fillId="2" borderId="8" xfId="1" applyFont="1" applyFill="1" applyBorder="1"/>
    <xf numFmtId="0" fontId="4" fillId="0" borderId="0" xfId="0" applyFont="1"/>
    <xf numFmtId="0" fontId="0" fillId="2" borderId="0" xfId="0" applyFill="1"/>
    <xf numFmtId="0" fontId="6" fillId="5" borderId="2" xfId="0" applyFont="1" applyFill="1" applyBorder="1" applyAlignment="1">
      <alignment shrinkToFit="1"/>
    </xf>
    <xf numFmtId="0" fontId="5" fillId="5" borderId="2" xfId="0" applyFont="1" applyFill="1" applyBorder="1" applyAlignment="1">
      <alignment wrapText="1"/>
    </xf>
    <xf numFmtId="164" fontId="7" fillId="5" borderId="2" xfId="0" applyNumberFormat="1" applyFont="1" applyFill="1" applyBorder="1" applyAlignment="1">
      <alignment vertical="top" wrapText="1"/>
    </xf>
    <xf numFmtId="17" fontId="7" fillId="5" borderId="2" xfId="0" applyNumberFormat="1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vertical="top" wrapText="1"/>
    </xf>
    <xf numFmtId="0" fontId="6" fillId="6" borderId="5" xfId="0" applyFont="1" applyFill="1" applyBorder="1"/>
    <xf numFmtId="0" fontId="5" fillId="6" borderId="5" xfId="0" applyFont="1" applyFill="1" applyBorder="1" applyAlignment="1">
      <alignment wrapText="1"/>
    </xf>
    <xf numFmtId="164" fontId="7" fillId="6" borderId="5" xfId="0" applyNumberFormat="1" applyFont="1" applyFill="1" applyBorder="1" applyAlignment="1">
      <alignment horizontal="right" vertical="top" wrapText="1"/>
    </xf>
    <xf numFmtId="17" fontId="7" fillId="6" borderId="5" xfId="0" applyNumberFormat="1" applyFont="1" applyFill="1" applyBorder="1" applyAlignment="1">
      <alignment horizontal="center" vertical="top" wrapText="1"/>
    </xf>
    <xf numFmtId="0" fontId="7" fillId="6" borderId="5" xfId="0" applyFont="1" applyFill="1" applyBorder="1" applyAlignment="1">
      <alignment vertical="top" wrapText="1"/>
    </xf>
    <xf numFmtId="0" fontId="8" fillId="5" borderId="5" xfId="0" applyFont="1" applyFill="1" applyBorder="1"/>
    <xf numFmtId="0" fontId="9" fillId="5" borderId="5" xfId="0" applyFont="1" applyFill="1" applyBorder="1" applyAlignment="1">
      <alignment wrapText="1"/>
    </xf>
    <xf numFmtId="164" fontId="7" fillId="5" borderId="5" xfId="0" applyNumberFormat="1" applyFont="1" applyFill="1" applyBorder="1" applyAlignment="1">
      <alignment horizontal="right" vertical="top" wrapText="1"/>
    </xf>
    <xf numFmtId="17" fontId="7" fillId="5" borderId="5" xfId="0" applyNumberFormat="1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left" vertical="top" wrapText="1"/>
    </xf>
    <xf numFmtId="0" fontId="7" fillId="6" borderId="5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left" vertical="top" wrapText="1"/>
    </xf>
    <xf numFmtId="0" fontId="5" fillId="5" borderId="5" xfId="0" applyFont="1" applyFill="1" applyBorder="1" applyAlignment="1">
      <alignment wrapText="1"/>
    </xf>
    <xf numFmtId="0" fontId="6" fillId="5" borderId="8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wrapText="1"/>
    </xf>
    <xf numFmtId="164" fontId="7" fillId="5" borderId="8" xfId="0" applyNumberFormat="1" applyFont="1" applyFill="1" applyBorder="1" applyAlignment="1">
      <alignment horizontal="right" vertical="top" wrapText="1"/>
    </xf>
    <xf numFmtId="17" fontId="7" fillId="5" borderId="8" xfId="0" applyNumberFormat="1" applyFont="1" applyFill="1" applyBorder="1" applyAlignment="1">
      <alignment horizontal="center" vertical="top" wrapText="1"/>
    </xf>
    <xf numFmtId="0" fontId="7" fillId="5" borderId="8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4" borderId="13" xfId="0" applyFont="1" applyFill="1" applyBorder="1"/>
    <xf numFmtId="0" fontId="4" fillId="4" borderId="14" xfId="0" applyFont="1" applyFill="1" applyBorder="1" applyAlignment="1">
      <alignment horizontal="center" vertical="center"/>
    </xf>
    <xf numFmtId="164" fontId="7" fillId="5" borderId="5" xfId="0" applyNumberFormat="1" applyFont="1" applyFill="1" applyBorder="1" applyAlignment="1">
      <alignment horizontal="left" vertical="top" wrapText="1"/>
    </xf>
    <xf numFmtId="17" fontId="7" fillId="5" borderId="5" xfId="0" applyNumberFormat="1" applyFont="1" applyFill="1" applyBorder="1" applyAlignment="1">
      <alignment horizontal="left" vertical="top" wrapText="1"/>
    </xf>
    <xf numFmtId="0" fontId="0" fillId="0" borderId="6" xfId="0" applyBorder="1"/>
    <xf numFmtId="164" fontId="7" fillId="6" borderId="5" xfId="0" applyNumberFormat="1" applyFont="1" applyFill="1" applyBorder="1" applyAlignment="1">
      <alignment horizontal="left" vertical="top" wrapText="1"/>
    </xf>
    <xf numFmtId="17" fontId="7" fillId="6" borderId="5" xfId="0" applyNumberFormat="1" applyFont="1" applyFill="1" applyBorder="1" applyAlignment="1">
      <alignment horizontal="left" vertical="top" wrapText="1"/>
    </xf>
    <xf numFmtId="164" fontId="7" fillId="6" borderId="8" xfId="0" applyNumberFormat="1" applyFont="1" applyFill="1" applyBorder="1" applyAlignment="1">
      <alignment horizontal="left" vertical="top" wrapText="1"/>
    </xf>
    <xf numFmtId="0" fontId="0" fillId="0" borderId="9" xfId="0" applyBorder="1"/>
    <xf numFmtId="0" fontId="7" fillId="8" borderId="7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left" vertical="top" wrapText="1"/>
    </xf>
    <xf numFmtId="164" fontId="7" fillId="5" borderId="17" xfId="0" applyNumberFormat="1" applyFont="1" applyFill="1" applyBorder="1" applyAlignment="1">
      <alignment horizontal="left" vertical="top" wrapText="1"/>
    </xf>
    <xf numFmtId="17" fontId="7" fillId="5" borderId="17" xfId="0" applyNumberFormat="1" applyFont="1" applyFill="1" applyBorder="1" applyAlignment="1">
      <alignment horizontal="left" vertical="top" wrapText="1"/>
    </xf>
    <xf numFmtId="0" fontId="0" fillId="0" borderId="15" xfId="0" applyBorder="1"/>
    <xf numFmtId="0" fontId="0" fillId="2" borderId="15" xfId="0" applyFill="1" applyBorder="1"/>
    <xf numFmtId="0" fontId="0" fillId="0" borderId="18" xfId="0" applyBorder="1" applyAlignment="1">
      <alignment horizontal="center" vertical="center"/>
    </xf>
    <xf numFmtId="0" fontId="7" fillId="5" borderId="2" xfId="0" applyFont="1" applyFill="1" applyBorder="1" applyAlignment="1">
      <alignment horizontal="left" vertical="top" wrapText="1"/>
    </xf>
    <xf numFmtId="164" fontId="7" fillId="5" borderId="2" xfId="0" applyNumberFormat="1" applyFont="1" applyFill="1" applyBorder="1" applyAlignment="1">
      <alignment horizontal="left" vertical="top" wrapText="1"/>
    </xf>
    <xf numFmtId="0" fontId="0" fillId="0" borderId="3" xfId="0" applyBorder="1"/>
    <xf numFmtId="164" fontId="7" fillId="5" borderId="8" xfId="0" applyNumberFormat="1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top" wrapText="1"/>
    </xf>
    <xf numFmtId="164" fontId="7" fillId="5" borderId="2" xfId="0" applyNumberFormat="1" applyFont="1" applyFill="1" applyBorder="1" applyAlignment="1">
      <alignment horizontal="right" vertical="top" wrapText="1"/>
    </xf>
    <xf numFmtId="0" fontId="7" fillId="5" borderId="2" xfId="0" applyFont="1" applyFill="1" applyBorder="1" applyAlignment="1">
      <alignment horizontal="right" vertical="top" wrapText="1"/>
    </xf>
    <xf numFmtId="0" fontId="7" fillId="6" borderId="5" xfId="0" applyFont="1" applyFill="1" applyBorder="1" applyAlignment="1">
      <alignment horizontal="center" vertical="top" wrapText="1"/>
    </xf>
    <xf numFmtId="0" fontId="7" fillId="6" borderId="5" xfId="0" applyFont="1" applyFill="1" applyBorder="1" applyAlignment="1">
      <alignment horizontal="right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right" vertical="top" wrapText="1"/>
    </xf>
    <xf numFmtId="0" fontId="7" fillId="5" borderId="5" xfId="0" applyFont="1" applyFill="1" applyBorder="1" applyAlignment="1">
      <alignment vertical="top" wrapText="1"/>
    </xf>
    <xf numFmtId="0" fontId="7" fillId="5" borderId="8" xfId="0" applyFont="1" applyFill="1" applyBorder="1" applyAlignment="1">
      <alignment horizontal="center" vertical="top" wrapText="1"/>
    </xf>
    <xf numFmtId="0" fontId="7" fillId="5" borderId="8" xfId="0" applyFont="1" applyFill="1" applyBorder="1" applyAlignment="1">
      <alignment horizontal="right" vertical="top" wrapText="1"/>
    </xf>
    <xf numFmtId="0" fontId="7" fillId="5" borderId="8" xfId="0" applyFont="1" applyFill="1" applyBorder="1" applyAlignment="1">
      <alignment vertical="top" wrapText="1"/>
    </xf>
    <xf numFmtId="17" fontId="7" fillId="5" borderId="2" xfId="0" applyNumberFormat="1" applyFont="1" applyFill="1" applyBorder="1" applyAlignment="1">
      <alignment horizontal="right" vertical="top" wrapText="1"/>
    </xf>
    <xf numFmtId="17" fontId="7" fillId="6" borderId="5" xfId="0" applyNumberFormat="1" applyFont="1" applyFill="1" applyBorder="1" applyAlignment="1">
      <alignment horizontal="right" vertical="top" wrapText="1"/>
    </xf>
    <xf numFmtId="0" fontId="7" fillId="6" borderId="8" xfId="0" applyFont="1" applyFill="1" applyBorder="1" applyAlignment="1">
      <alignment horizontal="left" vertical="top" wrapText="1"/>
    </xf>
    <xf numFmtId="0" fontId="7" fillId="6" borderId="8" xfId="0" applyFont="1" applyFill="1" applyBorder="1" applyAlignment="1">
      <alignment horizontal="right" vertical="top" wrapText="1"/>
    </xf>
    <xf numFmtId="0" fontId="10" fillId="5" borderId="2" xfId="0" applyFont="1" applyFill="1" applyBorder="1" applyAlignment="1">
      <alignment vertical="center" wrapText="1"/>
    </xf>
    <xf numFmtId="17" fontId="7" fillId="5" borderId="2" xfId="0" applyNumberFormat="1" applyFont="1" applyFill="1" applyBorder="1" applyAlignment="1">
      <alignment vertical="top" wrapText="1"/>
    </xf>
    <xf numFmtId="0" fontId="10" fillId="3" borderId="5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right" vertical="center" wrapText="1"/>
    </xf>
    <xf numFmtId="0" fontId="10" fillId="3" borderId="8" xfId="0" applyFont="1" applyFill="1" applyBorder="1" applyAlignment="1">
      <alignment vertical="center" wrapText="1"/>
    </xf>
    <xf numFmtId="17" fontId="7" fillId="5" borderId="8" xfId="0" applyNumberFormat="1" applyFont="1" applyFill="1" applyBorder="1" applyAlignment="1">
      <alignment horizontal="right" vertical="top" wrapText="1"/>
    </xf>
    <xf numFmtId="0" fontId="11" fillId="5" borderId="2" xfId="0" applyFont="1" applyFill="1" applyBorder="1" applyAlignment="1">
      <alignment wrapText="1"/>
    </xf>
    <xf numFmtId="49" fontId="7" fillId="5" borderId="2" xfId="0" applyNumberFormat="1" applyFont="1" applyFill="1" applyBorder="1" applyAlignment="1">
      <alignment vertical="top" wrapText="1"/>
    </xf>
    <xf numFmtId="0" fontId="13" fillId="6" borderId="5" xfId="0" applyFont="1" applyFill="1" applyBorder="1" applyAlignment="1">
      <alignment wrapText="1"/>
    </xf>
    <xf numFmtId="49" fontId="7" fillId="6" borderId="5" xfId="0" applyNumberFormat="1" applyFont="1" applyFill="1" applyBorder="1" applyAlignment="1">
      <alignment vertical="top" wrapText="1"/>
    </xf>
    <xf numFmtId="0" fontId="13" fillId="5" borderId="5" xfId="0" applyFont="1" applyFill="1" applyBorder="1" applyAlignment="1">
      <alignment wrapText="1"/>
    </xf>
    <xf numFmtId="49" fontId="7" fillId="5" borderId="5" xfId="0" applyNumberFormat="1" applyFont="1" applyFill="1" applyBorder="1" applyAlignment="1">
      <alignment vertical="top" wrapText="1"/>
    </xf>
    <xf numFmtId="0" fontId="11" fillId="6" borderId="5" xfId="0" applyFont="1" applyFill="1" applyBorder="1" applyAlignment="1">
      <alignment wrapText="1"/>
    </xf>
    <xf numFmtId="0" fontId="12" fillId="6" borderId="5" xfId="0" applyFont="1" applyFill="1" applyBorder="1" applyAlignment="1">
      <alignment vertical="center" wrapText="1"/>
    </xf>
    <xf numFmtId="0" fontId="13" fillId="5" borderId="8" xfId="0" applyFont="1" applyFill="1" applyBorder="1" applyAlignment="1">
      <alignment wrapText="1"/>
    </xf>
    <xf numFmtId="49" fontId="7" fillId="5" borderId="8" xfId="0" applyNumberFormat="1" applyFont="1" applyFill="1" applyBorder="1" applyAlignment="1">
      <alignment vertical="top" wrapText="1"/>
    </xf>
    <xf numFmtId="0" fontId="14" fillId="5" borderId="8" xfId="0" applyFont="1" applyFill="1" applyBorder="1" applyAlignment="1">
      <alignment vertical="center" wrapText="1"/>
    </xf>
    <xf numFmtId="49" fontId="15" fillId="3" borderId="2" xfId="0" applyNumberFormat="1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vertical="top" wrapText="1"/>
    </xf>
    <xf numFmtId="165" fontId="7" fillId="3" borderId="2" xfId="0" applyNumberFormat="1" applyFont="1" applyFill="1" applyBorder="1" applyAlignment="1">
      <alignment vertical="top" wrapText="1"/>
    </xf>
    <xf numFmtId="166" fontId="7" fillId="3" borderId="2" xfId="0" applyNumberFormat="1" applyFont="1" applyFill="1" applyBorder="1" applyAlignment="1">
      <alignment vertical="top" wrapText="1"/>
    </xf>
    <xf numFmtId="0" fontId="16" fillId="6" borderId="5" xfId="0" applyFont="1" applyFill="1" applyBorder="1"/>
    <xf numFmtId="6" fontId="16" fillId="6" borderId="5" xfId="0" applyNumberFormat="1" applyFont="1" applyFill="1" applyBorder="1" applyAlignment="1">
      <alignment horizontal="right"/>
    </xf>
    <xf numFmtId="166" fontId="7" fillId="3" borderId="5" xfId="0" applyNumberFormat="1" applyFont="1" applyFill="1" applyBorder="1" applyAlignment="1">
      <alignment vertical="top" wrapText="1"/>
    </xf>
    <xf numFmtId="6" fontId="16" fillId="5" borderId="5" xfId="0" applyNumberFormat="1" applyFont="1" applyFill="1" applyBorder="1" applyAlignment="1">
      <alignment horizontal="right"/>
    </xf>
    <xf numFmtId="6" fontId="16" fillId="6" borderId="8" xfId="0" applyNumberFormat="1" applyFont="1" applyFill="1" applyBorder="1" applyAlignment="1">
      <alignment horizontal="right"/>
    </xf>
    <xf numFmtId="166" fontId="7" fillId="3" borderId="8" xfId="0" applyNumberFormat="1" applyFont="1" applyFill="1" applyBorder="1" applyAlignment="1">
      <alignment vertical="top" wrapText="1"/>
    </xf>
    <xf numFmtId="17" fontId="7" fillId="5" borderId="2" xfId="0" applyNumberFormat="1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wrapText="1"/>
    </xf>
    <xf numFmtId="2" fontId="1" fillId="9" borderId="3" xfId="0" applyNumberFormat="1" applyFont="1" applyFill="1" applyBorder="1"/>
    <xf numFmtId="2" fontId="1" fillId="9" borderId="6" xfId="0" applyNumberFormat="1" applyFont="1" applyFill="1" applyBorder="1"/>
    <xf numFmtId="2" fontId="1" fillId="9" borderId="9" xfId="0" applyNumberFormat="1" applyFont="1" applyFill="1" applyBorder="1"/>
    <xf numFmtId="2" fontId="1" fillId="0" borderId="2" xfId="0" applyNumberFormat="1" applyFont="1" applyBorder="1"/>
    <xf numFmtId="2" fontId="1" fillId="3" borderId="5" xfId="0" applyNumberFormat="1" applyFont="1" applyFill="1" applyBorder="1"/>
    <xf numFmtId="2" fontId="1" fillId="0" borderId="5" xfId="0" applyNumberFormat="1" applyFont="1" applyBorder="1"/>
    <xf numFmtId="0" fontId="1" fillId="3" borderId="2" xfId="0" applyFont="1" applyFill="1" applyBorder="1"/>
    <xf numFmtId="44" fontId="1" fillId="3" borderId="8" xfId="1" applyFont="1" applyFill="1" applyBorder="1"/>
    <xf numFmtId="0" fontId="1" fillId="3" borderId="8" xfId="0" applyFont="1" applyFill="1" applyBorder="1"/>
    <xf numFmtId="2" fontId="1" fillId="3" borderId="8" xfId="0" applyNumberFormat="1" applyFont="1" applyFill="1" applyBorder="1"/>
    <xf numFmtId="0" fontId="3" fillId="0" borderId="0" xfId="0" applyFo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31657-B80E-4867-A8A1-E901CF196071}">
  <sheetPr>
    <pageSetUpPr fitToPage="1"/>
  </sheetPr>
  <dimension ref="A2:I23"/>
  <sheetViews>
    <sheetView tabSelected="1" topLeftCell="B1" workbookViewId="0">
      <selection activeCell="E2" sqref="E2"/>
    </sheetView>
  </sheetViews>
  <sheetFormatPr defaultRowHeight="15" x14ac:dyDescent="0.25"/>
  <cols>
    <col min="1" max="1" width="30" customWidth="1"/>
    <col min="2" max="2" width="51.5703125" customWidth="1"/>
    <col min="3" max="8" width="30" customWidth="1"/>
    <col min="9" max="9" width="9.42578125" customWidth="1"/>
  </cols>
  <sheetData>
    <row r="2" spans="1:9" ht="26.25" x14ac:dyDescent="0.4">
      <c r="B2" s="130" t="s">
        <v>192</v>
      </c>
    </row>
    <row r="3" spans="1:9" ht="15.75" thickBot="1" x14ac:dyDescent="0.3"/>
    <row r="4" spans="1:9" ht="50.25" customHeight="1" thickBot="1" x14ac:dyDescent="0.45">
      <c r="A4" s="119" t="s">
        <v>189</v>
      </c>
      <c r="B4" s="117" t="s">
        <v>0</v>
      </c>
      <c r="C4" s="117" t="s">
        <v>1</v>
      </c>
      <c r="D4" s="117" t="s">
        <v>2</v>
      </c>
      <c r="E4" s="117" t="s">
        <v>4</v>
      </c>
      <c r="F4" s="117" t="s">
        <v>3</v>
      </c>
      <c r="G4" s="117" t="s">
        <v>5</v>
      </c>
      <c r="H4" s="118" t="s">
        <v>6</v>
      </c>
      <c r="I4" s="1"/>
    </row>
    <row r="5" spans="1:9" ht="30" customHeight="1" x14ac:dyDescent="0.4">
      <c r="A5" s="12">
        <v>13</v>
      </c>
      <c r="B5" s="126" t="s">
        <v>12</v>
      </c>
      <c r="C5" s="14">
        <v>1427000</v>
      </c>
      <c r="D5" s="13">
        <f t="shared" ref="D5:D15" si="0">C5*C$18</f>
        <v>1726670</v>
      </c>
      <c r="E5" s="4">
        <v>5</v>
      </c>
      <c r="F5" s="123">
        <v>80</v>
      </c>
      <c r="G5" s="4">
        <v>20</v>
      </c>
      <c r="H5" s="120">
        <f t="shared" ref="H5:H15" si="1">F5+G5</f>
        <v>100</v>
      </c>
      <c r="I5" s="1"/>
    </row>
    <row r="6" spans="1:9" ht="30" customHeight="1" x14ac:dyDescent="0.4">
      <c r="A6" s="5">
        <v>8</v>
      </c>
      <c r="B6" s="6" t="s">
        <v>190</v>
      </c>
      <c r="C6" s="15">
        <v>1430000</v>
      </c>
      <c r="D6" s="8">
        <f t="shared" si="0"/>
        <v>1730300</v>
      </c>
      <c r="E6" s="9">
        <v>5</v>
      </c>
      <c r="F6" s="124">
        <v>79.83</v>
      </c>
      <c r="G6" s="9">
        <v>20</v>
      </c>
      <c r="H6" s="121">
        <f t="shared" si="1"/>
        <v>99.83</v>
      </c>
      <c r="I6" s="1"/>
    </row>
    <row r="7" spans="1:9" ht="30" customHeight="1" x14ac:dyDescent="0.4">
      <c r="A7" s="5">
        <v>14</v>
      </c>
      <c r="B7" s="6" t="s">
        <v>11</v>
      </c>
      <c r="C7" s="15">
        <v>1462500</v>
      </c>
      <c r="D7" s="7">
        <f t="shared" si="0"/>
        <v>1769625</v>
      </c>
      <c r="E7" s="6">
        <v>5</v>
      </c>
      <c r="F7" s="125">
        <v>78.05</v>
      </c>
      <c r="G7" s="6">
        <v>20</v>
      </c>
      <c r="H7" s="121">
        <f t="shared" si="1"/>
        <v>98.05</v>
      </c>
      <c r="I7" s="1"/>
    </row>
    <row r="8" spans="1:9" ht="30" customHeight="1" x14ac:dyDescent="0.4">
      <c r="A8" s="5">
        <v>11</v>
      </c>
      <c r="B8" s="6" t="s">
        <v>13</v>
      </c>
      <c r="C8" s="15">
        <v>1449500</v>
      </c>
      <c r="D8" s="8">
        <f t="shared" si="0"/>
        <v>1753895</v>
      </c>
      <c r="E8" s="9">
        <v>2</v>
      </c>
      <c r="F8" s="124">
        <v>78.75</v>
      </c>
      <c r="G8" s="9">
        <v>8</v>
      </c>
      <c r="H8" s="121">
        <f t="shared" si="1"/>
        <v>86.75</v>
      </c>
      <c r="I8" s="1"/>
    </row>
    <row r="9" spans="1:9" ht="30" customHeight="1" x14ac:dyDescent="0.4">
      <c r="A9" s="5">
        <v>9</v>
      </c>
      <c r="B9" s="6" t="s">
        <v>9</v>
      </c>
      <c r="C9" s="15">
        <v>1527500</v>
      </c>
      <c r="D9" s="8">
        <f t="shared" si="0"/>
        <v>1848275</v>
      </c>
      <c r="E9" s="9">
        <v>3</v>
      </c>
      <c r="F9" s="124">
        <v>74.73</v>
      </c>
      <c r="G9" s="9">
        <v>12</v>
      </c>
      <c r="H9" s="121">
        <f t="shared" si="1"/>
        <v>86.73</v>
      </c>
      <c r="I9" s="1"/>
    </row>
    <row r="10" spans="1:9" ht="30" customHeight="1" x14ac:dyDescent="0.4">
      <c r="A10" s="5">
        <v>6</v>
      </c>
      <c r="B10" s="6" t="s">
        <v>7</v>
      </c>
      <c r="C10" s="15">
        <v>1949400</v>
      </c>
      <c r="D10" s="7">
        <f t="shared" si="0"/>
        <v>2358774</v>
      </c>
      <c r="E10" s="6">
        <v>5</v>
      </c>
      <c r="F10" s="125">
        <v>58.56</v>
      </c>
      <c r="G10" s="6">
        <v>20</v>
      </c>
      <c r="H10" s="121">
        <f t="shared" si="1"/>
        <v>78.56</v>
      </c>
      <c r="I10" s="1"/>
    </row>
    <row r="11" spans="1:9" ht="30" customHeight="1" x14ac:dyDescent="0.4">
      <c r="A11" s="5">
        <v>12</v>
      </c>
      <c r="B11" s="6" t="s">
        <v>191</v>
      </c>
      <c r="C11" s="15">
        <v>2297500</v>
      </c>
      <c r="D11" s="8">
        <f t="shared" si="0"/>
        <v>2779975</v>
      </c>
      <c r="E11" s="9">
        <v>4</v>
      </c>
      <c r="F11" s="124">
        <v>49.68</v>
      </c>
      <c r="G11" s="9">
        <v>16</v>
      </c>
      <c r="H11" s="121">
        <f t="shared" si="1"/>
        <v>65.680000000000007</v>
      </c>
      <c r="I11" s="1"/>
    </row>
    <row r="12" spans="1:9" ht="30" customHeight="1" x14ac:dyDescent="0.4">
      <c r="A12" s="5">
        <v>7</v>
      </c>
      <c r="B12" s="6" t="s">
        <v>8</v>
      </c>
      <c r="C12" s="15">
        <v>1998500</v>
      </c>
      <c r="D12" s="8">
        <f t="shared" si="0"/>
        <v>2418185</v>
      </c>
      <c r="E12" s="9">
        <v>1</v>
      </c>
      <c r="F12" s="124">
        <v>57.12</v>
      </c>
      <c r="G12" s="9">
        <v>4</v>
      </c>
      <c r="H12" s="121">
        <f t="shared" si="1"/>
        <v>61.12</v>
      </c>
      <c r="I12" s="1"/>
    </row>
    <row r="13" spans="1:9" ht="30" customHeight="1" thickBot="1" x14ac:dyDescent="0.45">
      <c r="A13" s="10">
        <v>10</v>
      </c>
      <c r="B13" s="11" t="s">
        <v>10</v>
      </c>
      <c r="C13" s="16">
        <v>2300000</v>
      </c>
      <c r="D13" s="127">
        <f t="shared" si="0"/>
        <v>2783000</v>
      </c>
      <c r="E13" s="128">
        <v>2</v>
      </c>
      <c r="F13" s="129">
        <v>49.63</v>
      </c>
      <c r="G13" s="128">
        <v>8</v>
      </c>
      <c r="H13" s="122">
        <f t="shared" si="1"/>
        <v>57.63</v>
      </c>
      <c r="I13" s="1"/>
    </row>
    <row r="14" spans="1:9" ht="30" customHeight="1" x14ac:dyDescent="0.4">
      <c r="A14" s="2"/>
      <c r="B14" s="1"/>
      <c r="C14" s="3"/>
      <c r="D14" s="3">
        <f t="shared" si="0"/>
        <v>0</v>
      </c>
      <c r="E14" s="1"/>
      <c r="F14" s="1"/>
      <c r="G14" s="1"/>
      <c r="H14" s="1">
        <f t="shared" si="1"/>
        <v>0</v>
      </c>
      <c r="I14" s="1"/>
    </row>
    <row r="15" spans="1:9" ht="30" customHeight="1" x14ac:dyDescent="0.4">
      <c r="A15" s="2"/>
      <c r="B15" s="1"/>
      <c r="C15" s="3"/>
      <c r="D15" s="3">
        <f t="shared" si="0"/>
        <v>0</v>
      </c>
      <c r="E15" s="1"/>
      <c r="F15" s="1"/>
      <c r="G15" s="1"/>
      <c r="H15" s="1">
        <f t="shared" si="1"/>
        <v>0</v>
      </c>
      <c r="I15" s="1"/>
    </row>
    <row r="16" spans="1:9" ht="30" customHeight="1" x14ac:dyDescent="0.4">
      <c r="A16" s="1"/>
      <c r="B16" s="1"/>
      <c r="C16" s="1"/>
      <c r="D16" s="1"/>
      <c r="E16" s="1"/>
      <c r="F16" s="1"/>
    </row>
    <row r="17" spans="1:6" ht="30" customHeight="1" x14ac:dyDescent="0.4">
      <c r="A17" s="1"/>
      <c r="B17" s="1"/>
      <c r="C17" s="1"/>
      <c r="D17" s="1"/>
      <c r="E17" s="1"/>
      <c r="F17" s="1"/>
    </row>
    <row r="18" spans="1:6" ht="30" customHeight="1" x14ac:dyDescent="0.4">
      <c r="A18" s="1"/>
      <c r="B18" s="1"/>
      <c r="C18" s="1">
        <v>1.21</v>
      </c>
      <c r="D18" s="1"/>
      <c r="E18" s="1"/>
      <c r="F18" s="1"/>
    </row>
    <row r="19" spans="1:6" ht="30" customHeight="1" x14ac:dyDescent="0.4">
      <c r="A19" s="1"/>
      <c r="B19" s="1"/>
      <c r="C19" s="1"/>
      <c r="D19" s="1"/>
      <c r="E19" s="1"/>
      <c r="F19" s="1"/>
    </row>
    <row r="20" spans="1:6" ht="30" customHeight="1" x14ac:dyDescent="0.4">
      <c r="A20" s="1"/>
      <c r="B20" s="1"/>
      <c r="C20" s="1"/>
      <c r="D20" s="1"/>
      <c r="E20" s="1"/>
      <c r="F20" s="1"/>
    </row>
    <row r="21" spans="1:6" ht="30" customHeight="1" x14ac:dyDescent="0.4">
      <c r="A21" s="1"/>
      <c r="B21" s="1"/>
      <c r="C21" s="1"/>
      <c r="D21" s="1"/>
      <c r="E21" s="1"/>
      <c r="F21" s="1"/>
    </row>
    <row r="22" spans="1:6" ht="30" customHeight="1" x14ac:dyDescent="0.25"/>
    <row r="23" spans="1:6" ht="30" customHeight="1" x14ac:dyDescent="0.25"/>
  </sheetData>
  <sortState xmlns:xlrd2="http://schemas.microsoft.com/office/spreadsheetml/2017/richdata2" ref="A5:H15">
    <sortCondition descending="1" ref="H4:H15"/>
  </sortState>
  <pageMargins left="0.7" right="0.7" top="0.78740157499999996" bottom="0.78740157499999996" header="0.3" footer="0.3"/>
  <pageSetup paperSize="9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6ADBC-EC56-4EB0-A4C2-A2137BA2ADA6}">
  <dimension ref="A2:G99"/>
  <sheetViews>
    <sheetView topLeftCell="A93" workbookViewId="0">
      <selection activeCell="F96" sqref="F96"/>
    </sheetView>
  </sheetViews>
  <sheetFormatPr defaultRowHeight="15" x14ac:dyDescent="0.25"/>
  <cols>
    <col min="1" max="7" width="34.28515625" customWidth="1"/>
  </cols>
  <sheetData>
    <row r="2" spans="1:7" x14ac:dyDescent="0.25">
      <c r="A2" s="17" t="s">
        <v>14</v>
      </c>
    </row>
    <row r="3" spans="1:7" ht="15.75" thickBot="1" x14ac:dyDescent="0.3">
      <c r="B3" s="18" t="s">
        <v>15</v>
      </c>
      <c r="C3" s="18" t="s">
        <v>16</v>
      </c>
      <c r="D3" s="18" t="s">
        <v>17</v>
      </c>
      <c r="E3" s="18" t="s">
        <v>18</v>
      </c>
      <c r="F3" s="18" t="s">
        <v>19</v>
      </c>
      <c r="G3" s="18" t="s">
        <v>20</v>
      </c>
    </row>
    <row r="4" spans="1:7" ht="135" x14ac:dyDescent="0.25">
      <c r="A4" s="43" t="s">
        <v>21</v>
      </c>
      <c r="B4" s="19" t="s">
        <v>22</v>
      </c>
      <c r="C4" s="20" t="s">
        <v>23</v>
      </c>
      <c r="D4" s="21">
        <v>5574100</v>
      </c>
      <c r="E4" s="22">
        <v>44440</v>
      </c>
      <c r="F4" s="23" t="s">
        <v>24</v>
      </c>
      <c r="G4" s="49">
        <v>4</v>
      </c>
    </row>
    <row r="5" spans="1:7" ht="162" x14ac:dyDescent="0.25">
      <c r="A5" s="44" t="s">
        <v>25</v>
      </c>
      <c r="B5" s="24" t="s">
        <v>26</v>
      </c>
      <c r="C5" s="25" t="s">
        <v>27</v>
      </c>
      <c r="D5" s="26">
        <v>1437000</v>
      </c>
      <c r="E5" s="27">
        <v>45170</v>
      </c>
      <c r="F5" s="28" t="s">
        <v>24</v>
      </c>
      <c r="G5" s="50">
        <v>4</v>
      </c>
    </row>
    <row r="6" spans="1:7" ht="229.5" x14ac:dyDescent="0.25">
      <c r="A6" s="45" t="s">
        <v>28</v>
      </c>
      <c r="B6" s="29" t="s">
        <v>29</v>
      </c>
      <c r="C6" s="30" t="s">
        <v>30</v>
      </c>
      <c r="D6" s="31">
        <v>3855000</v>
      </c>
      <c r="E6" s="32">
        <v>43617</v>
      </c>
      <c r="F6" s="33" t="s">
        <v>31</v>
      </c>
      <c r="G6" s="50">
        <v>0</v>
      </c>
    </row>
    <row r="7" spans="1:7" ht="54" x14ac:dyDescent="0.25">
      <c r="A7" s="46" t="s">
        <v>32</v>
      </c>
      <c r="B7" s="34" t="s">
        <v>33</v>
      </c>
      <c r="C7" s="25" t="s">
        <v>34</v>
      </c>
      <c r="D7" s="26">
        <v>2914000</v>
      </c>
      <c r="E7" s="27">
        <v>43586</v>
      </c>
      <c r="F7" s="35" t="s">
        <v>35</v>
      </c>
      <c r="G7" s="50">
        <v>4</v>
      </c>
    </row>
    <row r="8" spans="1:7" ht="81" x14ac:dyDescent="0.25">
      <c r="A8" s="47" t="s">
        <v>36</v>
      </c>
      <c r="B8" s="36" t="s">
        <v>37</v>
      </c>
      <c r="C8" s="37" t="s">
        <v>38</v>
      </c>
      <c r="D8" s="31">
        <v>1790000</v>
      </c>
      <c r="E8" s="32">
        <v>43525</v>
      </c>
      <c r="F8" s="33" t="s">
        <v>39</v>
      </c>
      <c r="G8" s="50">
        <v>0</v>
      </c>
    </row>
    <row r="9" spans="1:7" ht="81" x14ac:dyDescent="0.25">
      <c r="A9" s="46" t="s">
        <v>40</v>
      </c>
      <c r="B9" s="24" t="s">
        <v>41</v>
      </c>
      <c r="C9" s="25" t="s">
        <v>42</v>
      </c>
      <c r="D9" s="26">
        <v>1352200</v>
      </c>
      <c r="E9" s="27">
        <v>43586</v>
      </c>
      <c r="F9" s="35" t="s">
        <v>35</v>
      </c>
      <c r="G9" s="50">
        <v>4</v>
      </c>
    </row>
    <row r="10" spans="1:7" ht="68.25" thickBot="1" x14ac:dyDescent="0.3">
      <c r="A10" s="48" t="s">
        <v>43</v>
      </c>
      <c r="B10" s="38" t="s">
        <v>44</v>
      </c>
      <c r="C10" s="39" t="s">
        <v>45</v>
      </c>
      <c r="D10" s="40">
        <v>1390000</v>
      </c>
      <c r="E10" s="41">
        <v>43525</v>
      </c>
      <c r="F10" s="42" t="s">
        <v>46</v>
      </c>
      <c r="G10" s="51">
        <v>4</v>
      </c>
    </row>
    <row r="11" spans="1:7" ht="15.75" thickBot="1" x14ac:dyDescent="0.3">
      <c r="F11" s="52" t="s">
        <v>47</v>
      </c>
      <c r="G11" s="53">
        <f>SUM(G4:G10)</f>
        <v>20</v>
      </c>
    </row>
    <row r="13" spans="1:7" s="17" customFormat="1" x14ac:dyDescent="0.25">
      <c r="A13" s="17" t="s">
        <v>48</v>
      </c>
    </row>
    <row r="15" spans="1:7" x14ac:dyDescent="0.25">
      <c r="A15" s="17" t="s">
        <v>49</v>
      </c>
    </row>
    <row r="16" spans="1:7" ht="15.75" thickBot="1" x14ac:dyDescent="0.3">
      <c r="A16" s="66"/>
      <c r="B16" s="67" t="s">
        <v>15</v>
      </c>
      <c r="C16" s="67" t="s">
        <v>16</v>
      </c>
      <c r="D16" s="67" t="s">
        <v>17</v>
      </c>
      <c r="E16" s="67" t="s">
        <v>18</v>
      </c>
      <c r="F16" s="67" t="s">
        <v>19</v>
      </c>
      <c r="G16" s="67" t="s">
        <v>20</v>
      </c>
    </row>
    <row r="17" spans="1:7" ht="243" x14ac:dyDescent="0.25">
      <c r="A17" s="62" t="s">
        <v>21</v>
      </c>
      <c r="B17" s="63" t="s">
        <v>50</v>
      </c>
      <c r="C17" s="63" t="s">
        <v>51</v>
      </c>
      <c r="D17" s="64" t="s">
        <v>52</v>
      </c>
      <c r="E17" s="65" t="s">
        <v>53</v>
      </c>
      <c r="F17" s="63" t="s">
        <v>54</v>
      </c>
      <c r="G17" s="68">
        <v>4</v>
      </c>
    </row>
    <row r="18" spans="1:7" ht="121.5" x14ac:dyDescent="0.25">
      <c r="A18" s="46" t="s">
        <v>25</v>
      </c>
      <c r="B18" s="35" t="s">
        <v>55</v>
      </c>
      <c r="C18" s="35" t="s">
        <v>56</v>
      </c>
      <c r="D18" s="57" t="s">
        <v>57</v>
      </c>
      <c r="E18" s="58" t="s">
        <v>58</v>
      </c>
      <c r="F18" s="35" t="s">
        <v>59</v>
      </c>
      <c r="G18" s="50">
        <v>0</v>
      </c>
    </row>
    <row r="19" spans="1:7" ht="148.5" x14ac:dyDescent="0.25">
      <c r="A19" s="47" t="s">
        <v>28</v>
      </c>
      <c r="B19" s="54" t="s">
        <v>60</v>
      </c>
      <c r="C19" s="54" t="s">
        <v>61</v>
      </c>
      <c r="D19" s="54" t="s">
        <v>62</v>
      </c>
      <c r="E19" s="54" t="s">
        <v>63</v>
      </c>
      <c r="F19" s="54" t="s">
        <v>64</v>
      </c>
      <c r="G19" s="50">
        <v>0</v>
      </c>
    </row>
    <row r="20" spans="1:7" ht="230.25" thickBot="1" x14ac:dyDescent="0.3">
      <c r="A20" s="61" t="s">
        <v>32</v>
      </c>
      <c r="B20" s="59" t="s">
        <v>65</v>
      </c>
      <c r="C20" s="59" t="s">
        <v>66</v>
      </c>
      <c r="D20" s="59" t="s">
        <v>62</v>
      </c>
      <c r="E20" s="59" t="s">
        <v>63</v>
      </c>
      <c r="F20" s="59" t="s">
        <v>67</v>
      </c>
      <c r="G20" s="51">
        <v>0</v>
      </c>
    </row>
    <row r="21" spans="1:7" ht="15.75" thickBot="1" x14ac:dyDescent="0.3">
      <c r="F21" s="52" t="s">
        <v>47</v>
      </c>
      <c r="G21" s="53">
        <f>SUM(G17:G20)</f>
        <v>4</v>
      </c>
    </row>
    <row r="23" spans="1:7" s="17" customFormat="1" x14ac:dyDescent="0.25">
      <c r="A23" s="17" t="s">
        <v>68</v>
      </c>
    </row>
    <row r="25" spans="1:7" x14ac:dyDescent="0.25">
      <c r="A25" s="17" t="s">
        <v>69</v>
      </c>
    </row>
    <row r="26" spans="1:7" ht="15.75" thickBot="1" x14ac:dyDescent="0.3">
      <c r="B26" s="18" t="s">
        <v>15</v>
      </c>
      <c r="C26" s="18" t="s">
        <v>16</v>
      </c>
      <c r="D26" s="18" t="s">
        <v>17</v>
      </c>
      <c r="E26" s="18" t="s">
        <v>18</v>
      </c>
      <c r="F26" s="18" t="s">
        <v>19</v>
      </c>
      <c r="G26" s="18" t="s">
        <v>20</v>
      </c>
    </row>
    <row r="27" spans="1:7" ht="27" x14ac:dyDescent="0.25">
      <c r="A27" s="73" t="s">
        <v>21</v>
      </c>
      <c r="B27" s="69" t="s">
        <v>70</v>
      </c>
      <c r="C27" s="69" t="s">
        <v>71</v>
      </c>
      <c r="D27" s="70" t="s">
        <v>72</v>
      </c>
      <c r="E27" s="69">
        <v>2022</v>
      </c>
      <c r="F27" s="23" t="s">
        <v>73</v>
      </c>
      <c r="G27" s="49">
        <v>4</v>
      </c>
    </row>
    <row r="28" spans="1:7" ht="27" x14ac:dyDescent="0.25">
      <c r="A28" s="46" t="s">
        <v>25</v>
      </c>
      <c r="B28" s="35" t="s">
        <v>74</v>
      </c>
      <c r="C28" s="35" t="s">
        <v>75</v>
      </c>
      <c r="D28" s="57" t="s">
        <v>76</v>
      </c>
      <c r="E28" s="35">
        <v>2022</v>
      </c>
      <c r="F28" s="35" t="s">
        <v>73</v>
      </c>
      <c r="G28" s="50">
        <v>4</v>
      </c>
    </row>
    <row r="29" spans="1:7" ht="27" x14ac:dyDescent="0.25">
      <c r="A29" s="47" t="s">
        <v>28</v>
      </c>
      <c r="B29" s="33" t="s">
        <v>77</v>
      </c>
      <c r="C29" s="33" t="s">
        <v>78</v>
      </c>
      <c r="D29" s="54" t="s">
        <v>79</v>
      </c>
      <c r="E29" s="33">
        <v>2022</v>
      </c>
      <c r="F29" s="33" t="s">
        <v>73</v>
      </c>
      <c r="G29" s="50">
        <v>4</v>
      </c>
    </row>
    <row r="30" spans="1:7" ht="27" x14ac:dyDescent="0.25">
      <c r="A30" s="46" t="s">
        <v>32</v>
      </c>
      <c r="B30" s="35" t="s">
        <v>80</v>
      </c>
      <c r="C30" s="35" t="s">
        <v>81</v>
      </c>
      <c r="D30" s="57" t="s">
        <v>82</v>
      </c>
      <c r="E30" s="35">
        <v>2018</v>
      </c>
      <c r="F30" s="35" t="s">
        <v>73</v>
      </c>
      <c r="G30" s="50">
        <v>4</v>
      </c>
    </row>
    <row r="31" spans="1:7" ht="27.75" thickBot="1" x14ac:dyDescent="0.3">
      <c r="A31" s="48" t="s">
        <v>36</v>
      </c>
      <c r="B31" s="42" t="s">
        <v>83</v>
      </c>
      <c r="C31" s="42" t="s">
        <v>84</v>
      </c>
      <c r="D31" s="72" t="s">
        <v>85</v>
      </c>
      <c r="E31" s="42">
        <v>2022</v>
      </c>
      <c r="F31" s="42" t="s">
        <v>73</v>
      </c>
      <c r="G31" s="51">
        <v>4</v>
      </c>
    </row>
    <row r="32" spans="1:7" ht="15.75" thickBot="1" x14ac:dyDescent="0.3">
      <c r="F32" s="52" t="s">
        <v>47</v>
      </c>
      <c r="G32" s="53">
        <f>SUM(G27:G31)</f>
        <v>20</v>
      </c>
    </row>
    <row r="34" spans="1:7" x14ac:dyDescent="0.25">
      <c r="A34" s="17" t="s">
        <v>86</v>
      </c>
    </row>
    <row r="35" spans="1:7" ht="15.75" thickBot="1" x14ac:dyDescent="0.3">
      <c r="B35" s="18" t="s">
        <v>15</v>
      </c>
      <c r="C35" s="18" t="s">
        <v>16</v>
      </c>
      <c r="D35" s="18" t="s">
        <v>17</v>
      </c>
      <c r="E35" s="18" t="s">
        <v>18</v>
      </c>
      <c r="F35" s="18" t="s">
        <v>19</v>
      </c>
      <c r="G35" s="18" t="s">
        <v>20</v>
      </c>
    </row>
    <row r="36" spans="1:7" ht="40.5" x14ac:dyDescent="0.25">
      <c r="A36" s="73" t="s">
        <v>21</v>
      </c>
      <c r="B36" s="69" t="s">
        <v>87</v>
      </c>
      <c r="C36" s="74" t="s">
        <v>88</v>
      </c>
      <c r="D36" s="75">
        <f t="shared" ref="D36" si="0">1271500+1436100</f>
        <v>2707600</v>
      </c>
      <c r="E36" s="76" t="s">
        <v>89</v>
      </c>
      <c r="F36" s="69" t="s">
        <v>90</v>
      </c>
      <c r="G36" s="49">
        <v>0</v>
      </c>
    </row>
    <row r="37" spans="1:7" ht="40.5" x14ac:dyDescent="0.25">
      <c r="A37" s="46" t="s">
        <v>25</v>
      </c>
      <c r="B37" s="35" t="s">
        <v>91</v>
      </c>
      <c r="C37" s="77" t="s">
        <v>88</v>
      </c>
      <c r="D37" s="26">
        <f>473500+2150000</f>
        <v>2623500</v>
      </c>
      <c r="E37" s="78" t="s">
        <v>92</v>
      </c>
      <c r="F37" s="35" t="s">
        <v>90</v>
      </c>
      <c r="G37" s="50">
        <v>0</v>
      </c>
    </row>
    <row r="38" spans="1:7" ht="27" x14ac:dyDescent="0.25">
      <c r="A38" s="47" t="s">
        <v>28</v>
      </c>
      <c r="B38" s="33" t="s">
        <v>93</v>
      </c>
      <c r="C38" s="79" t="s">
        <v>88</v>
      </c>
      <c r="D38" s="31">
        <v>4501037</v>
      </c>
      <c r="E38" s="80" t="s">
        <v>94</v>
      </c>
      <c r="F38" s="81" t="s">
        <v>95</v>
      </c>
      <c r="G38" s="50">
        <v>4</v>
      </c>
    </row>
    <row r="39" spans="1:7" ht="27" x14ac:dyDescent="0.25">
      <c r="A39" s="46" t="s">
        <v>32</v>
      </c>
      <c r="B39" s="35" t="s">
        <v>96</v>
      </c>
      <c r="C39" s="77" t="s">
        <v>88</v>
      </c>
      <c r="D39" s="26">
        <v>10276100</v>
      </c>
      <c r="E39" s="78" t="s">
        <v>97</v>
      </c>
      <c r="F39" s="28" t="s">
        <v>95</v>
      </c>
      <c r="G39" s="50">
        <v>4</v>
      </c>
    </row>
    <row r="40" spans="1:7" ht="27.75" thickBot="1" x14ac:dyDescent="0.3">
      <c r="A40" s="48" t="s">
        <v>36</v>
      </c>
      <c r="B40" s="42" t="s">
        <v>98</v>
      </c>
      <c r="C40" s="82" t="s">
        <v>88</v>
      </c>
      <c r="D40" s="40">
        <v>3900640</v>
      </c>
      <c r="E40" s="83" t="s">
        <v>99</v>
      </c>
      <c r="F40" s="84" t="s">
        <v>95</v>
      </c>
      <c r="G40" s="51">
        <v>4</v>
      </c>
    </row>
    <row r="41" spans="1:7" ht="15.75" thickBot="1" x14ac:dyDescent="0.3">
      <c r="F41" s="52" t="s">
        <v>47</v>
      </c>
      <c r="G41" s="53">
        <f>SUM(G36:G40)</f>
        <v>12</v>
      </c>
    </row>
    <row r="43" spans="1:7" s="17" customFormat="1" x14ac:dyDescent="0.25">
      <c r="A43" s="17" t="s">
        <v>100</v>
      </c>
    </row>
    <row r="45" spans="1:7" x14ac:dyDescent="0.25">
      <c r="A45" s="17" t="s">
        <v>101</v>
      </c>
    </row>
    <row r="46" spans="1:7" ht="15.75" thickBot="1" x14ac:dyDescent="0.3">
      <c r="B46" s="18" t="s">
        <v>15</v>
      </c>
      <c r="C46" s="18" t="s">
        <v>16</v>
      </c>
      <c r="D46" s="18" t="s">
        <v>17</v>
      </c>
      <c r="E46" s="18" t="s">
        <v>18</v>
      </c>
      <c r="F46" s="18" t="s">
        <v>19</v>
      </c>
      <c r="G46" s="18" t="s">
        <v>20</v>
      </c>
    </row>
    <row r="47" spans="1:7" ht="27" x14ac:dyDescent="0.25">
      <c r="A47" s="73" t="s">
        <v>21</v>
      </c>
      <c r="B47" s="69" t="s">
        <v>102</v>
      </c>
      <c r="C47" s="69" t="s">
        <v>88</v>
      </c>
      <c r="D47" s="70" t="s">
        <v>103</v>
      </c>
      <c r="E47" s="85">
        <v>43191</v>
      </c>
      <c r="F47" s="69" t="s">
        <v>104</v>
      </c>
      <c r="G47" s="49">
        <v>4</v>
      </c>
    </row>
    <row r="48" spans="1:7" ht="27" x14ac:dyDescent="0.25">
      <c r="A48" s="46" t="s">
        <v>25</v>
      </c>
      <c r="B48" s="35" t="s">
        <v>105</v>
      </c>
      <c r="C48" s="35" t="s">
        <v>88</v>
      </c>
      <c r="D48" s="57" t="s">
        <v>106</v>
      </c>
      <c r="E48" s="86">
        <v>44774</v>
      </c>
      <c r="F48" s="35" t="s">
        <v>107</v>
      </c>
      <c r="G48" s="50">
        <v>4</v>
      </c>
    </row>
    <row r="49" spans="1:7" ht="27" x14ac:dyDescent="0.25">
      <c r="A49" s="47" t="s">
        <v>28</v>
      </c>
      <c r="B49" s="33" t="s">
        <v>108</v>
      </c>
      <c r="C49" s="33" t="s">
        <v>88</v>
      </c>
      <c r="D49" s="54" t="s">
        <v>109</v>
      </c>
      <c r="E49" s="80" t="s">
        <v>110</v>
      </c>
      <c r="F49" s="33" t="s">
        <v>111</v>
      </c>
      <c r="G49" s="50">
        <v>0</v>
      </c>
    </row>
    <row r="50" spans="1:7" ht="27.75" thickBot="1" x14ac:dyDescent="0.3">
      <c r="A50" s="61" t="s">
        <v>32</v>
      </c>
      <c r="B50" s="87" t="s">
        <v>112</v>
      </c>
      <c r="C50" s="87" t="s">
        <v>88</v>
      </c>
      <c r="D50" s="59" t="s">
        <v>113</v>
      </c>
      <c r="E50" s="88" t="s">
        <v>114</v>
      </c>
      <c r="F50" s="87" t="s">
        <v>115</v>
      </c>
      <c r="G50" s="51">
        <v>0</v>
      </c>
    </row>
    <row r="51" spans="1:7" ht="15.75" thickBot="1" x14ac:dyDescent="0.3">
      <c r="F51" s="52" t="s">
        <v>47</v>
      </c>
      <c r="G51" s="53">
        <f>SUM(G47:G50)</f>
        <v>8</v>
      </c>
    </row>
    <row r="53" spans="1:7" s="17" customFormat="1" x14ac:dyDescent="0.25">
      <c r="A53" s="17" t="s">
        <v>116</v>
      </c>
    </row>
    <row r="55" spans="1:7" x14ac:dyDescent="0.25">
      <c r="A55" s="17" t="s">
        <v>117</v>
      </c>
    </row>
    <row r="56" spans="1:7" ht="15.75" thickBot="1" x14ac:dyDescent="0.3">
      <c r="B56" s="18" t="s">
        <v>15</v>
      </c>
      <c r="C56" s="18" t="s">
        <v>16</v>
      </c>
      <c r="D56" s="18" t="s">
        <v>17</v>
      </c>
      <c r="E56" s="18" t="s">
        <v>18</v>
      </c>
      <c r="F56" s="18" t="s">
        <v>19</v>
      </c>
      <c r="G56" s="18" t="s">
        <v>20</v>
      </c>
    </row>
    <row r="57" spans="1:7" ht="76.5" x14ac:dyDescent="0.25">
      <c r="A57" s="73">
        <v>1</v>
      </c>
      <c r="B57" s="89" t="s">
        <v>118</v>
      </c>
      <c r="C57" s="23" t="s">
        <v>88</v>
      </c>
      <c r="D57" s="75" t="s">
        <v>119</v>
      </c>
      <c r="E57" s="90">
        <v>44652</v>
      </c>
      <c r="F57" s="23" t="s">
        <v>120</v>
      </c>
      <c r="G57" s="49">
        <v>4</v>
      </c>
    </row>
    <row r="58" spans="1:7" ht="27" x14ac:dyDescent="0.25">
      <c r="A58" s="46">
        <v>2</v>
      </c>
      <c r="B58" s="91" t="s">
        <v>121</v>
      </c>
      <c r="C58" s="35" t="s">
        <v>88</v>
      </c>
      <c r="D58" s="26">
        <v>1646800</v>
      </c>
      <c r="E58" s="86">
        <v>44562</v>
      </c>
      <c r="F58" s="35" t="s">
        <v>122</v>
      </c>
      <c r="G58" s="50">
        <v>0</v>
      </c>
    </row>
    <row r="59" spans="1:7" ht="38.25" x14ac:dyDescent="0.25">
      <c r="A59" s="47">
        <v>3</v>
      </c>
      <c r="B59" s="91" t="s">
        <v>123</v>
      </c>
      <c r="C59" s="33" t="s">
        <v>88</v>
      </c>
      <c r="D59" s="31" t="s">
        <v>124</v>
      </c>
      <c r="E59" s="92" t="s">
        <v>125</v>
      </c>
      <c r="F59" s="33" t="s">
        <v>126</v>
      </c>
      <c r="G59" s="50">
        <v>4</v>
      </c>
    </row>
    <row r="60" spans="1:7" ht="27" x14ac:dyDescent="0.25">
      <c r="A60" s="46">
        <v>4</v>
      </c>
      <c r="B60" s="35" t="s">
        <v>127</v>
      </c>
      <c r="C60" s="35" t="s">
        <v>88</v>
      </c>
      <c r="D60" s="26">
        <v>1137000</v>
      </c>
      <c r="E60" s="78" t="s">
        <v>128</v>
      </c>
      <c r="F60" s="28" t="s">
        <v>120</v>
      </c>
      <c r="G60" s="50">
        <v>0</v>
      </c>
    </row>
    <row r="61" spans="1:7" ht="39" thickBot="1" x14ac:dyDescent="0.3">
      <c r="A61" s="48" t="s">
        <v>36</v>
      </c>
      <c r="B61" s="93" t="s">
        <v>129</v>
      </c>
      <c r="C61" s="42" t="s">
        <v>88</v>
      </c>
      <c r="D61" s="40">
        <v>1611000</v>
      </c>
      <c r="E61" s="94">
        <v>43862</v>
      </c>
      <c r="F61" s="42" t="s">
        <v>130</v>
      </c>
      <c r="G61" s="51">
        <v>0</v>
      </c>
    </row>
    <row r="62" spans="1:7" ht="15.75" thickBot="1" x14ac:dyDescent="0.3">
      <c r="F62" s="52" t="s">
        <v>47</v>
      </c>
      <c r="G62" s="53">
        <f>SUM(G57:G61)</f>
        <v>8</v>
      </c>
    </row>
    <row r="64" spans="1:7" s="17" customFormat="1" x14ac:dyDescent="0.25">
      <c r="A64" s="17" t="s">
        <v>131</v>
      </c>
    </row>
    <row r="66" spans="1:7" x14ac:dyDescent="0.25">
      <c r="A66" s="17" t="s">
        <v>132</v>
      </c>
    </row>
    <row r="67" spans="1:7" ht="15.75" thickBot="1" x14ac:dyDescent="0.3">
      <c r="B67" s="18" t="s">
        <v>15</v>
      </c>
      <c r="C67" s="18" t="s">
        <v>16</v>
      </c>
      <c r="D67" s="18" t="s">
        <v>17</v>
      </c>
      <c r="E67" s="18" t="s">
        <v>18</v>
      </c>
      <c r="F67" s="18" t="s">
        <v>19</v>
      </c>
      <c r="G67" s="18" t="s">
        <v>20</v>
      </c>
    </row>
    <row r="68" spans="1:7" ht="239.25" x14ac:dyDescent="0.25">
      <c r="A68" s="73" t="s">
        <v>21</v>
      </c>
      <c r="B68" s="95" t="s">
        <v>133</v>
      </c>
      <c r="C68" s="69" t="s">
        <v>88</v>
      </c>
      <c r="D68" s="70" t="s">
        <v>134</v>
      </c>
      <c r="E68" s="96" t="s">
        <v>135</v>
      </c>
      <c r="F68" s="69" t="s">
        <v>177</v>
      </c>
      <c r="G68" s="49">
        <v>4</v>
      </c>
    </row>
    <row r="69" spans="1:7" ht="240.75" x14ac:dyDescent="0.25">
      <c r="A69" s="46" t="s">
        <v>25</v>
      </c>
      <c r="B69" s="97" t="s">
        <v>136</v>
      </c>
      <c r="C69" s="35" t="s">
        <v>88</v>
      </c>
      <c r="D69" s="57" t="s">
        <v>137</v>
      </c>
      <c r="E69" s="98" t="s">
        <v>138</v>
      </c>
      <c r="F69" s="28" t="s">
        <v>178</v>
      </c>
      <c r="G69" s="50">
        <v>4</v>
      </c>
    </row>
    <row r="70" spans="1:7" ht="362.25" x14ac:dyDescent="0.25">
      <c r="A70" s="47" t="s">
        <v>28</v>
      </c>
      <c r="B70" s="99" t="s">
        <v>139</v>
      </c>
      <c r="C70" s="33" t="s">
        <v>88</v>
      </c>
      <c r="D70" s="54" t="s">
        <v>140</v>
      </c>
      <c r="E70" s="100" t="s">
        <v>141</v>
      </c>
      <c r="F70" s="33" t="s">
        <v>179</v>
      </c>
      <c r="G70" s="50">
        <v>0</v>
      </c>
    </row>
    <row r="71" spans="1:7" ht="315" x14ac:dyDescent="0.25">
      <c r="A71" s="46" t="s">
        <v>32</v>
      </c>
      <c r="B71" s="101" t="s">
        <v>142</v>
      </c>
      <c r="C71" s="35" t="s">
        <v>88</v>
      </c>
      <c r="D71" s="57" t="s">
        <v>143</v>
      </c>
      <c r="E71" s="98" t="s">
        <v>144</v>
      </c>
      <c r="F71" s="102" t="s">
        <v>180</v>
      </c>
      <c r="G71" s="50">
        <v>4</v>
      </c>
    </row>
    <row r="72" spans="1:7" ht="237" thickBot="1" x14ac:dyDescent="0.3">
      <c r="A72" s="48" t="s">
        <v>36</v>
      </c>
      <c r="B72" s="103" t="s">
        <v>145</v>
      </c>
      <c r="C72" s="42" t="s">
        <v>88</v>
      </c>
      <c r="D72" s="72" t="s">
        <v>146</v>
      </c>
      <c r="E72" s="104" t="s">
        <v>147</v>
      </c>
      <c r="F72" s="105" t="s">
        <v>181</v>
      </c>
      <c r="G72" s="51">
        <v>4</v>
      </c>
    </row>
    <row r="73" spans="1:7" ht="15.75" thickBot="1" x14ac:dyDescent="0.3">
      <c r="F73" s="52" t="s">
        <v>47</v>
      </c>
      <c r="G73" s="53">
        <f>SUM(G68:G72)</f>
        <v>16</v>
      </c>
    </row>
    <row r="75" spans="1:7" s="17" customFormat="1" x14ac:dyDescent="0.25">
      <c r="A75" s="17" t="s">
        <v>148</v>
      </c>
    </row>
    <row r="77" spans="1:7" x14ac:dyDescent="0.25">
      <c r="A77" s="17" t="s">
        <v>149</v>
      </c>
    </row>
    <row r="78" spans="1:7" ht="15.75" thickBot="1" x14ac:dyDescent="0.3">
      <c r="B78" s="18" t="s">
        <v>15</v>
      </c>
      <c r="C78" s="18" t="s">
        <v>16</v>
      </c>
      <c r="D78" s="18" t="s">
        <v>17</v>
      </c>
      <c r="E78" s="18" t="s">
        <v>18</v>
      </c>
      <c r="F78" s="18" t="s">
        <v>19</v>
      </c>
      <c r="G78" s="18" t="s">
        <v>20</v>
      </c>
    </row>
    <row r="79" spans="1:7" ht="27" x14ac:dyDescent="0.25">
      <c r="A79" s="73" t="s">
        <v>21</v>
      </c>
      <c r="B79" s="106" t="s">
        <v>150</v>
      </c>
      <c r="C79" s="107" t="s">
        <v>151</v>
      </c>
      <c r="D79" s="108">
        <v>1501950</v>
      </c>
      <c r="E79" s="109">
        <v>44378</v>
      </c>
      <c r="F79" s="69" t="s">
        <v>182</v>
      </c>
      <c r="G79" s="71">
        <v>4</v>
      </c>
    </row>
    <row r="80" spans="1:7" ht="54" x14ac:dyDescent="0.25">
      <c r="A80" s="46" t="s">
        <v>25</v>
      </c>
      <c r="B80" s="35" t="s">
        <v>152</v>
      </c>
      <c r="C80" s="110" t="s">
        <v>153</v>
      </c>
      <c r="D80" s="111">
        <v>1459600</v>
      </c>
      <c r="E80" s="112">
        <v>44713</v>
      </c>
      <c r="F80" s="35" t="s">
        <v>183</v>
      </c>
      <c r="G80" s="56">
        <v>4</v>
      </c>
    </row>
    <row r="81" spans="1:7" ht="27" x14ac:dyDescent="0.25">
      <c r="A81" s="47" t="s">
        <v>28</v>
      </c>
      <c r="B81" s="33" t="s">
        <v>154</v>
      </c>
      <c r="C81" s="33" t="s">
        <v>155</v>
      </c>
      <c r="D81" s="113">
        <v>1542600</v>
      </c>
      <c r="E81" s="112">
        <v>45047</v>
      </c>
      <c r="F81" s="33" t="s">
        <v>182</v>
      </c>
      <c r="G81" s="56">
        <v>4</v>
      </c>
    </row>
    <row r="82" spans="1:7" ht="27" x14ac:dyDescent="0.25">
      <c r="A82" s="46" t="s">
        <v>32</v>
      </c>
      <c r="B82" s="35" t="s">
        <v>156</v>
      </c>
      <c r="C82" s="35" t="s">
        <v>157</v>
      </c>
      <c r="D82" s="111">
        <v>1629600</v>
      </c>
      <c r="E82" s="112">
        <v>45261</v>
      </c>
      <c r="F82" s="35" t="s">
        <v>182</v>
      </c>
      <c r="G82" s="56">
        <v>4</v>
      </c>
    </row>
    <row r="83" spans="1:7" ht="27" x14ac:dyDescent="0.25">
      <c r="A83" s="47" t="s">
        <v>36</v>
      </c>
      <c r="B83" s="33" t="s">
        <v>158</v>
      </c>
      <c r="C83" s="33" t="s">
        <v>155</v>
      </c>
      <c r="D83" s="113">
        <v>1797250</v>
      </c>
      <c r="E83" s="112">
        <v>42887</v>
      </c>
      <c r="F83" s="33" t="s">
        <v>182</v>
      </c>
      <c r="G83" s="56">
        <v>4</v>
      </c>
    </row>
    <row r="84" spans="1:7" ht="41.25" thickBot="1" x14ac:dyDescent="0.3">
      <c r="A84" s="61" t="s">
        <v>40</v>
      </c>
      <c r="B84" s="87" t="s">
        <v>159</v>
      </c>
      <c r="C84" s="87" t="s">
        <v>155</v>
      </c>
      <c r="D84" s="114">
        <v>1209350</v>
      </c>
      <c r="E84" s="115">
        <v>43101</v>
      </c>
      <c r="F84" s="87" t="s">
        <v>184</v>
      </c>
      <c r="G84" s="60">
        <v>0</v>
      </c>
    </row>
    <row r="85" spans="1:7" ht="15.75" thickBot="1" x14ac:dyDescent="0.3">
      <c r="F85" s="52" t="s">
        <v>47</v>
      </c>
      <c r="G85" s="53">
        <f>SUM(G79:G84)</f>
        <v>20</v>
      </c>
    </row>
    <row r="87" spans="1:7" s="17" customFormat="1" x14ac:dyDescent="0.25">
      <c r="A87" s="17" t="s">
        <v>160</v>
      </c>
    </row>
    <row r="89" spans="1:7" x14ac:dyDescent="0.25">
      <c r="A89" s="17" t="s">
        <v>161</v>
      </c>
    </row>
    <row r="90" spans="1:7" ht="15.75" thickBot="1" x14ac:dyDescent="0.3">
      <c r="B90" s="18" t="s">
        <v>15</v>
      </c>
      <c r="C90" s="18" t="s">
        <v>16</v>
      </c>
      <c r="D90" s="18" t="s">
        <v>17</v>
      </c>
      <c r="E90" s="18" t="s">
        <v>18</v>
      </c>
      <c r="F90" s="18" t="s">
        <v>19</v>
      </c>
      <c r="G90" s="18" t="s">
        <v>20</v>
      </c>
    </row>
    <row r="91" spans="1:7" ht="243" x14ac:dyDescent="0.25">
      <c r="A91" s="73" t="s">
        <v>21</v>
      </c>
      <c r="B91" s="69" t="s">
        <v>162</v>
      </c>
      <c r="C91" s="69" t="s">
        <v>163</v>
      </c>
      <c r="D91" s="70" t="s">
        <v>164</v>
      </c>
      <c r="E91" s="116">
        <v>44501</v>
      </c>
      <c r="F91" s="69" t="s">
        <v>185</v>
      </c>
      <c r="G91" s="49">
        <v>4</v>
      </c>
    </row>
    <row r="92" spans="1:7" ht="40.5" x14ac:dyDescent="0.25">
      <c r="A92" s="46" t="s">
        <v>25</v>
      </c>
      <c r="B92" s="35" t="s">
        <v>165</v>
      </c>
      <c r="C92" s="35" t="s">
        <v>163</v>
      </c>
      <c r="D92" s="57" t="s">
        <v>166</v>
      </c>
      <c r="E92" s="58">
        <v>44958</v>
      </c>
      <c r="F92" s="35" t="s">
        <v>186</v>
      </c>
      <c r="G92" s="50">
        <v>4</v>
      </c>
    </row>
    <row r="93" spans="1:7" ht="94.5" x14ac:dyDescent="0.25">
      <c r="A93" s="47" t="s">
        <v>28</v>
      </c>
      <c r="B93" s="33" t="s">
        <v>167</v>
      </c>
      <c r="C93" s="33" t="s">
        <v>163</v>
      </c>
      <c r="D93" s="54" t="s">
        <v>168</v>
      </c>
      <c r="E93" s="55">
        <v>45231</v>
      </c>
      <c r="F93" s="33" t="s">
        <v>187</v>
      </c>
      <c r="G93" s="50">
        <v>4</v>
      </c>
    </row>
    <row r="94" spans="1:7" ht="81" x14ac:dyDescent="0.25">
      <c r="A94" s="46" t="s">
        <v>32</v>
      </c>
      <c r="B94" s="35" t="s">
        <v>169</v>
      </c>
      <c r="C94" s="35" t="s">
        <v>163</v>
      </c>
      <c r="D94" s="57" t="s">
        <v>170</v>
      </c>
      <c r="E94" s="58">
        <v>43831</v>
      </c>
      <c r="F94" s="35" t="s">
        <v>188</v>
      </c>
      <c r="G94" s="50">
        <v>4</v>
      </c>
    </row>
    <row r="95" spans="1:7" ht="121.5" x14ac:dyDescent="0.25">
      <c r="A95" s="47" t="s">
        <v>36</v>
      </c>
      <c r="B95" s="33" t="s">
        <v>171</v>
      </c>
      <c r="C95" s="33" t="s">
        <v>163</v>
      </c>
      <c r="D95" s="54" t="s">
        <v>172</v>
      </c>
      <c r="E95" s="55">
        <v>44621</v>
      </c>
      <c r="F95" s="33" t="s">
        <v>185</v>
      </c>
      <c r="G95" s="50">
        <v>4</v>
      </c>
    </row>
    <row r="96" spans="1:7" ht="95.25" thickBot="1" x14ac:dyDescent="0.3">
      <c r="A96" s="61" t="s">
        <v>40</v>
      </c>
      <c r="B96" s="87" t="s">
        <v>173</v>
      </c>
      <c r="C96" s="87" t="s">
        <v>163</v>
      </c>
      <c r="D96" s="59" t="s">
        <v>174</v>
      </c>
      <c r="E96" s="87" t="s">
        <v>175</v>
      </c>
      <c r="F96" s="87" t="s">
        <v>176</v>
      </c>
      <c r="G96" s="51">
        <v>0</v>
      </c>
    </row>
    <row r="97" spans="1:7" ht="15.75" thickBot="1" x14ac:dyDescent="0.3">
      <c r="F97" s="52" t="s">
        <v>47</v>
      </c>
      <c r="G97" s="53">
        <f>SUM(G91:G96)</f>
        <v>20</v>
      </c>
    </row>
    <row r="99" spans="1:7" s="17" customFormat="1" x14ac:dyDescent="0.25">
      <c r="A99" s="17" t="s">
        <v>160</v>
      </c>
    </row>
  </sheetData>
  <dataValidations count="1">
    <dataValidation type="date" operator="greaterThanOrEqual" allowBlank="1" showInputMessage="1" showErrorMessage="1" promptTitle="Datum dokončení prací" prompt="Doplňte datum dokončení (zprovoznění) stavby_x000a_" sqref="E79:E84" xr:uid="{22EF2A51-5F90-4878-B629-A057D7049750}">
      <formula1>$J$14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hodnocení</vt:lpstr>
      <vt:lpstr>Tabulky hodnocení zkušeností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Karafiát Martin</dc:creator>
  <cp:lastModifiedBy>Karafiát Martin</cp:lastModifiedBy>
  <cp:lastPrinted>2025-01-13T07:51:19Z</cp:lastPrinted>
  <dcterms:created xsi:type="dcterms:W3CDTF">2024-12-17T11:28:51Z</dcterms:created>
  <dcterms:modified xsi:type="dcterms:W3CDTF">2025-01-22T12:05:09Z</dcterms:modified>
</cp:coreProperties>
</file>