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Nová složka/"/>
    </mc:Choice>
  </mc:AlternateContent>
  <xr:revisionPtr revIDLastSave="0" documentId="8_{B84B1BCC-E1D9-471B-92C2-659DD08B3F47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ekapitulace" sheetId="6" r:id="rId2"/>
    <sheet name="SO Vozovka" sheetId="1" r:id="rId3"/>
    <sheet name="SO Sanace" sheetId="4" r:id="rId4"/>
  </sheets>
  <definedNames>
    <definedName name="_xlnm.Print_Area" localSheetId="0">'Krycí list rozpočtu'!$B$1:$J$1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15" i="1" l="1"/>
  <c r="H14" i="1"/>
  <c r="H20" i="4"/>
  <c r="H17" i="4"/>
  <c r="H16" i="4"/>
  <c r="H12" i="4" l="1"/>
  <c r="H10" i="4"/>
  <c r="H19" i="4"/>
  <c r="H18" i="4"/>
  <c r="H14" i="4"/>
  <c r="H36" i="1"/>
  <c r="H31" i="1"/>
  <c r="H29" i="1"/>
  <c r="H27" i="1"/>
  <c r="H25" i="1"/>
  <c r="H24" i="1"/>
  <c r="H23" i="1"/>
  <c r="H22" i="1"/>
  <c r="H20" i="1"/>
  <c r="H19" i="1"/>
  <c r="H17" i="1"/>
  <c r="H16" i="1"/>
  <c r="H13" i="1"/>
  <c r="H11" i="1"/>
  <c r="H10" i="1"/>
  <c r="G25" i="3"/>
  <c r="J22" i="3"/>
  <c r="G22" i="3"/>
  <c r="H21" i="4" l="1"/>
  <c r="H37" i="1"/>
  <c r="C8" i="6" s="1"/>
  <c r="H22" i="4" l="1"/>
  <c r="C9" i="6"/>
  <c r="C10" i="6" s="1"/>
  <c r="D14" i="3" s="1"/>
  <c r="D22" i="3" s="1"/>
  <c r="D26" i="3" s="1"/>
  <c r="J25" i="3" s="1"/>
  <c r="H38" i="1"/>
  <c r="H23" i="4" l="1"/>
  <c r="E9" i="6" s="1"/>
  <c r="D9" i="6"/>
  <c r="G26" i="3"/>
  <c r="J26" i="3" s="1"/>
  <c r="H39" i="1"/>
  <c r="E8" i="6" s="1"/>
  <c r="D8" i="6"/>
  <c r="D10" i="6" l="1"/>
  <c r="E10" i="6"/>
</calcChain>
</file>

<file path=xl/sharedStrings.xml><?xml version="1.0" encoding="utf-8"?>
<sst xmlns="http://schemas.openxmlformats.org/spreadsheetml/2006/main" count="223" uniqueCount="158">
  <si>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</si>
  <si>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</si>
  <si>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</si>
  <si>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</si>
  <si>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</si>
  <si>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</si>
  <si>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</si>
  <si>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</si>
  <si>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</si>
  <si>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</si>
  <si>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</si>
  <si>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</si>
  <si>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</si>
  <si>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</si>
  <si>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</si>
  <si>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</si>
  <si>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</si>
  <si>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</si>
  <si>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</si>
  <si>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</si>
  <si>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</si>
  <si>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</si>
  <si>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</si>
  <si>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</si>
  <si>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</si>
  <si>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</si>
  <si>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</si>
  <si>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</si>
  <si>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</si>
  <si>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</si>
  <si>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</si>
  <si>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</si>
  <si>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</si>
  <si>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</si>
  <si>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</si>
  <si>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</si>
  <si>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</si>
  <si>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</si>
  <si>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</si>
  <si>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</si>
  <si>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</si>
  <si>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</si>
  <si>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</si>
  <si>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</si>
  <si>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</si>
  <si>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</si>
  <si>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</si>
  <si>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</si>
  <si>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</si>
  <si>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</si>
  <si>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</si>
  <si>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</si>
  <si>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</si>
  <si>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</si>
  <si>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</si>
  <si>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</si>
  <si>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</si>
  <si>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</si>
  <si>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</si>
  <si>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</si>
  <si>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015111</t>
  </si>
  <si>
    <t>DIO včetně zajištění,zjištění a vytyčení inž.sítí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</si>
  <si>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</si>
  <si>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</si>
  <si>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</si>
  <si>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</si>
  <si>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</si>
  <si>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</si>
  <si>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</si>
  <si>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</si>
  <si>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</si>
  <si>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</si>
  <si>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</si>
  <si>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</si>
  <si>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POPLATKY ZA LIKVIDACI ODPADŮ NEKONTAMINOVANÝCH - 17 05 04 VYTĚŽENÉ ZEMINY A HORNINY - I. TŘÍDA TĚŽITELNOSTI</t>
  </si>
  <si>
    <t>ODKOPÁVKY A PROKOPÁVKY OBECNÉ TŘ. I, ODVOZ DO 20KM</t>
  </si>
  <si>
    <t>VRSTVY PRO OBNOVU A OPRAVY Z KAMENIVA ZPEV CEMENTEM - TL. 120 MM</t>
  </si>
  <si>
    <t>ASFALTOVÝ BETON PRO PODKLADNÍ VRSTVY ACP 22+ , TL. 80MM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</si>
  <si>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</si>
  <si>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</si>
  <si>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</si>
  <si>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</si>
  <si>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</si>
  <si>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</si>
  <si>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</si>
  <si>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0,5M3/M  S ODVOZEM NA SKLÁDKU</t>
  </si>
  <si>
    <t>VODOROVNÉ DOPRAVNÍ ZNAČENÍ PLASTEM HLADKÉ - DODÁVKA A POKLÁDKA</t>
  </si>
  <si>
    <t>KUS</t>
  </si>
  <si>
    <t xml:space="preserve">VÝŠKOVÁ ÚPRAVA POKLOPŮ (šachty, vpusti) 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</si>
  <si>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</si>
  <si>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</si>
  <si>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</si>
  <si>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</si>
  <si>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</si>
  <si>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</si>
  <si>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</si>
  <si>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</si>
  <si>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VOZOVKOVÉ VRSTVY ZE ŠTĚRKODRTI TL. DO 150MM</t>
  </si>
  <si>
    <t>574C08</t>
  </si>
  <si>
    <t>Místo (lokalita):</t>
  </si>
  <si>
    <t>ROZPOČET - VOZOVKA</t>
  </si>
  <si>
    <t>ROZPOČET - SANACE</t>
  </si>
  <si>
    <t>REKAPITULACE</t>
  </si>
  <si>
    <t>Název úseku (objektu)</t>
  </si>
  <si>
    <t>DPH</t>
  </si>
  <si>
    <t>Celkem :</t>
  </si>
  <si>
    <t>SO Vozovka</t>
  </si>
  <si>
    <t>SO Sanace</t>
  </si>
  <si>
    <t>Pozn:</t>
  </si>
  <si>
    <t>FRÉZOVÁNÍ ZPEVNĚNÝCH PLOCH ASFALTOVÝCH, TL. 80MM, VČETNĚ ODKUPU</t>
  </si>
  <si>
    <t>ÚPRAVA PLÁNĚ SE ZHUTNĚNÍM V HORNINĚ TŘ. I</t>
  </si>
  <si>
    <t>21461C</t>
  </si>
  <si>
    <t>SEPARAČNÍ GEOTEXTILIE DO 300G/M2</t>
  </si>
  <si>
    <t>odtěžení vrstvy 27 cm</t>
  </si>
  <si>
    <t>frézování do hloubky 8 cm</t>
  </si>
  <si>
    <t>odtěžení vrstvy 27 cm; m3 * 2 = t</t>
  </si>
  <si>
    <t>Stavba:</t>
  </si>
  <si>
    <t>Ing. Aleš Čermák, Ph.D., MBA, ředitel</t>
  </si>
  <si>
    <t>Kontroloval:</t>
  </si>
  <si>
    <t>Jiří Brzoň - vedoucí oblasti Benešov</t>
  </si>
  <si>
    <t>Bc. Milan Jonszta - zástupce vedoucího oblasti Benešov</t>
  </si>
  <si>
    <t>Objekt:</t>
  </si>
  <si>
    <t>Kód položky</t>
  </si>
  <si>
    <t>1</t>
  </si>
  <si>
    <t>Poř.č.</t>
  </si>
  <si>
    <t>III/11437 Neveklov - kř.III/11450</t>
  </si>
  <si>
    <t>Neveklov / cestmistrovství Votice / uzl.st.: 1244A086 - 1244A124</t>
  </si>
  <si>
    <t>úplná uzavírka</t>
  </si>
  <si>
    <t>zápich Neveklovu kř. III/11438 (144m2) a u kř.s III/11450 (36m2)</t>
  </si>
  <si>
    <t>144 + 36 = 180 m2 * 0,05 = 9</t>
  </si>
  <si>
    <t>zápichy + 3x pracovní spára</t>
  </si>
  <si>
    <t>celková plocha (odečet zápichy 180 m2)</t>
  </si>
  <si>
    <t>20134 * 0,05</t>
  </si>
  <si>
    <t>20134 + 20314</t>
  </si>
  <si>
    <t>vlevo v zatáčce v Neveklově (km 0,360)</t>
  </si>
  <si>
    <t>ZPEVNĚNÍ KRAJNIC ZE ŠTĚRKODRTI TL DO 150MM</t>
  </si>
  <si>
    <t>nakupovaný materiál fr. 0-32 mm</t>
  </si>
  <si>
    <t>vodící proužek 12,5 cm</t>
  </si>
  <si>
    <t>9113C1</t>
  </si>
  <si>
    <t>SVODIDLO OCEL SILNIČ JEDNOSTR, ÚROVEŇ ZADRŽ H2 - DODÁVKA A MONTÁŽ</t>
  </si>
  <si>
    <t>SILNIČNÍ A CHODNÍKOVÉ OBRUBY Z BETONOVÝCH OBRUBNÍKŮ ŠÍŘ 100 MM</t>
  </si>
  <si>
    <t>osazení betonových obrub v Neveklově před ev.č. 32 a dále před č.p.42 a 28</t>
  </si>
  <si>
    <t>30 m + 82 m</t>
  </si>
  <si>
    <t>SO Sanace, km 0,360 - 0,390</t>
  </si>
  <si>
    <t>Sanace v příčném řezu šířky 1,5 m (odkop + geotextilie + ŠD + SC)</t>
  </si>
  <si>
    <t>Sanace: 30 bm x 1,5 m</t>
  </si>
  <si>
    <t>45 m2</t>
  </si>
  <si>
    <t>Sanace v příčném řezu šířky 1,7 m (frézování + pokládka ACP), délka 30,4 m</t>
  </si>
  <si>
    <t>51,7 m2</t>
  </si>
  <si>
    <t>Rekonstrukce vozovky</t>
  </si>
  <si>
    <t>Kapitola 12</t>
  </si>
  <si>
    <t>SO Vozovka, km 0,200 - 4,100</t>
  </si>
  <si>
    <t>CMS Votice, km 0,200 - 4,100            uzl.st. 1244A086 - 1244A124</t>
  </si>
  <si>
    <t>3900 bm x 0,3 m šíře x 2 (strany)</t>
  </si>
  <si>
    <t>2340 * 0,1 * 1,5 = 350 t  + 1000 * 0,5 * 1,5 = 750 t</t>
  </si>
  <si>
    <t>3900 * 0,125 * 2</t>
  </si>
  <si>
    <t>vod.proužek 12,5 cm v km 0,200 - 6,055 (po 2 měsících po pokládkce asf.)</t>
  </si>
  <si>
    <t>5855 * 0,125 *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</si>
</sst>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Alignment="0">
      <alignment vertical="top" wrapText="1"/>
      <protection locked="0"/>
    </xf>
    <xf numFmtId="0" fontId="19" fillId="0" borderId="0"/>
    <xf numFmtId="9" fontId="4" fillId="0" borderId="0" applyFont="0" applyFill="0" applyBorder="0" applyAlignment="0" applyProtection="0">
      <alignment vertical="top" wrapText="1"/>
      <protection locked="0"/>
    </xf>
    <xf numFmtId="0" fontId="18" fillId="0" borderId="0">
      <alignment vertical="center"/>
    </xf>
  </cellStyleXfs>
  <cellXfs count="22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4" fillId="3" borderId="2" xfId="0" applyNumberFormat="1" applyFont="1" applyFill="1" applyBorder="1" applyAlignment="1" applyProtection="1">
      <alignment horizontal="center" vertical="center"/>
    </xf>
    <xf numFmtId="49" fontId="14" fillId="3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" fontId="8" fillId="0" borderId="5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49" fontId="8" fillId="0" borderId="5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4" fontId="16" fillId="3" borderId="5" xfId="0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4" fontId="16" fillId="3" borderId="6" xfId="0" applyNumberFormat="1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7" fillId="0" borderId="5" xfId="0" applyFont="1" applyBorder="1" applyAlignment="1" applyProtection="1">
      <alignment vertical="top"/>
    </xf>
    <xf numFmtId="0" fontId="17" fillId="0" borderId="5" xfId="0" applyFont="1" applyBorder="1" applyAlignment="1" applyProtection="1">
      <alignment vertical="center"/>
    </xf>
    <xf numFmtId="3" fontId="0" fillId="0" borderId="0" xfId="0" applyNumberFormat="1" applyAlignment="1" applyProtection="1">
      <alignment vertical="top"/>
    </xf>
    <xf numFmtId="10" fontId="0" fillId="0" borderId="0" xfId="2" applyNumberFormat="1" applyFont="1" applyAlignment="1" applyProtection="1">
      <alignment vertical="top"/>
    </xf>
    <xf numFmtId="4" fontId="11" fillId="0" borderId="5" xfId="0" applyNumberFormat="1" applyFont="1" applyBorder="1" applyAlignment="1" applyProtection="1">
      <alignment vertical="center"/>
    </xf>
    <xf numFmtId="4" fontId="18" fillId="0" borderId="5" xfId="0" applyNumberFormat="1" applyFont="1" applyBorder="1" applyAlignment="1">
      <alignment vertical="center"/>
      <protection locked="0"/>
    </xf>
    <xf numFmtId="4" fontId="18" fillId="0" borderId="13" xfId="0" applyNumberFormat="1" applyFont="1" applyBorder="1" applyAlignment="1">
      <alignment vertical="center"/>
      <protection locked="0"/>
    </xf>
    <xf numFmtId="0" fontId="18" fillId="0" borderId="5" xfId="0" applyFont="1" applyBorder="1" applyAlignment="1">
      <alignment horizontal="center" vertical="center"/>
      <protection locked="0"/>
    </xf>
    <xf numFmtId="4" fontId="11" fillId="0" borderId="14" xfId="0" applyNumberFormat="1" applyFont="1" applyBorder="1" applyAlignment="1" applyProtection="1">
      <alignment vertical="center"/>
    </xf>
    <xf numFmtId="4" fontId="18" fillId="0" borderId="14" xfId="0" applyNumberFormat="1" applyFont="1" applyBorder="1" applyAlignment="1">
      <alignment vertical="center"/>
      <protection locked="0"/>
    </xf>
    <xf numFmtId="0" fontId="18" fillId="0" borderId="5" xfId="0" applyFont="1" applyBorder="1" applyAlignment="1" applyProtection="1">
      <alignment horizontal="center" vertical="center"/>
    </xf>
    <xf numFmtId="2" fontId="11" fillId="0" borderId="5" xfId="0" applyNumberFormat="1" applyFont="1" applyBorder="1" applyAlignment="1" applyProtection="1">
      <alignment vertical="center"/>
    </xf>
    <xf numFmtId="4" fontId="11" fillId="0" borderId="6" xfId="0" applyNumberFormat="1" applyFont="1" applyBorder="1" applyAlignment="1" applyProtection="1">
      <alignment vertical="center"/>
    </xf>
    <xf numFmtId="0" fontId="18" fillId="0" borderId="3" xfId="0" applyFont="1" applyBorder="1" applyAlignment="1">
      <alignment horizontal="center" vertical="center"/>
      <protection locked="0"/>
    </xf>
    <xf numFmtId="0" fontId="18" fillId="0" borderId="13" xfId="0" applyFont="1" applyBorder="1" applyAlignment="1">
      <alignment horizontal="center" vertical="center"/>
      <protection locked="0"/>
    </xf>
    <xf numFmtId="0" fontId="18" fillId="0" borderId="14" xfId="0" applyFont="1" applyBorder="1" applyAlignment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/>
      <protection locked="0"/>
    </xf>
    <xf numFmtId="165" fontId="18" fillId="0" borderId="7" xfId="0" applyNumberFormat="1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  <protection locked="0"/>
    </xf>
    <xf numFmtId="49" fontId="18" fillId="0" borderId="7" xfId="1" applyNumberFormat="1" applyFont="1" applyBorder="1" applyAlignment="1" applyProtection="1">
      <alignment horizontal="left" vertical="center" wrapText="1"/>
      <protection locked="0"/>
    </xf>
    <xf numFmtId="49" fontId="18" fillId="0" borderId="7" xfId="0" applyNumberFormat="1" applyFont="1" applyBorder="1" applyAlignment="1">
      <alignment horizontal="center" vertical="center"/>
      <protection locked="0"/>
    </xf>
    <xf numFmtId="49" fontId="18" fillId="0" borderId="17" xfId="0" applyNumberFormat="1" applyFont="1" applyBorder="1" applyAlignment="1">
      <alignment horizontal="center" vertical="center"/>
      <protection locked="0"/>
    </xf>
    <xf numFmtId="0" fontId="18" fillId="0" borderId="2" xfId="0" applyFont="1" applyBorder="1" applyAlignment="1">
      <alignment vertical="center"/>
      <protection locked="0"/>
    </xf>
    <xf numFmtId="0" fontId="18" fillId="0" borderId="4" xfId="0" applyFont="1" applyBorder="1" applyAlignment="1">
      <alignment vertical="center"/>
      <protection locked="0"/>
    </xf>
    <xf numFmtId="0" fontId="18" fillId="0" borderId="4" xfId="0" applyFont="1" applyBorder="1" applyAlignment="1">
      <alignment vertical="center" wrapText="1"/>
      <protection locked="0"/>
    </xf>
    <xf numFmtId="0" fontId="20" fillId="0" borderId="4" xfId="1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>
      <alignment vertical="center"/>
      <protection locked="0"/>
    </xf>
    <xf numFmtId="0" fontId="0" fillId="0" borderId="19" xfId="0" applyBorder="1" applyAlignment="1" applyProtection="1">
      <alignment vertical="top"/>
    </xf>
    <xf numFmtId="0" fontId="0" fillId="0" borderId="5" xfId="0" applyBorder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/>
    </xf>
    <xf numFmtId="0" fontId="9" fillId="2" borderId="22" xfId="0" applyFont="1" applyFill="1" applyBorder="1" applyAlignment="1" applyProtection="1">
      <alignment vertical="center"/>
    </xf>
    <xf numFmtId="0" fontId="18" fillId="0" borderId="23" xfId="0" applyFont="1" applyBorder="1" applyAlignment="1">
      <alignment horizontal="center" vertical="center"/>
      <protection locked="0"/>
    </xf>
    <xf numFmtId="4" fontId="18" fillId="0" borderId="23" xfId="0" applyNumberFormat="1" applyFont="1" applyBorder="1" applyAlignment="1">
      <alignment vertical="center"/>
      <protection locked="0"/>
    </xf>
    <xf numFmtId="2" fontId="11" fillId="0" borderId="3" xfId="0" applyNumberFormat="1" applyFont="1" applyBorder="1" applyAlignment="1" applyProtection="1">
      <alignment vertical="center"/>
    </xf>
    <xf numFmtId="4" fontId="11" fillId="0" borderId="3" xfId="0" applyNumberFormat="1" applyFont="1" applyBorder="1" applyAlignment="1" applyProtection="1">
      <alignment vertical="center"/>
    </xf>
    <xf numFmtId="4" fontId="11" fillId="0" borderId="24" xfId="0" applyNumberFormat="1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39" fontId="11" fillId="0" borderId="5" xfId="0" applyNumberFormat="1" applyFont="1" applyBorder="1" applyAlignment="1" applyProtection="1">
      <alignment vertical="center"/>
    </xf>
    <xf numFmtId="4" fontId="11" fillId="0" borderId="25" xfId="0" applyNumberFormat="1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4" fontId="8" fillId="0" borderId="23" xfId="0" applyNumberFormat="1" applyFont="1" applyBorder="1" applyAlignment="1" applyProtection="1">
      <alignment horizontal="right" vertical="center"/>
    </xf>
    <xf numFmtId="4" fontId="9" fillId="0" borderId="24" xfId="0" applyNumberFormat="1" applyFont="1" applyBorder="1" applyAlignment="1" applyProtection="1">
      <alignment vertical="center"/>
    </xf>
    <xf numFmtId="4" fontId="8" fillId="0" borderId="10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4" fontId="8" fillId="0" borderId="14" xfId="0" applyNumberFormat="1" applyFont="1" applyBorder="1" applyAlignment="1" applyProtection="1">
      <alignment horizontal="right" vertical="center"/>
    </xf>
    <xf numFmtId="4" fontId="9" fillId="0" borderId="25" xfId="0" applyNumberFormat="1" applyFont="1" applyBorder="1" applyAlignment="1" applyProtection="1">
      <alignment vertical="center"/>
    </xf>
    <xf numFmtId="0" fontId="9" fillId="2" borderId="28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9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4" fontId="8" fillId="4" borderId="5" xfId="0" applyNumberFormat="1" applyFont="1" applyFill="1" applyBorder="1" applyAlignment="1" applyProtection="1">
      <alignment horizontal="right" vertical="center"/>
    </xf>
    <xf numFmtId="4" fontId="8" fillId="4" borderId="6" xfId="0" applyNumberFormat="1" applyFont="1" applyFill="1" applyBorder="1" applyAlignment="1" applyProtection="1">
      <alignment horizontal="right" vertical="center"/>
    </xf>
    <xf numFmtId="49" fontId="18" fillId="0" borderId="30" xfId="0" applyNumberFormat="1" applyFont="1" applyBorder="1" applyAlignment="1">
      <alignment horizontal="center" vertical="center"/>
      <protection locked="0"/>
    </xf>
    <xf numFmtId="4" fontId="11" fillId="0" borderId="13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18" fillId="0" borderId="44" xfId="0" applyFont="1" applyBorder="1" applyAlignment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4" fontId="8" fillId="0" borderId="3" xfId="0" applyNumberFormat="1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18" fillId="0" borderId="0" xfId="3">
      <alignment vertical="center"/>
    </xf>
    <xf numFmtId="0" fontId="23" fillId="0" borderId="0" xfId="3" applyFont="1">
      <alignment vertical="center"/>
    </xf>
    <xf numFmtId="0" fontId="25" fillId="5" borderId="2" xfId="3" applyFont="1" applyFill="1" applyBorder="1" applyAlignment="1">
      <alignment horizontal="center" vertical="center"/>
    </xf>
    <xf numFmtId="0" fontId="25" fillId="5" borderId="3" xfId="3" applyFont="1" applyFill="1" applyBorder="1" applyAlignment="1">
      <alignment horizontal="right" vertical="center"/>
    </xf>
    <xf numFmtId="0" fontId="25" fillId="5" borderId="24" xfId="3" applyFont="1" applyFill="1" applyBorder="1" applyAlignment="1">
      <alignment horizontal="right" vertical="center"/>
    </xf>
    <xf numFmtId="0" fontId="18" fillId="0" borderId="4" xfId="3" applyBorder="1" applyAlignment="1">
      <alignment horizontal="left" vertical="center"/>
    </xf>
    <xf numFmtId="4" fontId="18" fillId="0" borderId="5" xfId="3" applyNumberFormat="1" applyBorder="1" applyAlignment="1">
      <alignment horizontal="right" vertical="center"/>
    </xf>
    <xf numFmtId="4" fontId="18" fillId="0" borderId="6" xfId="3" applyNumberFormat="1" applyBorder="1" applyAlignment="1">
      <alignment horizontal="right" vertical="center"/>
    </xf>
    <xf numFmtId="0" fontId="18" fillId="0" borderId="15" xfId="3" applyBorder="1" applyAlignment="1">
      <alignment horizontal="left" vertical="center"/>
    </xf>
    <xf numFmtId="0" fontId="21" fillId="0" borderId="45" xfId="3" applyFont="1" applyBorder="1" applyAlignment="1">
      <alignment horizontal="right" vertical="center"/>
    </xf>
    <xf numFmtId="4" fontId="21" fillId="0" borderId="45" xfId="3" applyNumberFormat="1" applyFont="1" applyBorder="1" applyAlignment="1">
      <alignment horizontal="right" vertical="center"/>
    </xf>
    <xf numFmtId="37" fontId="18" fillId="0" borderId="0" xfId="0" applyNumberFormat="1" applyFont="1" applyAlignment="1">
      <alignment horizontal="center" vertical="top"/>
      <protection locked="0"/>
    </xf>
    <xf numFmtId="0" fontId="18" fillId="0" borderId="0" xfId="0" applyFont="1" applyAlignment="1">
      <alignment horizontal="left" vertical="top" wrapText="1"/>
      <protection locked="0"/>
    </xf>
    <xf numFmtId="0" fontId="20" fillId="0" borderId="4" xfId="0" applyFont="1" applyBorder="1" applyAlignment="1">
      <alignment vertical="center" wrapText="1"/>
      <protection locked="0"/>
    </xf>
    <xf numFmtId="0" fontId="20" fillId="0" borderId="4" xfId="0" applyFont="1" applyBorder="1" applyAlignment="1">
      <alignment vertical="center"/>
      <protection locked="0"/>
    </xf>
    <xf numFmtId="4" fontId="11" fillId="0" borderId="46" xfId="0" applyNumberFormat="1" applyFont="1" applyBorder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164" fontId="18" fillId="0" borderId="0" xfId="0" applyNumberFormat="1" applyFont="1" applyAlignment="1">
      <alignment horizontal="right" vertical="top"/>
      <protection locked="0"/>
    </xf>
    <xf numFmtId="39" fontId="18" fillId="0" borderId="0" xfId="0" applyNumberFormat="1" applyFont="1" applyAlignment="1">
      <alignment horizontal="right" vertical="top"/>
      <protection locked="0"/>
    </xf>
    <xf numFmtId="37" fontId="18" fillId="0" borderId="0" xfId="0" applyNumberFormat="1" applyFont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 wrapText="1"/>
      <protection locked="0"/>
    </xf>
    <xf numFmtId="164" fontId="18" fillId="0" borderId="0" xfId="0" applyNumberFormat="1" applyFont="1" applyAlignment="1">
      <alignment horizontal="right" vertical="center"/>
      <protection locked="0"/>
    </xf>
    <xf numFmtId="39" fontId="18" fillId="0" borderId="0" xfId="0" applyNumberFormat="1" applyFont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0" fontId="24" fillId="0" borderId="0" xfId="3" applyFont="1">
      <alignment vertical="center"/>
    </xf>
    <xf numFmtId="0" fontId="24" fillId="0" borderId="0" xfId="3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18" fillId="0" borderId="48" xfId="0" applyFont="1" applyBorder="1" applyAlignment="1">
      <alignment horizontal="center" vertical="center"/>
      <protection locked="0"/>
    </xf>
    <xf numFmtId="4" fontId="8" fillId="0" borderId="0" xfId="0" applyNumberFormat="1" applyFont="1" applyAlignment="1" applyProtection="1">
      <alignment vertical="center"/>
    </xf>
    <xf numFmtId="1" fontId="18" fillId="0" borderId="16" xfId="0" applyNumberFormat="1" applyFont="1" applyBorder="1" applyAlignment="1">
      <alignment horizontal="center" vertical="center"/>
      <protection locked="0"/>
    </xf>
    <xf numFmtId="1" fontId="18" fillId="0" borderId="7" xfId="0" applyNumberFormat="1" applyFont="1" applyBorder="1" applyAlignment="1">
      <alignment horizontal="center" vertical="center"/>
      <protection locked="0"/>
    </xf>
    <xf numFmtId="1" fontId="18" fillId="0" borderId="7" xfId="0" applyNumberFormat="1" applyFont="1" applyBorder="1" applyAlignment="1" applyProtection="1">
      <alignment horizontal="center" vertical="center"/>
    </xf>
    <xf numFmtId="1" fontId="18" fillId="0" borderId="7" xfId="1" applyNumberFormat="1" applyFont="1" applyBorder="1" applyAlignment="1" applyProtection="1">
      <alignment horizontal="left" vertical="center" wrapText="1"/>
      <protection locked="0"/>
    </xf>
    <xf numFmtId="1" fontId="18" fillId="0" borderId="30" xfId="0" applyNumberFormat="1" applyFont="1" applyBorder="1" applyAlignment="1">
      <alignment horizontal="center" vertical="center"/>
      <protection locked="0"/>
    </xf>
    <xf numFmtId="1" fontId="18" fillId="0" borderId="17" xfId="0" applyNumberFormat="1" applyFont="1" applyBorder="1" applyAlignment="1">
      <alignment horizontal="center" vertical="center"/>
      <protection locked="0"/>
    </xf>
    <xf numFmtId="4" fontId="8" fillId="0" borderId="49" xfId="0" applyNumberFormat="1" applyFont="1" applyBorder="1" applyAlignment="1" applyProtection="1">
      <alignment vertical="center"/>
    </xf>
    <xf numFmtId="1" fontId="18" fillId="0" borderId="44" xfId="0" applyNumberFormat="1" applyFont="1" applyBorder="1" applyAlignment="1">
      <alignment horizontal="center" vertical="center"/>
      <protection locked="0"/>
    </xf>
    <xf numFmtId="1" fontId="18" fillId="0" borderId="48" xfId="0" applyNumberFormat="1" applyFont="1" applyBorder="1" applyAlignment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>
      <alignment vertical="center"/>
      <protection locked="0"/>
    </xf>
    <xf numFmtId="0" fontId="17" fillId="0" borderId="15" xfId="0" applyFont="1" applyBorder="1" applyAlignment="1">
      <alignment vertical="center"/>
      <protection locked="0"/>
    </xf>
    <xf numFmtId="0" fontId="18" fillId="0" borderId="30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horizontal="center" vertical="center"/>
    </xf>
    <xf numFmtId="2" fontId="11" fillId="0" borderId="13" xfId="0" applyNumberFormat="1" applyFont="1" applyBorder="1" applyAlignment="1" applyProtection="1">
      <alignment vertical="center"/>
    </xf>
    <xf numFmtId="39" fontId="11" fillId="0" borderId="13" xfId="0" applyNumberFormat="1" applyFont="1" applyBorder="1" applyAlignment="1" applyProtection="1">
      <alignment vertical="center"/>
    </xf>
    <xf numFmtId="4" fontId="11" fillId="0" borderId="50" xfId="0" applyNumberFormat="1" applyFont="1" applyBorder="1" applyAlignment="1" applyProtection="1">
      <alignment vertical="center"/>
    </xf>
    <xf numFmtId="0" fontId="17" fillId="0" borderId="15" xfId="0" applyFont="1" applyBorder="1" applyAlignment="1" applyProtection="1">
      <alignment vertical="center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left" vertical="center"/>
    </xf>
    <xf numFmtId="49" fontId="12" fillId="0" borderId="42" xfId="0" applyNumberFormat="1" applyFont="1" applyBorder="1" applyAlignment="1" applyProtection="1">
      <alignment horizontal="left" vertical="center" wrapText="1"/>
    </xf>
    <xf numFmtId="0" fontId="12" fillId="0" borderId="43" xfId="0" applyFont="1" applyBorder="1" applyAlignment="1" applyProtection="1">
      <alignment horizontal="left" vertical="center" wrapText="1"/>
    </xf>
    <xf numFmtId="0" fontId="12" fillId="0" borderId="41" xfId="0" applyFont="1" applyBorder="1" applyAlignment="1" applyProtection="1">
      <alignment horizontal="left" vertical="center" wrapText="1"/>
    </xf>
    <xf numFmtId="0" fontId="12" fillId="0" borderId="26" xfId="0" applyFont="1" applyBorder="1" applyAlignment="1" applyProtection="1">
      <alignment horizontal="left" vertical="center" wrapText="1"/>
    </xf>
    <xf numFmtId="49" fontId="11" fillId="0" borderId="24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9" fontId="11" fillId="0" borderId="4" xfId="0" applyNumberFormat="1" applyFont="1" applyBorder="1" applyAlignment="1" applyProtection="1">
      <alignment horizontal="left" vertical="center"/>
    </xf>
    <xf numFmtId="49" fontId="11" fillId="0" borderId="40" xfId="0" applyNumberFormat="1" applyFont="1" applyBorder="1" applyAlignment="1" applyProtection="1">
      <alignment horizontal="left" vertical="center" wrapText="1"/>
    </xf>
    <xf numFmtId="0" fontId="11" fillId="0" borderId="38" xfId="0" applyFont="1" applyBorder="1" applyAlignment="1" applyProtection="1">
      <alignment horizontal="left" vertical="center" wrapText="1"/>
    </xf>
    <xf numFmtId="0" fontId="11" fillId="0" borderId="41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 wrapText="1"/>
    </xf>
    <xf numFmtId="14" fontId="11" fillId="0" borderId="6" xfId="0" applyNumberFormat="1" applyFont="1" applyBorder="1" applyAlignment="1" applyProtection="1">
      <alignment horizontal="left" vertical="center"/>
    </xf>
    <xf numFmtId="1" fontId="11" fillId="0" borderId="5" xfId="0" applyNumberFormat="1" applyFont="1" applyBorder="1" applyAlignment="1" applyProtection="1">
      <alignment horizontal="left" vertical="center" wrapText="1"/>
    </xf>
    <xf numFmtId="49" fontId="13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4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6" fillId="3" borderId="4" xfId="0" applyNumberFormat="1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49" fontId="8" fillId="0" borderId="30" xfId="0" applyNumberFormat="1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38" xfId="0" applyFont="1" applyBorder="1" applyAlignment="1" applyProtection="1">
      <alignment horizontal="left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49" fontId="8" fillId="0" borderId="40" xfId="0" applyNumberFormat="1" applyFont="1" applyBorder="1" applyAlignment="1" applyProtection="1">
      <alignment horizontal="left" vertical="center"/>
    </xf>
    <xf numFmtId="0" fontId="8" fillId="0" borderId="47" xfId="0" applyFont="1" applyBorder="1" applyAlignment="1" applyProtection="1">
      <alignment horizontal="left" vertical="center"/>
    </xf>
    <xf numFmtId="49" fontId="8" fillId="0" borderId="31" xfId="0" applyNumberFormat="1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49" fontId="11" fillId="0" borderId="34" xfId="0" applyNumberFormat="1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49" fontId="8" fillId="0" borderId="37" xfId="0" applyNumberFormat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49" fontId="8" fillId="0" borderId="37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0" fontId="8" fillId="0" borderId="36" xfId="0" applyFont="1" applyBorder="1" applyAlignment="1" applyProtection="1">
      <alignment horizontal="left" vertical="center" shrinkToFit="1"/>
    </xf>
    <xf numFmtId="0" fontId="23" fillId="0" borderId="0" xfId="3" applyFont="1">
      <alignment vertical="center"/>
    </xf>
    <xf numFmtId="0" fontId="18" fillId="0" borderId="0" xfId="3">
      <alignment vertical="center"/>
    </xf>
    <xf numFmtId="49" fontId="24" fillId="0" borderId="0" xfId="3" applyNumberFormat="1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vertical="top"/>
    </xf>
  </cellXfs>
  <cellStyles count="4">
    <cellStyle name="Normální" xfId="0" builtinId="0"/>
    <cellStyle name="Normální 2" xfId="1" xr:uid="{66D0A2F5-FD9A-4E74-A953-E0095AC29A66}"/>
    <cellStyle name="Normální 2 2" xfId="3" xr:uid="{C63A1C7F-9064-4688-A868-3D3BF6B09E6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6" customWidth="1"/>
    <col min="2" max="2" width="13.28515625" style="16" customWidth="1"/>
    <col min="3" max="3" width="11.85546875" style="16" customWidth="1"/>
    <col min="4" max="4" width="27.85546875" style="16" customWidth="1"/>
    <col min="5" max="5" width="14.42578125" style="16" customWidth="1"/>
    <col min="6" max="6" width="18.42578125" style="16" customWidth="1"/>
    <col min="7" max="7" width="26.28515625" style="16" customWidth="1"/>
    <col min="8" max="8" width="16" style="16" customWidth="1"/>
    <col min="9" max="9" width="13.85546875" style="16" customWidth="1"/>
    <col min="10" max="10" width="29.42578125" style="16" customWidth="1"/>
    <col min="11" max="11" width="13.28515625" style="16"/>
    <col min="12" max="12" width="13.7109375" style="16" bestFit="1" customWidth="1"/>
    <col min="13" max="16384" width="13.28515625" style="16"/>
  </cols>
  <sheetData>
    <row r="1" spans="2:12" ht="28.65" customHeight="1" thickBot="1" x14ac:dyDescent="0.25">
      <c r="B1" s="156" t="s">
        <v>11</v>
      </c>
      <c r="C1" s="157"/>
      <c r="D1" s="157"/>
      <c r="E1" s="157"/>
      <c r="F1" s="157"/>
      <c r="G1" s="157"/>
      <c r="H1" s="157"/>
      <c r="I1" s="157"/>
      <c r="J1" s="157"/>
    </row>
    <row r="2" spans="2:12" ht="12.75" customHeight="1" x14ac:dyDescent="0.2">
      <c r="B2" s="158" t="s">
        <v>12</v>
      </c>
      <c r="C2" s="159"/>
      <c r="D2" s="162" t="s">
        <v>125</v>
      </c>
      <c r="E2" s="162"/>
      <c r="F2" s="164" t="s">
        <v>13</v>
      </c>
      <c r="G2" s="165" t="s">
        <v>89</v>
      </c>
      <c r="H2" s="166"/>
      <c r="I2" s="164" t="s">
        <v>14</v>
      </c>
      <c r="J2" s="169" t="s">
        <v>90</v>
      </c>
    </row>
    <row r="3" spans="2:12" x14ac:dyDescent="0.2">
      <c r="B3" s="160"/>
      <c r="C3" s="161"/>
      <c r="D3" s="163"/>
      <c r="E3" s="163"/>
      <c r="F3" s="161"/>
      <c r="G3" s="167"/>
      <c r="H3" s="168"/>
      <c r="I3" s="161"/>
      <c r="J3" s="170"/>
    </row>
    <row r="4" spans="2:12" x14ac:dyDescent="0.2">
      <c r="B4" s="172" t="s">
        <v>15</v>
      </c>
      <c r="C4" s="161"/>
      <c r="D4" s="173" t="s">
        <v>149</v>
      </c>
      <c r="E4" s="174"/>
      <c r="F4" s="177" t="s">
        <v>16</v>
      </c>
      <c r="G4" s="163"/>
      <c r="H4" s="178"/>
      <c r="I4" s="177" t="s">
        <v>14</v>
      </c>
      <c r="J4" s="171"/>
    </row>
    <row r="5" spans="2:12" x14ac:dyDescent="0.2">
      <c r="B5" s="160"/>
      <c r="C5" s="161"/>
      <c r="D5" s="175"/>
      <c r="E5" s="176"/>
      <c r="F5" s="161"/>
      <c r="G5" s="178"/>
      <c r="H5" s="178"/>
      <c r="I5" s="161"/>
      <c r="J5" s="170"/>
    </row>
    <row r="6" spans="2:12" ht="13.2" customHeight="1" x14ac:dyDescent="0.2">
      <c r="B6" s="172" t="s">
        <v>17</v>
      </c>
      <c r="C6" s="161"/>
      <c r="D6" s="173" t="s">
        <v>152</v>
      </c>
      <c r="E6" s="174"/>
      <c r="F6" s="177" t="s">
        <v>18</v>
      </c>
      <c r="G6" s="163"/>
      <c r="H6" s="178"/>
      <c r="I6" s="177" t="s">
        <v>14</v>
      </c>
      <c r="J6" s="171"/>
    </row>
    <row r="7" spans="2:12" x14ac:dyDescent="0.2">
      <c r="B7" s="160"/>
      <c r="C7" s="161"/>
      <c r="D7" s="175"/>
      <c r="E7" s="176"/>
      <c r="F7" s="161"/>
      <c r="G7" s="178"/>
      <c r="H7" s="178"/>
      <c r="I7" s="161"/>
      <c r="J7" s="170"/>
    </row>
    <row r="8" spans="2:12" x14ac:dyDescent="0.2">
      <c r="B8" s="172" t="s">
        <v>91</v>
      </c>
      <c r="C8" s="161"/>
      <c r="D8" s="180">
        <v>2025</v>
      </c>
      <c r="E8" s="180"/>
      <c r="F8" s="177" t="s">
        <v>92</v>
      </c>
      <c r="G8" s="178"/>
      <c r="H8" s="178"/>
      <c r="I8" s="177" t="s">
        <v>93</v>
      </c>
      <c r="J8" s="171"/>
    </row>
    <row r="9" spans="2:12" x14ac:dyDescent="0.2">
      <c r="B9" s="160"/>
      <c r="C9" s="161"/>
      <c r="D9" s="180"/>
      <c r="E9" s="180"/>
      <c r="F9" s="161"/>
      <c r="G9" s="178"/>
      <c r="H9" s="178"/>
      <c r="I9" s="161"/>
      <c r="J9" s="170"/>
    </row>
    <row r="10" spans="2:12" x14ac:dyDescent="0.2">
      <c r="B10" s="172" t="s">
        <v>94</v>
      </c>
      <c r="C10" s="161"/>
      <c r="D10" s="163" t="s">
        <v>150</v>
      </c>
      <c r="E10" s="178"/>
      <c r="F10" s="177" t="s">
        <v>19</v>
      </c>
      <c r="G10" s="163"/>
      <c r="H10" s="178"/>
      <c r="I10" s="177" t="s">
        <v>20</v>
      </c>
      <c r="J10" s="179"/>
    </row>
    <row r="11" spans="2:12" x14ac:dyDescent="0.2">
      <c r="B11" s="160"/>
      <c r="C11" s="161"/>
      <c r="D11" s="178"/>
      <c r="E11" s="178"/>
      <c r="F11" s="161"/>
      <c r="G11" s="178"/>
      <c r="H11" s="178"/>
      <c r="I11" s="161"/>
      <c r="J11" s="170"/>
    </row>
    <row r="12" spans="2:12" ht="23.4" customHeight="1" thickBot="1" x14ac:dyDescent="0.25">
      <c r="B12" s="181" t="s">
        <v>21</v>
      </c>
      <c r="C12" s="182"/>
      <c r="D12" s="182"/>
      <c r="E12" s="182"/>
      <c r="F12" s="182"/>
      <c r="G12" s="182"/>
      <c r="H12" s="182"/>
      <c r="I12" s="182"/>
      <c r="J12" s="183"/>
    </row>
    <row r="13" spans="2:12" ht="26.4" customHeight="1" x14ac:dyDescent="0.2">
      <c r="B13" s="17" t="s">
        <v>22</v>
      </c>
      <c r="C13" s="184" t="s">
        <v>23</v>
      </c>
      <c r="D13" s="185"/>
      <c r="E13" s="18" t="s">
        <v>24</v>
      </c>
      <c r="F13" s="184" t="s">
        <v>25</v>
      </c>
      <c r="G13" s="185"/>
      <c r="H13" s="18" t="s">
        <v>26</v>
      </c>
      <c r="I13" s="184" t="s">
        <v>27</v>
      </c>
      <c r="J13" s="186"/>
    </row>
    <row r="14" spans="2:12" ht="15.15" customHeight="1" x14ac:dyDescent="0.2">
      <c r="B14" s="19" t="s">
        <v>28</v>
      </c>
      <c r="C14" s="20" t="s">
        <v>29</v>
      </c>
      <c r="D14" s="95">
        <f>rekapitulace!C10</f>
        <v>0</v>
      </c>
      <c r="E14" s="187" t="s">
        <v>30</v>
      </c>
      <c r="F14" s="188"/>
      <c r="G14" s="21">
        <v>0</v>
      </c>
      <c r="H14" s="187" t="s">
        <v>31</v>
      </c>
      <c r="I14" s="188"/>
      <c r="J14" s="22">
        <v>0</v>
      </c>
    </row>
    <row r="15" spans="2:12" ht="15.15" customHeight="1" x14ac:dyDescent="0.2">
      <c r="B15" s="19"/>
      <c r="C15" s="20" t="s">
        <v>32</v>
      </c>
      <c r="D15" s="21">
        <v>0</v>
      </c>
      <c r="E15" s="187" t="s">
        <v>33</v>
      </c>
      <c r="F15" s="188"/>
      <c r="G15" s="21">
        <v>0</v>
      </c>
      <c r="H15" s="187" t="s">
        <v>34</v>
      </c>
      <c r="I15" s="188"/>
      <c r="J15" s="22">
        <v>0</v>
      </c>
      <c r="L15" s="23"/>
    </row>
    <row r="16" spans="2:12" ht="15.15" customHeight="1" x14ac:dyDescent="0.2">
      <c r="B16" s="19" t="s">
        <v>35</v>
      </c>
      <c r="C16" s="20" t="s">
        <v>29</v>
      </c>
      <c r="D16" s="21">
        <v>0</v>
      </c>
      <c r="E16" s="187" t="s">
        <v>36</v>
      </c>
      <c r="F16" s="188"/>
      <c r="G16" s="21">
        <v>0</v>
      </c>
      <c r="H16" s="187" t="s">
        <v>37</v>
      </c>
      <c r="I16" s="188"/>
      <c r="J16" s="22">
        <v>0</v>
      </c>
    </row>
    <row r="17" spans="2:10" ht="15.15" customHeight="1" x14ac:dyDescent="0.2">
      <c r="B17" s="19"/>
      <c r="C17" s="20" t="s">
        <v>32</v>
      </c>
      <c r="D17" s="21">
        <v>0</v>
      </c>
      <c r="E17" s="187"/>
      <c r="F17" s="188"/>
      <c r="G17" s="24"/>
      <c r="H17" s="187" t="s">
        <v>38</v>
      </c>
      <c r="I17" s="188"/>
      <c r="J17" s="22">
        <v>0</v>
      </c>
    </row>
    <row r="18" spans="2:10" ht="15.15" customHeight="1" x14ac:dyDescent="0.2">
      <c r="B18" s="19" t="s">
        <v>39</v>
      </c>
      <c r="C18" s="20" t="s">
        <v>29</v>
      </c>
      <c r="D18" s="21">
        <v>0</v>
      </c>
      <c r="E18" s="187"/>
      <c r="F18" s="188"/>
      <c r="G18" s="24"/>
      <c r="H18" s="187" t="s">
        <v>40</v>
      </c>
      <c r="I18" s="188"/>
      <c r="J18" s="22">
        <v>0</v>
      </c>
    </row>
    <row r="19" spans="2:10" ht="15.15" customHeight="1" x14ac:dyDescent="0.2">
      <c r="B19" s="19"/>
      <c r="C19" s="20" t="s">
        <v>32</v>
      </c>
      <c r="D19" s="21">
        <v>0</v>
      </c>
      <c r="E19" s="187"/>
      <c r="F19" s="188"/>
      <c r="G19" s="24"/>
      <c r="H19" s="187" t="s">
        <v>41</v>
      </c>
      <c r="I19" s="188"/>
      <c r="J19" s="22">
        <v>0</v>
      </c>
    </row>
    <row r="20" spans="2:10" ht="15.15" customHeight="1" x14ac:dyDescent="0.2">
      <c r="B20" s="189" t="s">
        <v>42</v>
      </c>
      <c r="C20" s="190"/>
      <c r="D20" s="21">
        <v>0</v>
      </c>
      <c r="E20" s="187"/>
      <c r="F20" s="188"/>
      <c r="G20" s="24"/>
      <c r="H20" s="187"/>
      <c r="I20" s="188"/>
      <c r="J20" s="25"/>
    </row>
    <row r="21" spans="2:10" ht="15.15" customHeight="1" x14ac:dyDescent="0.2">
      <c r="B21" s="189" t="s">
        <v>43</v>
      </c>
      <c r="C21" s="190"/>
      <c r="D21" s="21">
        <v>0</v>
      </c>
      <c r="E21" s="187"/>
      <c r="F21" s="188"/>
      <c r="G21" s="24"/>
      <c r="H21" s="187"/>
      <c r="I21" s="188"/>
      <c r="J21" s="25"/>
    </row>
    <row r="22" spans="2:10" ht="16.649999999999999" customHeight="1" x14ac:dyDescent="0.2">
      <c r="B22" s="189" t="s">
        <v>44</v>
      </c>
      <c r="C22" s="190"/>
      <c r="D22" s="95">
        <f>SUM(D14:D21)</f>
        <v>0</v>
      </c>
      <c r="E22" s="191" t="s">
        <v>45</v>
      </c>
      <c r="F22" s="190"/>
      <c r="G22" s="95">
        <f>SUM(G14:G21)</f>
        <v>0</v>
      </c>
      <c r="H22" s="191" t="s">
        <v>46</v>
      </c>
      <c r="I22" s="190"/>
      <c r="J22" s="96">
        <f>SUM(J14:J21)</f>
        <v>0</v>
      </c>
    </row>
    <row r="23" spans="2:10" x14ac:dyDescent="0.2">
      <c r="B23" s="26"/>
      <c r="C23" s="27"/>
      <c r="D23" s="27"/>
      <c r="E23" s="27"/>
      <c r="F23" s="27"/>
      <c r="G23" s="27"/>
      <c r="H23" s="27"/>
      <c r="I23" s="27"/>
      <c r="J23" s="28"/>
    </row>
    <row r="24" spans="2:10" ht="15.15" customHeight="1" x14ac:dyDescent="0.2">
      <c r="B24" s="192" t="s">
        <v>47</v>
      </c>
      <c r="C24" s="193"/>
      <c r="D24" s="29">
        <v>0</v>
      </c>
      <c r="J24" s="30"/>
    </row>
    <row r="25" spans="2:10" ht="15.15" customHeight="1" x14ac:dyDescent="0.2">
      <c r="B25" s="192" t="s">
        <v>48</v>
      </c>
      <c r="C25" s="193"/>
      <c r="D25" s="29">
        <v>0</v>
      </c>
      <c r="E25" s="194" t="s">
        <v>49</v>
      </c>
      <c r="F25" s="193"/>
      <c r="G25" s="29">
        <f>ROUND(D25*(14/100),2)</f>
        <v>0</v>
      </c>
      <c r="H25" s="194" t="s">
        <v>9</v>
      </c>
      <c r="I25" s="193"/>
      <c r="J25" s="31">
        <f>SUM(D24:D26)</f>
        <v>0</v>
      </c>
    </row>
    <row r="26" spans="2:10" ht="15.15" customHeight="1" x14ac:dyDescent="0.2">
      <c r="B26" s="192" t="s">
        <v>50</v>
      </c>
      <c r="C26" s="193"/>
      <c r="D26" s="29">
        <f>D22+G22*J22</f>
        <v>0</v>
      </c>
      <c r="E26" s="194" t="s">
        <v>3</v>
      </c>
      <c r="F26" s="193"/>
      <c r="G26" s="29">
        <f>(ROUND(D26,2)*(21/100))</f>
        <v>0</v>
      </c>
      <c r="H26" s="194" t="s">
        <v>51</v>
      </c>
      <c r="I26" s="193"/>
      <c r="J26" s="31">
        <f>SUM(G25:G26)+J25</f>
        <v>0</v>
      </c>
    </row>
    <row r="27" spans="2:10" x14ac:dyDescent="0.2">
      <c r="B27" s="32"/>
      <c r="J27" s="30"/>
    </row>
    <row r="28" spans="2:10" ht="14.4" customHeight="1" x14ac:dyDescent="0.2">
      <c r="B28" s="195"/>
      <c r="C28" s="196"/>
      <c r="D28" s="197"/>
      <c r="E28" s="198" t="s">
        <v>13</v>
      </c>
      <c r="F28" s="199"/>
      <c r="G28" s="200"/>
      <c r="H28" s="198" t="s">
        <v>18</v>
      </c>
      <c r="I28" s="199"/>
      <c r="J28" s="201"/>
    </row>
    <row r="29" spans="2:10" ht="14.4" customHeight="1" x14ac:dyDescent="0.2">
      <c r="B29" s="202"/>
      <c r="C29" s="203"/>
      <c r="D29" s="203"/>
      <c r="E29" s="204" t="s">
        <v>117</v>
      </c>
      <c r="F29" s="196"/>
      <c r="G29" s="196"/>
      <c r="H29" s="204"/>
      <c r="I29" s="196"/>
      <c r="J29" s="205"/>
    </row>
    <row r="30" spans="2:10" ht="14.4" customHeight="1" x14ac:dyDescent="0.2">
      <c r="B30" s="202"/>
      <c r="C30" s="203"/>
      <c r="D30" s="213"/>
      <c r="E30" s="214"/>
      <c r="F30" s="203"/>
      <c r="G30" s="213"/>
      <c r="H30" s="214"/>
      <c r="I30" s="203"/>
      <c r="J30" s="215"/>
    </row>
    <row r="31" spans="2:10" ht="14.4" customHeight="1" x14ac:dyDescent="0.2">
      <c r="B31" s="202"/>
      <c r="C31" s="203"/>
      <c r="D31" s="213"/>
      <c r="E31" s="216"/>
      <c r="F31" s="217"/>
      <c r="G31" s="218"/>
      <c r="H31" s="214"/>
      <c r="I31" s="203"/>
      <c r="J31" s="215"/>
    </row>
    <row r="32" spans="2:10" ht="14.4" customHeight="1" thickBot="1" x14ac:dyDescent="0.25">
      <c r="B32" s="206"/>
      <c r="C32" s="207"/>
      <c r="D32" s="208"/>
      <c r="E32" s="209" t="s">
        <v>52</v>
      </c>
      <c r="F32" s="210"/>
      <c r="G32" s="211"/>
      <c r="H32" s="209" t="s">
        <v>52</v>
      </c>
      <c r="I32" s="210"/>
      <c r="J32" s="212"/>
    </row>
    <row r="35" spans="2:4" ht="15" x14ac:dyDescent="0.2">
      <c r="B35" s="134" t="s">
        <v>118</v>
      </c>
      <c r="C35" s="134"/>
      <c r="D35" s="134" t="s">
        <v>119</v>
      </c>
    </row>
    <row r="36" spans="2:4" ht="15" x14ac:dyDescent="0.2">
      <c r="B36" s="134"/>
      <c r="C36" s="134"/>
      <c r="D36" s="134" t="s">
        <v>120</v>
      </c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  <mc:AlternateContent xmlns:mc="http://schemas.openxmlformats.org/markup-compatibility/2006">
      <mc:Choice Requires="x14">
        <oleObject progId="MSPhotoEd.3" shapeId="3075" r:id="rId7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6B30-1948-426D-B24A-B74D75C6FFC3}">
  <sheetPr>
    <pageSetUpPr fitToPage="1"/>
  </sheetPr>
  <dimension ref="B2:E10"/>
  <sheetViews>
    <sheetView zoomScaleNormal="100" workbookViewId="0">
      <selection activeCell="B1" sqref="B1"/>
    </sheetView>
  </sheetViews>
  <sheetFormatPr defaultRowHeight="12.75" customHeight="1" x14ac:dyDescent="0.2"/>
  <cols>
    <col min="1" max="1" width="2.28515625" style="107" customWidth="1"/>
    <col min="2" max="2" width="62.7109375" style="107" customWidth="1"/>
    <col min="3" max="5" width="25.85546875" style="107" customWidth="1"/>
    <col min="6" max="256" width="9.28515625" style="107"/>
    <col min="257" max="257" width="2.28515625" style="107" customWidth="1"/>
    <col min="258" max="258" width="77.85546875" style="107" customWidth="1"/>
    <col min="259" max="261" width="24.140625" style="107" customWidth="1"/>
    <col min="262" max="512" width="9.28515625" style="107"/>
    <col min="513" max="513" width="2.28515625" style="107" customWidth="1"/>
    <col min="514" max="514" width="77.85546875" style="107" customWidth="1"/>
    <col min="515" max="517" width="24.140625" style="107" customWidth="1"/>
    <col min="518" max="768" width="9.28515625" style="107"/>
    <col min="769" max="769" width="2.28515625" style="107" customWidth="1"/>
    <col min="770" max="770" width="77.85546875" style="107" customWidth="1"/>
    <col min="771" max="773" width="24.140625" style="107" customWidth="1"/>
    <col min="774" max="1024" width="9.28515625" style="107"/>
    <col min="1025" max="1025" width="2.28515625" style="107" customWidth="1"/>
    <col min="1026" max="1026" width="77.85546875" style="107" customWidth="1"/>
    <col min="1027" max="1029" width="24.140625" style="107" customWidth="1"/>
    <col min="1030" max="1280" width="9.28515625" style="107"/>
    <col min="1281" max="1281" width="2.28515625" style="107" customWidth="1"/>
    <col min="1282" max="1282" width="77.85546875" style="107" customWidth="1"/>
    <col min="1283" max="1285" width="24.140625" style="107" customWidth="1"/>
    <col min="1286" max="1536" width="9.28515625" style="107"/>
    <col min="1537" max="1537" width="2.28515625" style="107" customWidth="1"/>
    <col min="1538" max="1538" width="77.85546875" style="107" customWidth="1"/>
    <col min="1539" max="1541" width="24.140625" style="107" customWidth="1"/>
    <col min="1542" max="1792" width="9.28515625" style="107"/>
    <col min="1793" max="1793" width="2.28515625" style="107" customWidth="1"/>
    <col min="1794" max="1794" width="77.85546875" style="107" customWidth="1"/>
    <col min="1795" max="1797" width="24.140625" style="107" customWidth="1"/>
    <col min="1798" max="2048" width="9.28515625" style="107"/>
    <col min="2049" max="2049" width="2.28515625" style="107" customWidth="1"/>
    <col min="2050" max="2050" width="77.85546875" style="107" customWidth="1"/>
    <col min="2051" max="2053" width="24.140625" style="107" customWidth="1"/>
    <col min="2054" max="2304" width="9.28515625" style="107"/>
    <col min="2305" max="2305" width="2.28515625" style="107" customWidth="1"/>
    <col min="2306" max="2306" width="77.85546875" style="107" customWidth="1"/>
    <col min="2307" max="2309" width="24.140625" style="107" customWidth="1"/>
    <col min="2310" max="2560" width="9.28515625" style="107"/>
    <col min="2561" max="2561" width="2.28515625" style="107" customWidth="1"/>
    <col min="2562" max="2562" width="77.85546875" style="107" customWidth="1"/>
    <col min="2563" max="2565" width="24.140625" style="107" customWidth="1"/>
    <col min="2566" max="2816" width="9.28515625" style="107"/>
    <col min="2817" max="2817" width="2.28515625" style="107" customWidth="1"/>
    <col min="2818" max="2818" width="77.85546875" style="107" customWidth="1"/>
    <col min="2819" max="2821" width="24.140625" style="107" customWidth="1"/>
    <col min="2822" max="3072" width="9.28515625" style="107"/>
    <col min="3073" max="3073" width="2.28515625" style="107" customWidth="1"/>
    <col min="3074" max="3074" width="77.85546875" style="107" customWidth="1"/>
    <col min="3075" max="3077" width="24.140625" style="107" customWidth="1"/>
    <col min="3078" max="3328" width="9.28515625" style="107"/>
    <col min="3329" max="3329" width="2.28515625" style="107" customWidth="1"/>
    <col min="3330" max="3330" width="77.85546875" style="107" customWidth="1"/>
    <col min="3331" max="3333" width="24.140625" style="107" customWidth="1"/>
    <col min="3334" max="3584" width="9.28515625" style="107"/>
    <col min="3585" max="3585" width="2.28515625" style="107" customWidth="1"/>
    <col min="3586" max="3586" width="77.85546875" style="107" customWidth="1"/>
    <col min="3587" max="3589" width="24.140625" style="107" customWidth="1"/>
    <col min="3590" max="3840" width="9.28515625" style="107"/>
    <col min="3841" max="3841" width="2.28515625" style="107" customWidth="1"/>
    <col min="3842" max="3842" width="77.85546875" style="107" customWidth="1"/>
    <col min="3843" max="3845" width="24.140625" style="107" customWidth="1"/>
    <col min="3846" max="4096" width="9.28515625" style="107"/>
    <col min="4097" max="4097" width="2.28515625" style="107" customWidth="1"/>
    <col min="4098" max="4098" width="77.85546875" style="107" customWidth="1"/>
    <col min="4099" max="4101" width="24.140625" style="107" customWidth="1"/>
    <col min="4102" max="4352" width="9.28515625" style="107"/>
    <col min="4353" max="4353" width="2.28515625" style="107" customWidth="1"/>
    <col min="4354" max="4354" width="77.85546875" style="107" customWidth="1"/>
    <col min="4355" max="4357" width="24.140625" style="107" customWidth="1"/>
    <col min="4358" max="4608" width="9.28515625" style="107"/>
    <col min="4609" max="4609" width="2.28515625" style="107" customWidth="1"/>
    <col min="4610" max="4610" width="77.85546875" style="107" customWidth="1"/>
    <col min="4611" max="4613" width="24.140625" style="107" customWidth="1"/>
    <col min="4614" max="4864" width="9.28515625" style="107"/>
    <col min="4865" max="4865" width="2.28515625" style="107" customWidth="1"/>
    <col min="4866" max="4866" width="77.85546875" style="107" customWidth="1"/>
    <col min="4867" max="4869" width="24.140625" style="107" customWidth="1"/>
    <col min="4870" max="5120" width="9.28515625" style="107"/>
    <col min="5121" max="5121" width="2.28515625" style="107" customWidth="1"/>
    <col min="5122" max="5122" width="77.85546875" style="107" customWidth="1"/>
    <col min="5123" max="5125" width="24.140625" style="107" customWidth="1"/>
    <col min="5126" max="5376" width="9.28515625" style="107"/>
    <col min="5377" max="5377" width="2.28515625" style="107" customWidth="1"/>
    <col min="5378" max="5378" width="77.85546875" style="107" customWidth="1"/>
    <col min="5379" max="5381" width="24.140625" style="107" customWidth="1"/>
    <col min="5382" max="5632" width="9.28515625" style="107"/>
    <col min="5633" max="5633" width="2.28515625" style="107" customWidth="1"/>
    <col min="5634" max="5634" width="77.85546875" style="107" customWidth="1"/>
    <col min="5635" max="5637" width="24.140625" style="107" customWidth="1"/>
    <col min="5638" max="5888" width="9.28515625" style="107"/>
    <col min="5889" max="5889" width="2.28515625" style="107" customWidth="1"/>
    <col min="5890" max="5890" width="77.85546875" style="107" customWidth="1"/>
    <col min="5891" max="5893" width="24.140625" style="107" customWidth="1"/>
    <col min="5894" max="6144" width="9.28515625" style="107"/>
    <col min="6145" max="6145" width="2.28515625" style="107" customWidth="1"/>
    <col min="6146" max="6146" width="77.85546875" style="107" customWidth="1"/>
    <col min="6147" max="6149" width="24.140625" style="107" customWidth="1"/>
    <col min="6150" max="6400" width="9.28515625" style="107"/>
    <col min="6401" max="6401" width="2.28515625" style="107" customWidth="1"/>
    <col min="6402" max="6402" width="77.85546875" style="107" customWidth="1"/>
    <col min="6403" max="6405" width="24.140625" style="107" customWidth="1"/>
    <col min="6406" max="6656" width="9.28515625" style="107"/>
    <col min="6657" max="6657" width="2.28515625" style="107" customWidth="1"/>
    <col min="6658" max="6658" width="77.85546875" style="107" customWidth="1"/>
    <col min="6659" max="6661" width="24.140625" style="107" customWidth="1"/>
    <col min="6662" max="6912" width="9.28515625" style="107"/>
    <col min="6913" max="6913" width="2.28515625" style="107" customWidth="1"/>
    <col min="6914" max="6914" width="77.85546875" style="107" customWidth="1"/>
    <col min="6915" max="6917" width="24.140625" style="107" customWidth="1"/>
    <col min="6918" max="7168" width="9.28515625" style="107"/>
    <col min="7169" max="7169" width="2.28515625" style="107" customWidth="1"/>
    <col min="7170" max="7170" width="77.85546875" style="107" customWidth="1"/>
    <col min="7171" max="7173" width="24.140625" style="107" customWidth="1"/>
    <col min="7174" max="7424" width="9.28515625" style="107"/>
    <col min="7425" max="7425" width="2.28515625" style="107" customWidth="1"/>
    <col min="7426" max="7426" width="77.85546875" style="107" customWidth="1"/>
    <col min="7427" max="7429" width="24.140625" style="107" customWidth="1"/>
    <col min="7430" max="7680" width="9.28515625" style="107"/>
    <col min="7681" max="7681" width="2.28515625" style="107" customWidth="1"/>
    <col min="7682" max="7682" width="77.85546875" style="107" customWidth="1"/>
    <col min="7683" max="7685" width="24.140625" style="107" customWidth="1"/>
    <col min="7686" max="7936" width="9.28515625" style="107"/>
    <col min="7937" max="7937" width="2.28515625" style="107" customWidth="1"/>
    <col min="7938" max="7938" width="77.85546875" style="107" customWidth="1"/>
    <col min="7939" max="7941" width="24.140625" style="107" customWidth="1"/>
    <col min="7942" max="8192" width="9.28515625" style="107"/>
    <col min="8193" max="8193" width="2.28515625" style="107" customWidth="1"/>
    <col min="8194" max="8194" width="77.85546875" style="107" customWidth="1"/>
    <col min="8195" max="8197" width="24.140625" style="107" customWidth="1"/>
    <col min="8198" max="8448" width="9.28515625" style="107"/>
    <col min="8449" max="8449" width="2.28515625" style="107" customWidth="1"/>
    <col min="8450" max="8450" width="77.85546875" style="107" customWidth="1"/>
    <col min="8451" max="8453" width="24.140625" style="107" customWidth="1"/>
    <col min="8454" max="8704" width="9.28515625" style="107"/>
    <col min="8705" max="8705" width="2.28515625" style="107" customWidth="1"/>
    <col min="8706" max="8706" width="77.85546875" style="107" customWidth="1"/>
    <col min="8707" max="8709" width="24.140625" style="107" customWidth="1"/>
    <col min="8710" max="8960" width="9.28515625" style="107"/>
    <col min="8961" max="8961" width="2.28515625" style="107" customWidth="1"/>
    <col min="8962" max="8962" width="77.85546875" style="107" customWidth="1"/>
    <col min="8963" max="8965" width="24.140625" style="107" customWidth="1"/>
    <col min="8966" max="9216" width="9.28515625" style="107"/>
    <col min="9217" max="9217" width="2.28515625" style="107" customWidth="1"/>
    <col min="9218" max="9218" width="77.85546875" style="107" customWidth="1"/>
    <col min="9219" max="9221" width="24.140625" style="107" customWidth="1"/>
    <col min="9222" max="9472" width="9.28515625" style="107"/>
    <col min="9473" max="9473" width="2.28515625" style="107" customWidth="1"/>
    <col min="9474" max="9474" width="77.85546875" style="107" customWidth="1"/>
    <col min="9475" max="9477" width="24.140625" style="107" customWidth="1"/>
    <col min="9478" max="9728" width="9.28515625" style="107"/>
    <col min="9729" max="9729" width="2.28515625" style="107" customWidth="1"/>
    <col min="9730" max="9730" width="77.85546875" style="107" customWidth="1"/>
    <col min="9731" max="9733" width="24.140625" style="107" customWidth="1"/>
    <col min="9734" max="9984" width="9.28515625" style="107"/>
    <col min="9985" max="9985" width="2.28515625" style="107" customWidth="1"/>
    <col min="9986" max="9986" width="77.85546875" style="107" customWidth="1"/>
    <col min="9987" max="9989" width="24.140625" style="107" customWidth="1"/>
    <col min="9990" max="10240" width="9.28515625" style="107"/>
    <col min="10241" max="10241" width="2.28515625" style="107" customWidth="1"/>
    <col min="10242" max="10242" width="77.85546875" style="107" customWidth="1"/>
    <col min="10243" max="10245" width="24.140625" style="107" customWidth="1"/>
    <col min="10246" max="10496" width="9.28515625" style="107"/>
    <col min="10497" max="10497" width="2.28515625" style="107" customWidth="1"/>
    <col min="10498" max="10498" width="77.85546875" style="107" customWidth="1"/>
    <col min="10499" max="10501" width="24.140625" style="107" customWidth="1"/>
    <col min="10502" max="10752" width="9.28515625" style="107"/>
    <col min="10753" max="10753" width="2.28515625" style="107" customWidth="1"/>
    <col min="10754" max="10754" width="77.85546875" style="107" customWidth="1"/>
    <col min="10755" max="10757" width="24.140625" style="107" customWidth="1"/>
    <col min="10758" max="11008" width="9.28515625" style="107"/>
    <col min="11009" max="11009" width="2.28515625" style="107" customWidth="1"/>
    <col min="11010" max="11010" width="77.85546875" style="107" customWidth="1"/>
    <col min="11011" max="11013" width="24.140625" style="107" customWidth="1"/>
    <col min="11014" max="11264" width="9.28515625" style="107"/>
    <col min="11265" max="11265" width="2.28515625" style="107" customWidth="1"/>
    <col min="11266" max="11266" width="77.85546875" style="107" customWidth="1"/>
    <col min="11267" max="11269" width="24.140625" style="107" customWidth="1"/>
    <col min="11270" max="11520" width="9.28515625" style="107"/>
    <col min="11521" max="11521" width="2.28515625" style="107" customWidth="1"/>
    <col min="11522" max="11522" width="77.85546875" style="107" customWidth="1"/>
    <col min="11523" max="11525" width="24.140625" style="107" customWidth="1"/>
    <col min="11526" max="11776" width="9.28515625" style="107"/>
    <col min="11777" max="11777" width="2.28515625" style="107" customWidth="1"/>
    <col min="11778" max="11778" width="77.85546875" style="107" customWidth="1"/>
    <col min="11779" max="11781" width="24.140625" style="107" customWidth="1"/>
    <col min="11782" max="12032" width="9.28515625" style="107"/>
    <col min="12033" max="12033" width="2.28515625" style="107" customWidth="1"/>
    <col min="12034" max="12034" width="77.85546875" style="107" customWidth="1"/>
    <col min="12035" max="12037" width="24.140625" style="107" customWidth="1"/>
    <col min="12038" max="12288" width="9.28515625" style="107"/>
    <col min="12289" max="12289" width="2.28515625" style="107" customWidth="1"/>
    <col min="12290" max="12290" width="77.85546875" style="107" customWidth="1"/>
    <col min="12291" max="12293" width="24.140625" style="107" customWidth="1"/>
    <col min="12294" max="12544" width="9.28515625" style="107"/>
    <col min="12545" max="12545" width="2.28515625" style="107" customWidth="1"/>
    <col min="12546" max="12546" width="77.85546875" style="107" customWidth="1"/>
    <col min="12547" max="12549" width="24.140625" style="107" customWidth="1"/>
    <col min="12550" max="12800" width="9.28515625" style="107"/>
    <col min="12801" max="12801" width="2.28515625" style="107" customWidth="1"/>
    <col min="12802" max="12802" width="77.85546875" style="107" customWidth="1"/>
    <col min="12803" max="12805" width="24.140625" style="107" customWidth="1"/>
    <col min="12806" max="13056" width="9.28515625" style="107"/>
    <col min="13057" max="13057" width="2.28515625" style="107" customWidth="1"/>
    <col min="13058" max="13058" width="77.85546875" style="107" customWidth="1"/>
    <col min="13059" max="13061" width="24.140625" style="107" customWidth="1"/>
    <col min="13062" max="13312" width="9.28515625" style="107"/>
    <col min="13313" max="13313" width="2.28515625" style="107" customWidth="1"/>
    <col min="13314" max="13314" width="77.85546875" style="107" customWidth="1"/>
    <col min="13315" max="13317" width="24.140625" style="107" customWidth="1"/>
    <col min="13318" max="13568" width="9.28515625" style="107"/>
    <col min="13569" max="13569" width="2.28515625" style="107" customWidth="1"/>
    <col min="13570" max="13570" width="77.85546875" style="107" customWidth="1"/>
    <col min="13571" max="13573" width="24.140625" style="107" customWidth="1"/>
    <col min="13574" max="13824" width="9.28515625" style="107"/>
    <col min="13825" max="13825" width="2.28515625" style="107" customWidth="1"/>
    <col min="13826" max="13826" width="77.85546875" style="107" customWidth="1"/>
    <col min="13827" max="13829" width="24.140625" style="107" customWidth="1"/>
    <col min="13830" max="14080" width="9.28515625" style="107"/>
    <col min="14081" max="14081" width="2.28515625" style="107" customWidth="1"/>
    <col min="14082" max="14082" width="77.85546875" style="107" customWidth="1"/>
    <col min="14083" max="14085" width="24.140625" style="107" customWidth="1"/>
    <col min="14086" max="14336" width="9.28515625" style="107"/>
    <col min="14337" max="14337" width="2.28515625" style="107" customWidth="1"/>
    <col min="14338" max="14338" width="77.85546875" style="107" customWidth="1"/>
    <col min="14339" max="14341" width="24.140625" style="107" customWidth="1"/>
    <col min="14342" max="14592" width="9.28515625" style="107"/>
    <col min="14593" max="14593" width="2.28515625" style="107" customWidth="1"/>
    <col min="14594" max="14594" width="77.85546875" style="107" customWidth="1"/>
    <col min="14595" max="14597" width="24.140625" style="107" customWidth="1"/>
    <col min="14598" max="14848" width="9.28515625" style="107"/>
    <col min="14849" max="14849" width="2.28515625" style="107" customWidth="1"/>
    <col min="14850" max="14850" width="77.85546875" style="107" customWidth="1"/>
    <col min="14851" max="14853" width="24.140625" style="107" customWidth="1"/>
    <col min="14854" max="15104" width="9.28515625" style="107"/>
    <col min="15105" max="15105" width="2.28515625" style="107" customWidth="1"/>
    <col min="15106" max="15106" width="77.85546875" style="107" customWidth="1"/>
    <col min="15107" max="15109" width="24.140625" style="107" customWidth="1"/>
    <col min="15110" max="15360" width="9.28515625" style="107"/>
    <col min="15361" max="15361" width="2.28515625" style="107" customWidth="1"/>
    <col min="15362" max="15362" width="77.85546875" style="107" customWidth="1"/>
    <col min="15363" max="15365" width="24.140625" style="107" customWidth="1"/>
    <col min="15366" max="15616" width="9.28515625" style="107"/>
    <col min="15617" max="15617" width="2.28515625" style="107" customWidth="1"/>
    <col min="15618" max="15618" width="77.85546875" style="107" customWidth="1"/>
    <col min="15619" max="15621" width="24.140625" style="107" customWidth="1"/>
    <col min="15622" max="15872" width="9.28515625" style="107"/>
    <col min="15873" max="15873" width="2.28515625" style="107" customWidth="1"/>
    <col min="15874" max="15874" width="77.85546875" style="107" customWidth="1"/>
    <col min="15875" max="15877" width="24.140625" style="107" customWidth="1"/>
    <col min="15878" max="16128" width="9.28515625" style="107"/>
    <col min="16129" max="16129" width="2.28515625" style="107" customWidth="1"/>
    <col min="16130" max="16130" width="77.85546875" style="107" customWidth="1"/>
    <col min="16131" max="16133" width="24.140625" style="107" customWidth="1"/>
    <col min="16134" max="16384" width="9.28515625" style="107"/>
  </cols>
  <sheetData>
    <row r="2" spans="2:5" ht="25.5" customHeight="1" x14ac:dyDescent="0.2">
      <c r="B2" s="108" t="s">
        <v>102</v>
      </c>
    </row>
    <row r="3" spans="2:5" ht="12.75" customHeight="1" x14ac:dyDescent="0.2">
      <c r="B3" s="132"/>
      <c r="C3" s="132"/>
      <c r="D3" s="132"/>
      <c r="E3" s="132"/>
    </row>
    <row r="4" spans="2:5" ht="20.100000000000001" customHeight="1" x14ac:dyDescent="0.2">
      <c r="B4" s="133" t="s">
        <v>116</v>
      </c>
      <c r="C4" s="221" t="s">
        <v>125</v>
      </c>
      <c r="D4" s="222"/>
      <c r="E4" s="222"/>
    </row>
    <row r="5" spans="2:5" ht="20.100000000000001" customHeight="1" x14ac:dyDescent="0.2">
      <c r="B5" s="219"/>
      <c r="C5" s="220"/>
      <c r="D5" s="220"/>
    </row>
    <row r="6" spans="2:5" ht="10.5" customHeight="1" thickBot="1" x14ac:dyDescent="0.25">
      <c r="B6" s="108"/>
    </row>
    <row r="7" spans="2:5" ht="12.75" customHeight="1" x14ac:dyDescent="0.2">
      <c r="B7" s="109" t="s">
        <v>103</v>
      </c>
      <c r="C7" s="110" t="s">
        <v>9</v>
      </c>
      <c r="D7" s="110" t="s">
        <v>104</v>
      </c>
      <c r="E7" s="111" t="s">
        <v>10</v>
      </c>
    </row>
    <row r="8" spans="2:5" ht="15" customHeight="1" x14ac:dyDescent="0.2">
      <c r="B8" s="112" t="s">
        <v>106</v>
      </c>
      <c r="C8" s="113">
        <f>'SO Vozovka'!H37</f>
        <v>0</v>
      </c>
      <c r="D8" s="113">
        <f>'SO Vozovka'!H38</f>
        <v>0</v>
      </c>
      <c r="E8" s="114">
        <f>'SO Vozovka'!H39</f>
        <v>0</v>
      </c>
    </row>
    <row r="9" spans="2:5" ht="15" customHeight="1" thickBot="1" x14ac:dyDescent="0.25">
      <c r="B9" s="115" t="s">
        <v>107</v>
      </c>
      <c r="C9" s="113">
        <f>'SO Sanace'!H21</f>
        <v>0</v>
      </c>
      <c r="D9" s="113">
        <f>'SO Sanace'!H22</f>
        <v>0</v>
      </c>
      <c r="E9" s="114">
        <f>'SO Sanace'!H23</f>
        <v>0</v>
      </c>
    </row>
    <row r="10" spans="2:5" ht="15" customHeight="1" thickBot="1" x14ac:dyDescent="0.25">
      <c r="B10" s="116" t="s">
        <v>105</v>
      </c>
      <c r="C10" s="117">
        <f>SUM(C8:C9)</f>
        <v>0</v>
      </c>
      <c r="D10" s="117">
        <f>SUM(D8:D9)</f>
        <v>0</v>
      </c>
      <c r="E10" s="117">
        <f>SUM(E8:E9)</f>
        <v>0</v>
      </c>
    </row>
  </sheetData>
  <mergeCells count="2">
    <mergeCell ref="B5:D5"/>
    <mergeCell ref="C4:E4"/>
  </mergeCells>
  <pageMargins left="0.75" right="0.75" top="1" bottom="1" header="0.5" footer="0.5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0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9" width="63.42578125" style="1" customWidth="1"/>
    <col min="10" max="16384" width="10.42578125" style="1"/>
  </cols>
  <sheetData>
    <row r="1" spans="2:9" ht="27.75" customHeight="1" x14ac:dyDescent="0.2">
      <c r="B1" s="223" t="s">
        <v>100</v>
      </c>
      <c r="C1" s="223"/>
      <c r="D1" s="223"/>
      <c r="E1" s="223"/>
      <c r="F1" s="223"/>
      <c r="G1" s="223"/>
      <c r="H1" s="223"/>
    </row>
    <row r="2" spans="2:9" ht="12.75" customHeight="1" x14ac:dyDescent="0.25">
      <c r="B2" s="93" t="s">
        <v>53</v>
      </c>
      <c r="C2" s="93"/>
      <c r="D2" s="64" t="s">
        <v>125</v>
      </c>
      <c r="E2" s="13" t="s">
        <v>2</v>
      </c>
      <c r="F2" s="6"/>
      <c r="G2" s="6"/>
      <c r="H2" s="6"/>
    </row>
    <row r="3" spans="2:9" ht="12.75" customHeight="1" x14ac:dyDescent="0.25">
      <c r="B3" s="93" t="s">
        <v>121</v>
      </c>
      <c r="C3" s="93"/>
      <c r="D3" s="64" t="s">
        <v>151</v>
      </c>
      <c r="E3" s="6"/>
      <c r="F3" s="6"/>
      <c r="G3" s="8"/>
      <c r="H3" s="6"/>
    </row>
    <row r="4" spans="2:9" ht="13.5" customHeight="1" x14ac:dyDescent="0.25">
      <c r="B4" s="94" t="s">
        <v>99</v>
      </c>
      <c r="C4" s="94"/>
      <c r="D4" s="64" t="s">
        <v>126</v>
      </c>
      <c r="E4" s="7"/>
      <c r="F4" s="6"/>
      <c r="G4" s="6"/>
      <c r="H4" s="6"/>
    </row>
    <row r="5" spans="2:9" ht="27.75" customHeight="1" x14ac:dyDescent="0.25">
      <c r="B5" s="8" t="s">
        <v>96</v>
      </c>
      <c r="C5" s="8"/>
      <c r="D5" s="64" t="s">
        <v>95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224"/>
      <c r="H6" s="224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225"/>
      <c r="H7" s="225"/>
    </row>
    <row r="8" spans="2:9" ht="14.4" customHeight="1" thickBot="1" x14ac:dyDescent="0.25"/>
    <row r="9" spans="2:9" s="14" customFormat="1" ht="31.95" customHeight="1" thickBot="1" x14ac:dyDescent="0.25">
      <c r="B9" s="146" t="s">
        <v>124</v>
      </c>
      <c r="C9" s="89" t="s">
        <v>122</v>
      </c>
      <c r="D9" s="90" t="s">
        <v>4</v>
      </c>
      <c r="E9" s="15" t="s">
        <v>0</v>
      </c>
      <c r="F9" s="90" t="s">
        <v>5</v>
      </c>
      <c r="G9" s="91" t="s">
        <v>6</v>
      </c>
      <c r="H9" s="92" t="s">
        <v>7</v>
      </c>
      <c r="I9" s="63" t="s">
        <v>56</v>
      </c>
    </row>
    <row r="10" spans="2:9" s="14" customFormat="1" ht="12.75" customHeight="1" x14ac:dyDescent="0.2">
      <c r="B10" s="137" t="s">
        <v>123</v>
      </c>
      <c r="C10" s="50" t="s">
        <v>8</v>
      </c>
      <c r="D10" s="57" t="s">
        <v>61</v>
      </c>
      <c r="E10" s="47" t="s">
        <v>62</v>
      </c>
      <c r="F10" s="71">
        <v>1</v>
      </c>
      <c r="G10" s="72"/>
      <c r="H10" s="73">
        <f t="shared" ref="H10:H31" si="0">G10*F10</f>
        <v>0</v>
      </c>
      <c r="I10" s="33" t="s">
        <v>127</v>
      </c>
    </row>
    <row r="11" spans="2:9" s="14" customFormat="1" ht="12.75" customHeight="1" x14ac:dyDescent="0.2">
      <c r="B11" s="138">
        <v>2</v>
      </c>
      <c r="C11" s="51">
        <v>113728</v>
      </c>
      <c r="D11" s="58" t="s">
        <v>63</v>
      </c>
      <c r="E11" s="41" t="s">
        <v>64</v>
      </c>
      <c r="F11" s="38">
        <v>9</v>
      </c>
      <c r="G11" s="39"/>
      <c r="H11" s="46">
        <f t="shared" si="0"/>
        <v>0</v>
      </c>
      <c r="I11" s="34" t="s">
        <v>128</v>
      </c>
    </row>
    <row r="12" spans="2:9" s="14" customFormat="1" ht="12.75" customHeight="1" x14ac:dyDescent="0.2">
      <c r="B12" s="138"/>
      <c r="C12" s="51"/>
      <c r="D12" s="147" t="s">
        <v>129</v>
      </c>
      <c r="E12" s="41"/>
      <c r="F12" s="38"/>
      <c r="G12" s="39"/>
      <c r="H12" s="46"/>
      <c r="I12" s="34"/>
    </row>
    <row r="13" spans="2:9" s="14" customFormat="1" ht="12.75" customHeight="1" x14ac:dyDescent="0.2">
      <c r="B13" s="138">
        <v>3</v>
      </c>
      <c r="C13" s="51">
        <v>919111</v>
      </c>
      <c r="D13" s="58" t="s">
        <v>65</v>
      </c>
      <c r="E13" s="41" t="s">
        <v>66</v>
      </c>
      <c r="F13" s="38">
        <v>41</v>
      </c>
      <c r="G13" s="39"/>
      <c r="H13" s="46">
        <f t="shared" si="0"/>
        <v>0</v>
      </c>
      <c r="I13" s="34" t="s">
        <v>2</v>
      </c>
    </row>
    <row r="14" spans="2:9" s="14" customFormat="1" ht="12.75" customHeight="1" x14ac:dyDescent="0.2">
      <c r="B14" s="138">
        <v>4</v>
      </c>
      <c r="C14" s="52">
        <v>113761</v>
      </c>
      <c r="D14" s="74" t="s">
        <v>82</v>
      </c>
      <c r="E14" s="44" t="s">
        <v>66</v>
      </c>
      <c r="F14" s="45">
        <v>41</v>
      </c>
      <c r="G14" s="38"/>
      <c r="H14" s="46">
        <f t="shared" ref="H14:H15" si="1">G14*F14</f>
        <v>0</v>
      </c>
      <c r="I14" s="34" t="s">
        <v>130</v>
      </c>
    </row>
    <row r="15" spans="2:9" s="14" customFormat="1" ht="12.75" customHeight="1" x14ac:dyDescent="0.2">
      <c r="B15" s="138">
        <v>5</v>
      </c>
      <c r="C15" s="52">
        <v>931312</v>
      </c>
      <c r="D15" s="74" t="s">
        <v>83</v>
      </c>
      <c r="E15" s="44" t="s">
        <v>66</v>
      </c>
      <c r="F15" s="45">
        <v>41</v>
      </c>
      <c r="G15" s="38"/>
      <c r="H15" s="46">
        <f t="shared" si="1"/>
        <v>0</v>
      </c>
      <c r="I15" s="34"/>
    </row>
    <row r="16" spans="2:9" s="14" customFormat="1" ht="12.75" customHeight="1" x14ac:dyDescent="0.2">
      <c r="B16" s="138">
        <v>6</v>
      </c>
      <c r="C16" s="51">
        <v>93818</v>
      </c>
      <c r="D16" s="58" t="s">
        <v>67</v>
      </c>
      <c r="E16" s="41" t="s">
        <v>68</v>
      </c>
      <c r="F16" s="38">
        <v>20314</v>
      </c>
      <c r="G16" s="39"/>
      <c r="H16" s="46">
        <f t="shared" si="0"/>
        <v>0</v>
      </c>
      <c r="I16" s="34" t="s">
        <v>2</v>
      </c>
    </row>
    <row r="17" spans="2:9" s="14" customFormat="1" ht="12.75" customHeight="1" x14ac:dyDescent="0.2">
      <c r="B17" s="138">
        <v>7</v>
      </c>
      <c r="C17" s="51" t="s">
        <v>58</v>
      </c>
      <c r="D17" s="58" t="s">
        <v>81</v>
      </c>
      <c r="E17" s="41" t="s">
        <v>64</v>
      </c>
      <c r="F17" s="38">
        <v>1006</v>
      </c>
      <c r="G17" s="39"/>
      <c r="H17" s="46">
        <f t="shared" si="0"/>
        <v>0</v>
      </c>
      <c r="I17" s="34" t="s">
        <v>131</v>
      </c>
    </row>
    <row r="18" spans="2:9" s="14" customFormat="1" ht="12.75" customHeight="1" x14ac:dyDescent="0.2">
      <c r="B18" s="138"/>
      <c r="C18" s="51"/>
      <c r="D18" s="147" t="s">
        <v>132</v>
      </c>
      <c r="E18" s="41"/>
      <c r="F18" s="38"/>
      <c r="G18" s="39"/>
      <c r="H18" s="46"/>
      <c r="I18" s="34"/>
    </row>
    <row r="19" spans="2:9" s="14" customFormat="1" ht="12.75" customHeight="1" x14ac:dyDescent="0.2">
      <c r="B19" s="138">
        <v>8</v>
      </c>
      <c r="C19" s="51" t="s">
        <v>57</v>
      </c>
      <c r="D19" s="58" t="s">
        <v>73</v>
      </c>
      <c r="E19" s="41" t="s">
        <v>68</v>
      </c>
      <c r="F19" s="38">
        <v>20314</v>
      </c>
      <c r="G19" s="39"/>
      <c r="H19" s="46">
        <f t="shared" si="0"/>
        <v>0</v>
      </c>
      <c r="I19" s="34"/>
    </row>
    <row r="20" spans="2:9" s="14" customFormat="1" ht="12.75" customHeight="1" x14ac:dyDescent="0.2">
      <c r="B20" s="138">
        <v>9</v>
      </c>
      <c r="C20" s="51">
        <v>572213</v>
      </c>
      <c r="D20" s="58" t="s">
        <v>59</v>
      </c>
      <c r="E20" s="41" t="s">
        <v>68</v>
      </c>
      <c r="F20" s="38">
        <v>40448</v>
      </c>
      <c r="G20" s="39"/>
      <c r="H20" s="46">
        <f t="shared" si="0"/>
        <v>0</v>
      </c>
      <c r="I20" s="34"/>
    </row>
    <row r="21" spans="2:9" s="14" customFormat="1" ht="12.75" customHeight="1" x14ac:dyDescent="0.2">
      <c r="B21" s="138"/>
      <c r="C21" s="51"/>
      <c r="D21" s="147" t="s">
        <v>133</v>
      </c>
      <c r="E21" s="41"/>
      <c r="F21" s="38"/>
      <c r="G21" s="39"/>
      <c r="H21" s="46"/>
      <c r="I21" s="34"/>
    </row>
    <row r="22" spans="2:9" s="14" customFormat="1" ht="12.75" customHeight="1" x14ac:dyDescent="0.2">
      <c r="B22" s="139">
        <v>10</v>
      </c>
      <c r="C22" s="52">
        <v>89921</v>
      </c>
      <c r="D22" s="74" t="s">
        <v>88</v>
      </c>
      <c r="E22" s="44" t="s">
        <v>87</v>
      </c>
      <c r="F22" s="45">
        <v>1</v>
      </c>
      <c r="G22" s="38"/>
      <c r="H22" s="46">
        <f t="shared" si="0"/>
        <v>0</v>
      </c>
      <c r="I22" s="35" t="s">
        <v>134</v>
      </c>
    </row>
    <row r="23" spans="2:9" s="14" customFormat="1" ht="12.75" customHeight="1" x14ac:dyDescent="0.2">
      <c r="B23" s="139">
        <v>11</v>
      </c>
      <c r="C23" s="52">
        <v>12922</v>
      </c>
      <c r="D23" s="74" t="s">
        <v>84</v>
      </c>
      <c r="E23" s="44" t="s">
        <v>68</v>
      </c>
      <c r="F23" s="45">
        <v>2340</v>
      </c>
      <c r="G23" s="75"/>
      <c r="H23" s="46">
        <f t="shared" si="0"/>
        <v>0</v>
      </c>
      <c r="I23" s="34" t="s">
        <v>153</v>
      </c>
    </row>
    <row r="24" spans="2:9" s="14" customFormat="1" ht="12.75" customHeight="1" x14ac:dyDescent="0.2">
      <c r="B24" s="139">
        <v>12</v>
      </c>
      <c r="C24" s="52">
        <v>12932</v>
      </c>
      <c r="D24" s="74" t="s">
        <v>85</v>
      </c>
      <c r="E24" s="44" t="s">
        <v>66</v>
      </c>
      <c r="F24" s="45">
        <v>1000</v>
      </c>
      <c r="G24" s="75"/>
      <c r="H24" s="46">
        <f t="shared" si="0"/>
        <v>0</v>
      </c>
      <c r="I24" s="34"/>
    </row>
    <row r="25" spans="2:9" s="14" customFormat="1" ht="28.5" customHeight="1" x14ac:dyDescent="0.2">
      <c r="B25" s="138">
        <v>13</v>
      </c>
      <c r="C25" s="53" t="s">
        <v>78</v>
      </c>
      <c r="D25" s="59" t="s">
        <v>79</v>
      </c>
      <c r="E25" s="44" t="s">
        <v>69</v>
      </c>
      <c r="F25" s="45">
        <v>1100</v>
      </c>
      <c r="G25" s="75"/>
      <c r="H25" s="46">
        <f t="shared" si="0"/>
        <v>0</v>
      </c>
      <c r="I25" s="34" t="s">
        <v>154</v>
      </c>
    </row>
    <row r="26" spans="2:9" s="14" customFormat="1" ht="50.25" customHeight="1" x14ac:dyDescent="0.2">
      <c r="B26" s="140"/>
      <c r="C26" s="54"/>
      <c r="D26" s="60" t="s">
        <v>80</v>
      </c>
      <c r="E26" s="44"/>
      <c r="F26" s="45"/>
      <c r="G26" s="75"/>
      <c r="H26" s="46"/>
      <c r="I26" s="34"/>
    </row>
    <row r="27" spans="2:9" s="14" customFormat="1" ht="12.75" customHeight="1" x14ac:dyDescent="0.2">
      <c r="B27" s="139">
        <v>14</v>
      </c>
      <c r="C27" s="52">
        <v>56933</v>
      </c>
      <c r="D27" s="74" t="s">
        <v>135</v>
      </c>
      <c r="E27" s="44" t="s">
        <v>68</v>
      </c>
      <c r="F27" s="45">
        <v>2340</v>
      </c>
      <c r="G27" s="75"/>
      <c r="H27" s="46">
        <f t="shared" si="0"/>
        <v>0</v>
      </c>
      <c r="I27" s="34"/>
    </row>
    <row r="28" spans="2:9" s="14" customFormat="1" ht="12.75" customHeight="1" x14ac:dyDescent="0.2">
      <c r="B28" s="139"/>
      <c r="C28" s="52"/>
      <c r="D28" s="123" t="s">
        <v>136</v>
      </c>
      <c r="E28" s="44"/>
      <c r="F28" s="45"/>
      <c r="G28" s="75"/>
      <c r="H28" s="46"/>
      <c r="I28" s="34"/>
    </row>
    <row r="29" spans="2:9" s="14" customFormat="1" ht="12.75" customHeight="1" x14ac:dyDescent="0.2">
      <c r="B29" s="138">
        <v>15</v>
      </c>
      <c r="C29" s="53">
        <v>915111</v>
      </c>
      <c r="D29" s="58" t="s">
        <v>70</v>
      </c>
      <c r="E29" s="41" t="s">
        <v>68</v>
      </c>
      <c r="F29" s="38">
        <v>975</v>
      </c>
      <c r="G29" s="39"/>
      <c r="H29" s="46">
        <f t="shared" si="0"/>
        <v>0</v>
      </c>
      <c r="I29" s="33" t="s">
        <v>137</v>
      </c>
    </row>
    <row r="30" spans="2:9" s="14" customFormat="1" ht="12.75" customHeight="1" x14ac:dyDescent="0.2">
      <c r="B30" s="138"/>
      <c r="C30" s="53"/>
      <c r="D30" s="147" t="s">
        <v>155</v>
      </c>
      <c r="E30" s="41"/>
      <c r="F30" s="38"/>
      <c r="G30" s="39"/>
      <c r="H30" s="46"/>
      <c r="I30" s="62"/>
    </row>
    <row r="31" spans="2:9" s="14" customFormat="1" ht="12.75" customHeight="1" x14ac:dyDescent="0.2">
      <c r="B31" s="139">
        <v>16</v>
      </c>
      <c r="C31" s="52">
        <v>915211</v>
      </c>
      <c r="D31" s="74" t="s">
        <v>86</v>
      </c>
      <c r="E31" s="44" t="s">
        <v>68</v>
      </c>
      <c r="F31" s="45">
        <v>1464</v>
      </c>
      <c r="G31" s="38"/>
      <c r="H31" s="46">
        <f t="shared" si="0"/>
        <v>0</v>
      </c>
      <c r="I31" s="62" t="s">
        <v>156</v>
      </c>
    </row>
    <row r="32" spans="2:9" s="14" customFormat="1" ht="12.75" customHeight="1" x14ac:dyDescent="0.2">
      <c r="B32" s="141"/>
      <c r="C32" s="97"/>
      <c r="D32" s="148" t="s">
        <v>157</v>
      </c>
      <c r="E32" s="48"/>
      <c r="F32" s="98"/>
      <c r="G32" s="40"/>
      <c r="H32" s="46"/>
      <c r="I32" s="99"/>
    </row>
    <row r="33" spans="2:9" s="14" customFormat="1" ht="12.75" customHeight="1" x14ac:dyDescent="0.2">
      <c r="B33" s="141">
        <v>17</v>
      </c>
      <c r="C33" s="52" t="s">
        <v>138</v>
      </c>
      <c r="D33" s="74" t="s">
        <v>139</v>
      </c>
      <c r="E33" s="44" t="s">
        <v>66</v>
      </c>
      <c r="F33" s="45">
        <v>32</v>
      </c>
      <c r="G33" s="75"/>
      <c r="H33" s="46">
        <f t="shared" ref="H33" si="2">G33*F33</f>
        <v>0</v>
      </c>
      <c r="I33" s="99"/>
    </row>
    <row r="34" spans="2:9" s="14" customFormat="1" ht="12.75" customHeight="1" x14ac:dyDescent="0.2">
      <c r="B34" s="141">
        <v>18</v>
      </c>
      <c r="C34" s="149">
        <v>917224</v>
      </c>
      <c r="D34" s="150" t="s">
        <v>140</v>
      </c>
      <c r="E34" s="151" t="s">
        <v>66</v>
      </c>
      <c r="F34" s="45">
        <v>112</v>
      </c>
      <c r="G34" s="75"/>
      <c r="H34" s="46">
        <f t="shared" ref="H34" si="3">G34*F34</f>
        <v>0</v>
      </c>
      <c r="I34" s="99" t="s">
        <v>141</v>
      </c>
    </row>
    <row r="35" spans="2:9" s="14" customFormat="1" ht="12.75" customHeight="1" x14ac:dyDescent="0.2">
      <c r="B35" s="141"/>
      <c r="C35" s="149"/>
      <c r="D35" s="155" t="s">
        <v>142</v>
      </c>
      <c r="E35" s="151"/>
      <c r="F35" s="152"/>
      <c r="G35" s="153"/>
      <c r="H35" s="154"/>
      <c r="I35" s="99"/>
    </row>
    <row r="36" spans="2:9" s="14" customFormat="1" ht="12.75" customHeight="1" thickBot="1" x14ac:dyDescent="0.25">
      <c r="B36" s="142">
        <v>19</v>
      </c>
      <c r="C36" s="56" t="s">
        <v>71</v>
      </c>
      <c r="D36" s="61" t="s">
        <v>72</v>
      </c>
      <c r="E36" s="49" t="s">
        <v>87</v>
      </c>
      <c r="F36" s="42">
        <v>1</v>
      </c>
      <c r="G36" s="43"/>
      <c r="H36" s="76">
        <f t="shared" ref="H36" si="4">G36*F36</f>
        <v>0</v>
      </c>
      <c r="I36" s="100"/>
    </row>
    <row r="37" spans="2:9" s="14" customFormat="1" ht="15" x14ac:dyDescent="0.2">
      <c r="B37" s="136"/>
      <c r="C37" s="143"/>
      <c r="D37" s="77" t="s">
        <v>9</v>
      </c>
      <c r="E37" s="78"/>
      <c r="F37" s="78"/>
      <c r="G37" s="79" t="s">
        <v>2</v>
      </c>
      <c r="H37" s="80">
        <f>SUM(H10:H36)</f>
        <v>0</v>
      </c>
    </row>
    <row r="38" spans="2:9" s="14" customFormat="1" ht="15" x14ac:dyDescent="0.2">
      <c r="B38" s="136"/>
      <c r="C38" s="81"/>
      <c r="D38" s="82" t="s">
        <v>3</v>
      </c>
      <c r="E38" s="83"/>
      <c r="F38" s="83"/>
      <c r="G38" s="21" t="s">
        <v>2</v>
      </c>
      <c r="H38" s="84">
        <f>H37*0.21</f>
        <v>0</v>
      </c>
    </row>
    <row r="39" spans="2:9" s="14" customFormat="1" ht="15.6" thickBot="1" x14ac:dyDescent="0.25">
      <c r="B39" s="136"/>
      <c r="C39" s="81"/>
      <c r="D39" s="85" t="s">
        <v>10</v>
      </c>
      <c r="E39" s="86"/>
      <c r="F39" s="86"/>
      <c r="G39" s="87" t="s">
        <v>2</v>
      </c>
      <c r="H39" s="88">
        <f>H38+H37</f>
        <v>0</v>
      </c>
    </row>
    <row r="40" spans="2:9" ht="24" customHeight="1" x14ac:dyDescent="0.2">
      <c r="I40" s="14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scale="7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51AF-A390-4808-92CE-2AE58FAD097F}">
  <sheetPr>
    <pageSetUpPr fitToPage="1"/>
  </sheetPr>
  <dimension ref="B1:M37"/>
  <sheetViews>
    <sheetView zoomScaleNormal="100" workbookViewId="0">
      <selection activeCell="B1" sqref="B1:H1"/>
    </sheetView>
  </sheetViews>
  <sheetFormatPr defaultColWidth="10.42578125" defaultRowHeight="12" customHeight="1" x14ac:dyDescent="0.2"/>
  <cols>
    <col min="1" max="1" width="2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4.7109375" style="3" customWidth="1"/>
    <col min="7" max="7" width="14.7109375" style="4" customWidth="1"/>
    <col min="8" max="8" width="20.7109375" style="5" customWidth="1"/>
    <col min="9" max="10" width="10.42578125" style="1"/>
    <col min="11" max="11" width="31.28515625" style="1" customWidth="1"/>
    <col min="12" max="16384" width="10.42578125" style="1"/>
  </cols>
  <sheetData>
    <row r="1" spans="2:13" ht="27.75" customHeight="1" x14ac:dyDescent="0.2">
      <c r="B1" s="223" t="s">
        <v>101</v>
      </c>
      <c r="C1" s="223"/>
      <c r="D1" s="223"/>
      <c r="E1" s="223"/>
      <c r="F1" s="223"/>
      <c r="G1" s="223"/>
      <c r="H1" s="223"/>
    </row>
    <row r="2" spans="2:13" ht="12.75" customHeight="1" x14ac:dyDescent="0.25">
      <c r="B2" s="93" t="s">
        <v>53</v>
      </c>
      <c r="C2" s="93"/>
      <c r="D2" s="64" t="s">
        <v>125</v>
      </c>
      <c r="E2" s="13" t="s">
        <v>2</v>
      </c>
      <c r="F2" s="6"/>
      <c r="G2" s="6"/>
      <c r="H2" s="6"/>
    </row>
    <row r="3" spans="2:13" ht="12.75" customHeight="1" x14ac:dyDescent="0.25">
      <c r="B3" s="93" t="s">
        <v>121</v>
      </c>
      <c r="C3" s="93"/>
      <c r="D3" s="64" t="s">
        <v>143</v>
      </c>
      <c r="E3" s="6"/>
      <c r="F3" s="6"/>
      <c r="G3" s="8"/>
      <c r="H3" s="6"/>
    </row>
    <row r="4" spans="2:13" ht="12.75" customHeight="1" x14ac:dyDescent="0.25">
      <c r="B4" s="94" t="s">
        <v>99</v>
      </c>
      <c r="C4" s="94"/>
      <c r="D4" s="64" t="s">
        <v>126</v>
      </c>
      <c r="E4" s="7"/>
      <c r="F4" s="6"/>
      <c r="G4" s="6"/>
      <c r="H4" s="6"/>
    </row>
    <row r="5" spans="2:13" ht="27.75" customHeight="1" x14ac:dyDescent="0.25">
      <c r="B5" s="8" t="s">
        <v>96</v>
      </c>
      <c r="C5" s="8"/>
      <c r="D5" s="64" t="s">
        <v>95</v>
      </c>
      <c r="E5" s="10"/>
      <c r="F5" s="8"/>
      <c r="G5" s="8"/>
      <c r="H5" s="8"/>
    </row>
    <row r="6" spans="2:13" ht="12.75" customHeight="1" x14ac:dyDescent="0.25">
      <c r="B6" s="8"/>
      <c r="C6" s="8"/>
      <c r="D6" s="8"/>
      <c r="E6" s="10"/>
      <c r="F6" s="8" t="s">
        <v>54</v>
      </c>
      <c r="G6" s="224"/>
      <c r="H6" s="224"/>
    </row>
    <row r="7" spans="2:13" ht="12.75" customHeight="1" x14ac:dyDescent="0.2">
      <c r="B7" s="8" t="s">
        <v>1</v>
      </c>
      <c r="C7" s="8"/>
      <c r="D7" s="9"/>
      <c r="E7" s="11"/>
      <c r="F7" s="9" t="s">
        <v>55</v>
      </c>
      <c r="G7" s="225"/>
      <c r="H7" s="225"/>
    </row>
    <row r="8" spans="2:13" ht="14.4" customHeight="1" thickBot="1" x14ac:dyDescent="0.3">
      <c r="B8" s="12"/>
      <c r="C8" s="12"/>
      <c r="D8" s="6"/>
      <c r="E8" s="6"/>
      <c r="F8" s="6"/>
      <c r="G8" s="8"/>
      <c r="H8" s="6"/>
    </row>
    <row r="9" spans="2:13" s="14" customFormat="1" ht="31.95" customHeight="1" thickBot="1" x14ac:dyDescent="0.25">
      <c r="B9" s="66" t="s">
        <v>124</v>
      </c>
      <c r="C9" s="66" t="s">
        <v>122</v>
      </c>
      <c r="D9" s="67" t="s">
        <v>4</v>
      </c>
      <c r="E9" s="65" t="s">
        <v>0</v>
      </c>
      <c r="F9" s="67" t="s">
        <v>5</v>
      </c>
      <c r="G9" s="67" t="s">
        <v>6</v>
      </c>
      <c r="H9" s="68" t="s">
        <v>7</v>
      </c>
    </row>
    <row r="10" spans="2:13" s="14" customFormat="1" ht="27" thickTop="1" x14ac:dyDescent="0.2">
      <c r="B10" s="138">
        <v>1</v>
      </c>
      <c r="C10" s="55" t="s">
        <v>60</v>
      </c>
      <c r="D10" s="59" t="s">
        <v>74</v>
      </c>
      <c r="E10" s="41" t="s">
        <v>69</v>
      </c>
      <c r="F10" s="39">
        <v>24.3</v>
      </c>
      <c r="G10" s="39"/>
      <c r="H10" s="46">
        <f t="shared" ref="H10:H19" si="0">G10*F10</f>
        <v>0</v>
      </c>
      <c r="K10" s="36"/>
      <c r="M10" s="37"/>
    </row>
    <row r="11" spans="2:13" s="14" customFormat="1" ht="13.2" x14ac:dyDescent="0.2">
      <c r="B11" s="138"/>
      <c r="C11" s="55"/>
      <c r="D11" s="120" t="s">
        <v>115</v>
      </c>
      <c r="E11" s="41"/>
      <c r="F11" s="39"/>
      <c r="G11" s="39"/>
      <c r="H11" s="46"/>
      <c r="K11" s="36"/>
      <c r="M11" s="37"/>
    </row>
    <row r="12" spans="2:13" s="14" customFormat="1" ht="13.2" x14ac:dyDescent="0.2">
      <c r="B12" s="138">
        <v>2</v>
      </c>
      <c r="C12" s="51">
        <v>11372</v>
      </c>
      <c r="D12" s="58" t="s">
        <v>109</v>
      </c>
      <c r="E12" s="41" t="s">
        <v>64</v>
      </c>
      <c r="F12" s="38">
        <v>4.1399999999999997</v>
      </c>
      <c r="G12" s="39"/>
      <c r="H12" s="46">
        <f t="shared" si="0"/>
        <v>0</v>
      </c>
      <c r="K12" s="36"/>
      <c r="M12" s="37"/>
    </row>
    <row r="13" spans="2:13" s="14" customFormat="1" ht="13.2" x14ac:dyDescent="0.2">
      <c r="B13" s="138"/>
      <c r="C13" s="51"/>
      <c r="D13" s="121" t="s">
        <v>114</v>
      </c>
      <c r="E13" s="41"/>
      <c r="F13" s="38"/>
      <c r="G13" s="39"/>
      <c r="H13" s="46"/>
      <c r="K13" s="36"/>
      <c r="M13" s="37"/>
    </row>
    <row r="14" spans="2:13" s="14" customFormat="1" ht="13.2" x14ac:dyDescent="0.2">
      <c r="B14" s="138">
        <v>3</v>
      </c>
      <c r="C14" s="53">
        <v>122738</v>
      </c>
      <c r="D14" s="58" t="s">
        <v>75</v>
      </c>
      <c r="E14" s="41" t="s">
        <v>64</v>
      </c>
      <c r="F14" s="39">
        <v>12.15</v>
      </c>
      <c r="G14" s="39"/>
      <c r="H14" s="46">
        <f t="shared" si="0"/>
        <v>0</v>
      </c>
      <c r="K14" s="36"/>
      <c r="M14" s="37"/>
    </row>
    <row r="15" spans="2:13" s="14" customFormat="1" ht="13.2" x14ac:dyDescent="0.2">
      <c r="B15" s="138"/>
      <c r="C15" s="53"/>
      <c r="D15" s="121" t="s">
        <v>113</v>
      </c>
      <c r="E15" s="41"/>
      <c r="F15" s="39"/>
      <c r="G15" s="39"/>
      <c r="H15" s="46"/>
      <c r="K15" s="36"/>
      <c r="M15" s="37"/>
    </row>
    <row r="16" spans="2:13" s="14" customFormat="1" ht="13.2" x14ac:dyDescent="0.2">
      <c r="B16" s="138">
        <v>4</v>
      </c>
      <c r="C16" s="53">
        <v>18110</v>
      </c>
      <c r="D16" s="58" t="s">
        <v>110</v>
      </c>
      <c r="E16" s="41" t="s">
        <v>68</v>
      </c>
      <c r="F16" s="39">
        <v>45</v>
      </c>
      <c r="G16" s="39"/>
      <c r="H16" s="46">
        <f t="shared" si="0"/>
        <v>0</v>
      </c>
      <c r="K16" s="36"/>
      <c r="M16" s="37"/>
    </row>
    <row r="17" spans="2:13" s="14" customFormat="1" ht="13.2" x14ac:dyDescent="0.2">
      <c r="B17" s="144">
        <v>5</v>
      </c>
      <c r="C17" s="101" t="s">
        <v>111</v>
      </c>
      <c r="D17" s="58" t="s">
        <v>112</v>
      </c>
      <c r="E17" s="69" t="s">
        <v>68</v>
      </c>
      <c r="F17" s="70">
        <v>45</v>
      </c>
      <c r="G17" s="70"/>
      <c r="H17" s="46">
        <f t="shared" ref="H17" si="1">G17*F17</f>
        <v>0</v>
      </c>
      <c r="K17" s="36"/>
      <c r="M17" s="37"/>
    </row>
    <row r="18" spans="2:13" s="14" customFormat="1" ht="13.2" x14ac:dyDescent="0.2">
      <c r="B18" s="138">
        <v>6</v>
      </c>
      <c r="C18" s="53">
        <v>56333</v>
      </c>
      <c r="D18" s="58" t="s">
        <v>97</v>
      </c>
      <c r="E18" s="41" t="s">
        <v>68</v>
      </c>
      <c r="F18" s="39">
        <v>45</v>
      </c>
      <c r="G18" s="39"/>
      <c r="H18" s="46">
        <f t="shared" si="0"/>
        <v>0</v>
      </c>
      <c r="K18" s="36"/>
      <c r="M18" s="37"/>
    </row>
    <row r="19" spans="2:13" s="14" customFormat="1" ht="13.2" x14ac:dyDescent="0.2">
      <c r="B19" s="138">
        <v>7</v>
      </c>
      <c r="C19" s="53">
        <v>567104</v>
      </c>
      <c r="D19" s="58" t="s">
        <v>76</v>
      </c>
      <c r="E19" s="41" t="s">
        <v>64</v>
      </c>
      <c r="F19" s="39">
        <v>5.4</v>
      </c>
      <c r="G19" s="39"/>
      <c r="H19" s="46">
        <f t="shared" si="0"/>
        <v>0</v>
      </c>
      <c r="K19" s="36"/>
      <c r="M19" s="37"/>
    </row>
    <row r="20" spans="2:13" s="14" customFormat="1" ht="13.8" thickBot="1" x14ac:dyDescent="0.25">
      <c r="B20" s="145">
        <v>8</v>
      </c>
      <c r="C20" s="135" t="s">
        <v>98</v>
      </c>
      <c r="D20" s="58" t="s">
        <v>77</v>
      </c>
      <c r="E20" s="41" t="s">
        <v>64</v>
      </c>
      <c r="F20" s="39">
        <v>4.1399999999999997</v>
      </c>
      <c r="G20" s="39"/>
      <c r="H20" s="122">
        <f t="shared" ref="H20" si="2">G20*F20</f>
        <v>0</v>
      </c>
      <c r="K20" s="36"/>
      <c r="M20" s="37"/>
    </row>
    <row r="21" spans="2:13" ht="15.75" customHeight="1" x14ac:dyDescent="0.2">
      <c r="D21" s="102" t="s">
        <v>9</v>
      </c>
      <c r="E21" s="103"/>
      <c r="F21" s="103"/>
      <c r="G21" s="104" t="s">
        <v>2</v>
      </c>
      <c r="H21" s="80">
        <f>SUM(H10:H20)</f>
        <v>0</v>
      </c>
    </row>
    <row r="22" spans="2:13" ht="15.75" customHeight="1" x14ac:dyDescent="0.2">
      <c r="D22" s="105" t="s">
        <v>3</v>
      </c>
      <c r="E22" s="83"/>
      <c r="F22" s="83"/>
      <c r="G22" s="21" t="s">
        <v>2</v>
      </c>
      <c r="H22" s="84">
        <f>H21*0.21</f>
        <v>0</v>
      </c>
    </row>
    <row r="23" spans="2:13" ht="15.75" customHeight="1" thickBot="1" x14ac:dyDescent="0.25">
      <c r="D23" s="106" t="s">
        <v>10</v>
      </c>
      <c r="E23" s="86"/>
      <c r="F23" s="86"/>
      <c r="G23" s="87" t="s">
        <v>2</v>
      </c>
      <c r="H23" s="88">
        <f>H22+H21</f>
        <v>0</v>
      </c>
    </row>
    <row r="27" spans="2:13" s="131" customFormat="1" ht="12.75" customHeight="1" x14ac:dyDescent="0.2">
      <c r="B27" s="126" t="s">
        <v>108</v>
      </c>
      <c r="C27" s="126"/>
      <c r="D27" s="127" t="s">
        <v>144</v>
      </c>
      <c r="E27" s="128" t="s">
        <v>146</v>
      </c>
      <c r="F27" s="128"/>
      <c r="G27" s="129"/>
      <c r="H27" s="130"/>
    </row>
    <row r="28" spans="2:13" s="131" customFormat="1" ht="12.75" customHeight="1" x14ac:dyDescent="0.2">
      <c r="B28" s="126"/>
      <c r="C28" s="126"/>
      <c r="D28" s="127" t="s">
        <v>147</v>
      </c>
      <c r="E28" s="128" t="s">
        <v>148</v>
      </c>
      <c r="F28" s="128"/>
      <c r="G28" s="129"/>
      <c r="H28" s="130"/>
    </row>
    <row r="29" spans="2:13" s="131" customFormat="1" ht="12.75" customHeight="1" x14ac:dyDescent="0.2">
      <c r="B29" s="126"/>
      <c r="C29" s="126"/>
      <c r="D29" s="128"/>
      <c r="E29" s="128"/>
      <c r="F29" s="128"/>
      <c r="G29" s="129"/>
      <c r="H29" s="130"/>
    </row>
    <row r="30" spans="2:13" s="131" customFormat="1" ht="12.75" customHeight="1" x14ac:dyDescent="0.2">
      <c r="B30" s="126"/>
      <c r="C30" s="126"/>
      <c r="D30" s="128" t="s">
        <v>145</v>
      </c>
      <c r="E30" s="128"/>
      <c r="F30" s="128"/>
      <c r="G30" s="129"/>
      <c r="H30" s="130"/>
    </row>
    <row r="31" spans="2:13" s="131" customFormat="1" ht="12.75" customHeight="1" x14ac:dyDescent="0.2">
      <c r="B31" s="126"/>
      <c r="C31" s="126"/>
      <c r="D31" s="128"/>
      <c r="E31" s="128"/>
      <c r="F31" s="128"/>
      <c r="G31" s="129"/>
      <c r="H31" s="130"/>
    </row>
    <row r="32" spans="2:13" s="131" customFormat="1" ht="12.75" customHeight="1" x14ac:dyDescent="0.2">
      <c r="B32" s="126"/>
      <c r="C32" s="126"/>
      <c r="D32" s="128"/>
      <c r="E32" s="128"/>
      <c r="F32" s="128"/>
      <c r="G32" s="129"/>
      <c r="H32" s="130"/>
    </row>
    <row r="33" spans="2:8" s="131" customFormat="1" ht="12.75" customHeight="1" x14ac:dyDescent="0.2">
      <c r="B33" s="126"/>
      <c r="C33" s="126"/>
      <c r="D33" s="128"/>
      <c r="E33" s="128"/>
      <c r="F33" s="128"/>
      <c r="G33" s="129"/>
      <c r="H33" s="130"/>
    </row>
    <row r="34" spans="2:8" s="131" customFormat="1" ht="12.75" customHeight="1" x14ac:dyDescent="0.2">
      <c r="B34" s="126"/>
      <c r="C34" s="126"/>
      <c r="D34" s="128"/>
      <c r="E34" s="128"/>
      <c r="F34" s="128"/>
      <c r="G34" s="129"/>
      <c r="H34" s="130"/>
    </row>
    <row r="35" spans="2:8" s="131" customFormat="1" ht="12.75" customHeight="1" x14ac:dyDescent="0.2">
      <c r="B35" s="126"/>
      <c r="C35" s="126"/>
      <c r="D35" s="128"/>
      <c r="E35" s="128"/>
      <c r="F35" s="128"/>
      <c r="G35" s="129"/>
      <c r="H35" s="130"/>
    </row>
    <row r="36" spans="2:8" s="131" customFormat="1" ht="12.75" customHeight="1" x14ac:dyDescent="0.2">
      <c r="B36" s="126"/>
      <c r="C36" s="126"/>
      <c r="D36" s="128"/>
      <c r="E36" s="128"/>
      <c r="F36" s="128"/>
      <c r="G36" s="129"/>
      <c r="H36" s="130"/>
    </row>
    <row r="37" spans="2:8" ht="12" customHeight="1" x14ac:dyDescent="0.2">
      <c r="B37" s="118"/>
      <c r="C37" s="118"/>
      <c r="D37" s="119"/>
      <c r="E37" s="119"/>
      <c r="F37" s="119"/>
      <c r="G37" s="124"/>
      <c r="H37" s="125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 Vozovka</vt:lpstr>
      <vt:lpstr>SO 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2024-11-09T05:24:38Z</cp:lastPrinted>
  <dcterms:created xsi:type="dcterms:W3CDTF">2014-05-16T09:31:30Z</dcterms:created>
  <dcterms:modified xsi:type="dcterms:W3CDTF">2025-01-06T11:45:34Z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2024-07-26T12:16:04Z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3378c100-4de0-40ff-82d1-85f707e6728f</vt:lpwstr>
  </property>
  <property fmtid="{D5CDD505-2E9C-101B-9397-08002B2CF9AE}" pid="8" name="MSIP_Label_f49efa9f-42fe-4312-9503-c89a219c0830_ContentBits">
    <vt:lpwstr>2</vt:lpwstr>
  </property>
</Properties>
</file>