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53/"/>
    </mc:Choice>
  </mc:AlternateContent>
  <xr:revisionPtr revIDLastSave="0" documentId="8_{0FCBFDE1-A967-474B-932F-3B9F74F24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5" i="1" l="1"/>
  <c r="F26" i="1" l="1"/>
  <c r="F6" i="4"/>
  <c r="F7" i="4"/>
  <c r="F25" i="3"/>
  <c r="I22" i="3"/>
  <c r="F22" i="3"/>
  <c r="F12" i="4"/>
  <c r="F11" i="4"/>
  <c r="F10" i="4"/>
  <c r="F9" i="4"/>
  <c r="F8" i="4"/>
  <c r="H22" i="1"/>
  <c r="H24" i="1"/>
  <c r="F24" i="1"/>
  <c r="F27" i="1"/>
  <c r="F28" i="1"/>
  <c r="F23" i="1"/>
  <c r="F22" i="1"/>
  <c r="F21" i="1"/>
  <c r="F20" i="1"/>
  <c r="F17" i="1"/>
  <c r="F14" i="1"/>
  <c r="F18" i="1"/>
  <c r="F16" i="1"/>
  <c r="F15" i="1"/>
  <c r="F13" i="1"/>
  <c r="F12" i="1"/>
  <c r="F13" i="4" l="1"/>
  <c r="E19" i="1" s="1"/>
  <c r="F19" i="1" s="1"/>
  <c r="F30" i="1" s="1"/>
  <c r="F31" i="1" s="1"/>
  <c r="F32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<sst xmlns="http://schemas.openxmlformats.org/spreadsheetml/2006/main" count="168" uniqueCount="112">
  <si>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</si>
  <si>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</si>
  <si>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</si>
  <si>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</si>
  <si>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</si>
  <si>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</si>
  <si>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</si>
  <si>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</si>
  <si>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</si>
  <si>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</si>
  <si>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</si>
  <si>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</si>
  <si>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</si>
  <si>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</si>
  <si>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</si>
  <si>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</si>
  <si>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</si>
  <si>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</si>
  <si>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</si>
  <si>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</si>
  <si>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</si>
  <si>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</si>
  <si>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</si>
  <si>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</si>
  <si>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</si>
  <si>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</si>
  <si>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</si>
  <si>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</si>
  <si>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</si>
  <si>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</si>
  <si>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</si>
  <si>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</si>
  <si>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</si>
  <si>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</si>
  <si>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</si>
  <si>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</si>
  <si>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</si>
  <si>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</si>
  <si>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</si>
  <si>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</si>
  <si>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</si>
  <si>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</si>
  <si>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</si>
  <si>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</si>
  <si>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</si>
  <si>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</si>
  <si>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</si>
  <si>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</si>
  <si>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</si>
  <si>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</si>
  <si>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</si>
  <si>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</si>
  <si>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</si>
  <si>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</si>
  <si>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</si>
  <si>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</si>
  <si>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</si>
  <si>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</si>
  <si>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</si>
  <si>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</si>
  <si>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</si>
  <si>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</si>
  <si>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</si>
  <si>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</si>
  <si>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</si>
  <si>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</si>
  <si>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</si>
  <si>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</si>
  <si>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</si>
  <si>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</si>
  <si>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</si>
  <si>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</si>
  <si>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</si>
  <si>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</si>
  <si>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</si>
  <si>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</si>
  <si>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</si>
  <si>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</si>
  <si>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</si>
  <si>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</si>
  <si>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</si>
  <si>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</si>
  <si>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</si>
  <si>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</si>
  <si>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</si>
  <si>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</si>
  <si>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</si>
  <si>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</si>
  <si>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</si>
  <si>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</si>
  <si>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</si>
  <si>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>VDZ - předem připravené symboly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</si>
  <si>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</si>
  <si>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</si>
  <si>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</si>
  <si>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</si>
  <si>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</si>
  <si>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směrové sloupky z plast. hmot včetně odrazového pásku</t>
  </si>
  <si>
    <t>VDZ - barvou hladké - dodávka a pokládka</t>
  </si>
  <si>
    <t>VDZ - plastem hladké - dodávka a pokládka</t>
  </si>
  <si>
    <t>INFILTRAČNÍ POSTŘIK Z EMULZE DO 1,0KG/M2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</si>
  <si>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</si>
  <si>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</si>
  <si>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</si>
  <si>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</si>
  <si>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III/0103, III/0107 Radonice</t>
  </si>
  <si>
    <t>silnice III/0103 staničení km 0,000-1,500                      silnice III/0107 staničení km 2,624 - 3,982</t>
  </si>
  <si>
    <t>Ing. Jiří Toman</t>
  </si>
  <si>
    <t>Stavba: III/0103, III/0107 Radonice</t>
  </si>
  <si>
    <t>Objekt:    silnice III/0103 staničení km 0,000-1,500 a silnice III/0107 staničení km 2,624 - 3,982</t>
  </si>
  <si>
    <t>Zpracoval:  Ing. Jiří Toman</t>
  </si>
  <si>
    <t>Datum:  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</si>
</sst>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2" fillId="0" borderId="7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1" fontId="12" fillId="6" borderId="5" xfId="0" applyNumberFormat="1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vertical="center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20" xfId="0" applyFont="1" applyFill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vertical="top"/>
    </xf>
    <xf numFmtId="0" fontId="12" fillId="6" borderId="11" xfId="0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vertical="top"/>
    </xf>
    <xf numFmtId="0" fontId="12" fillId="6" borderId="9" xfId="0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/>
    </xf>
    <xf numFmtId="2" fontId="12" fillId="6" borderId="4" xfId="0" applyNumberFormat="1" applyFont="1" applyFill="1" applyBorder="1" applyAlignment="1" applyProtection="1">
      <alignment vertical="top"/>
    </xf>
    <xf numFmtId="4" fontId="12" fillId="4" borderId="4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top"/>
    </xf>
    <xf numFmtId="4" fontId="12" fillId="4" borderId="6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center"/>
    </xf>
    <xf numFmtId="4" fontId="12" fillId="4" borderId="6" xfId="0" applyNumberFormat="1" applyFont="1" applyFill="1" applyBorder="1" applyAlignment="1" applyProtection="1">
      <alignment vertical="center"/>
    </xf>
    <xf numFmtId="4" fontId="12" fillId="0" borderId="7" xfId="0" applyNumberFormat="1" applyFont="1" applyBorder="1" applyAlignment="1" applyProtection="1">
      <alignment vertical="center"/>
    </xf>
    <xf numFmtId="39" fontId="12" fillId="4" borderId="6" xfId="0" applyNumberFormat="1" applyFont="1" applyFill="1" applyBorder="1" applyAlignment="1" applyProtection="1">
      <alignment vertical="top"/>
    </xf>
    <xf numFmtId="2" fontId="12" fillId="6" borderId="11" xfId="0" applyNumberFormat="1" applyFont="1" applyFill="1" applyBorder="1" applyAlignment="1" applyProtection="1">
      <alignment vertical="top"/>
    </xf>
    <xf numFmtId="39" fontId="12" fillId="4" borderId="11" xfId="0" applyNumberFormat="1" applyFont="1" applyFill="1" applyBorder="1" applyAlignment="1" applyProtection="1">
      <alignment vertical="top"/>
    </xf>
    <xf numFmtId="4" fontId="12" fillId="0" borderId="21" xfId="0" applyNumberFormat="1" applyFont="1" applyBorder="1" applyAlignment="1" applyProtection="1">
      <alignment vertical="top"/>
    </xf>
    <xf numFmtId="2" fontId="12" fillId="6" borderId="9" xfId="0" applyNumberFormat="1" applyFont="1" applyFill="1" applyBorder="1" applyAlignment="1" applyProtection="1">
      <alignment vertical="top"/>
    </xf>
    <xf numFmtId="4" fontId="12" fillId="4" borderId="9" xfId="0" applyNumberFormat="1" applyFont="1" applyFill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4" fontId="12" fillId="0" borderId="23" xfId="0" applyNumberFormat="1" applyFont="1" applyBorder="1" applyAlignment="1" applyProtection="1">
      <alignment horizontal="right" vertical="top"/>
    </xf>
    <xf numFmtId="4" fontId="12" fillId="0" borderId="5" xfId="0" applyNumberFormat="1" applyFont="1" applyBorder="1" applyAlignment="1" applyProtection="1">
      <alignment vertical="top"/>
    </xf>
    <xf numFmtId="4" fontId="12" fillId="0" borderId="6" xfId="0" applyNumberFormat="1" applyFont="1" applyBorder="1" applyAlignment="1" applyProtection="1">
      <alignment horizontal="right" vertical="top"/>
    </xf>
    <xf numFmtId="4" fontId="12" fillId="0" borderId="8" xfId="0" applyNumberFormat="1" applyFont="1" applyBorder="1" applyAlignment="1" applyProtection="1">
      <alignment vertical="top"/>
    </xf>
    <xf numFmtId="4" fontId="12" fillId="0" borderId="9" xfId="0" applyNumberFormat="1" applyFont="1" applyBorder="1" applyAlignment="1" applyProtection="1">
      <alignment horizontal="right" vertical="top"/>
    </xf>
    <xf numFmtId="49" fontId="25" fillId="5" borderId="34" xfId="0" applyNumberFormat="1" applyFont="1" applyFill="1" applyBorder="1" applyAlignment="1" applyProtection="1">
      <alignment horizontal="center" vertical="center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33" fillId="0" borderId="47" xfId="0" applyNumberFormat="1" applyFont="1" applyBorder="1" applyAlignment="1" applyProtection="1">
      <alignment horizontal="center" vertical="center" wrapText="1"/>
    </xf>
    <xf numFmtId="0" fontId="31" fillId="0" borderId="48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31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0" fillId="0" borderId="7" xfId="0" applyNumberFormat="1" applyFont="1" applyBorder="1" applyAlignment="1" applyProtection="1">
      <alignment horizontal="left" vertical="center"/>
    </xf>
    <xf numFmtId="0" fontId="30" fillId="0" borderId="7" xfId="0" applyFont="1" applyBorder="1" applyAlignment="1" applyProtection="1">
      <alignment horizontal="left" vertical="center"/>
    </xf>
    <xf numFmtId="49" fontId="30" fillId="0" borderId="19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0" fontId="30" fillId="0" borderId="43" xfId="0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top" wrapText="1"/>
    </xf>
    <xf numFmtId="49" fontId="21" fillId="0" borderId="41" xfId="0" applyNumberFormat="1" applyFont="1" applyBorder="1" applyAlignment="1" applyProtection="1">
      <alignment horizontal="center" vertical="top" wrapText="1"/>
    </xf>
    <xf numFmtId="49" fontId="21" fillId="0" borderId="42" xfId="0" applyNumberFormat="1" applyFont="1" applyBorder="1" applyAlignment="1" applyProtection="1">
      <alignment horizontal="center" vertical="top" wrapText="1"/>
    </xf>
    <xf numFmtId="49" fontId="21" fillId="0" borderId="43" xfId="0" applyNumberFormat="1" applyFont="1" applyBorder="1" applyAlignment="1" applyProtection="1">
      <alignment horizontal="center" vertical="top" wrapText="1"/>
    </xf>
    <xf numFmtId="49" fontId="15" fillId="0" borderId="11" xfId="0" applyNumberFormat="1" applyFont="1" applyBorder="1" applyAlignment="1" applyProtection="1">
      <alignment horizontal="left" vertical="center"/>
    </xf>
    <xf numFmtId="49" fontId="15" fillId="0" borderId="23" xfId="0" applyNumberFormat="1" applyFont="1" applyBorder="1" applyAlignment="1" applyProtection="1">
      <alignment horizontal="left" vertical="center"/>
    </xf>
    <xf numFmtId="49" fontId="30" fillId="0" borderId="6" xfId="0" applyNumberFormat="1" applyFont="1" applyBorder="1" applyAlignment="1" applyProtection="1">
      <alignment horizontal="left" vertical="center"/>
    </xf>
    <xf numFmtId="0" fontId="30" fillId="0" borderId="6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14" fontId="30" fillId="0" borderId="34" xfId="0" applyNumberFormat="1" applyFont="1" applyBorder="1" applyAlignment="1" applyProtection="1">
      <alignment horizontal="center" vertical="center"/>
    </xf>
    <xf numFmtId="14" fontId="30" fillId="0" borderId="41" xfId="0" applyNumberFormat="1" applyFont="1" applyBorder="1" applyAlignment="1" applyProtection="1">
      <alignment horizontal="center" vertical="center"/>
    </xf>
    <xf numFmtId="14" fontId="30" fillId="0" borderId="42" xfId="0" applyNumberFormat="1" applyFont="1" applyBorder="1" applyAlignment="1" applyProtection="1">
      <alignment horizontal="center" vertical="center"/>
    </xf>
    <xf numFmtId="14" fontId="30" fillId="0" borderId="43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29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7" zoomScale="130" zoomScaleNormal="130" workbookViewId="0">
      <selection activeCell="F8" sqref="F8:G9"/>
    </sheetView>
  </sheetViews>
  <sheetFormatPr defaultColWidth="13.28515625" defaultRowHeight="13.2" x14ac:dyDescent="0.2"/>
  <cols>
    <col min="1" max="1" width="13.28515625" style="35" customWidth="1"/>
    <col min="2" max="2" width="11.85546875" style="35" customWidth="1"/>
    <col min="3" max="3" width="25.28515625" style="35" customWidth="1"/>
    <col min="4" max="4" width="11.85546875" style="35" customWidth="1"/>
    <col min="5" max="5" width="17.42578125" style="35" customWidth="1"/>
    <col min="6" max="6" width="26.28515625" style="35" customWidth="1"/>
    <col min="7" max="7" width="13.28515625" style="35" customWidth="1"/>
    <col min="8" max="8" width="13.85546875" style="35" customWidth="1"/>
    <col min="9" max="9" width="26.140625" style="35" customWidth="1"/>
    <col min="10" max="10" width="13.28515625" style="35"/>
    <col min="11" max="11" width="13.7109375" style="35" bestFit="1" customWidth="1"/>
    <col min="12" max="16384" width="13.28515625" style="35"/>
  </cols>
  <sheetData>
    <row r="1" spans="1:11" ht="28.65" customHeight="1" thickBot="1" x14ac:dyDescent="0.25">
      <c r="A1" s="155" t="s">
        <v>18</v>
      </c>
      <c r="B1" s="156"/>
      <c r="C1" s="156"/>
      <c r="D1" s="156"/>
      <c r="E1" s="156"/>
      <c r="F1" s="156"/>
      <c r="G1" s="156"/>
      <c r="H1" s="156"/>
      <c r="I1" s="156"/>
    </row>
    <row r="2" spans="1:11" ht="12.75" customHeight="1" x14ac:dyDescent="0.2">
      <c r="A2" s="157" t="s">
        <v>19</v>
      </c>
      <c r="B2" s="158"/>
      <c r="C2" s="161" t="s">
        <v>105</v>
      </c>
      <c r="D2" s="162"/>
      <c r="E2" s="165" t="s">
        <v>20</v>
      </c>
      <c r="F2" s="166" t="s">
        <v>82</v>
      </c>
      <c r="G2" s="167"/>
      <c r="H2" s="165" t="s">
        <v>21</v>
      </c>
      <c r="I2" s="172"/>
    </row>
    <row r="3" spans="1:11" x14ac:dyDescent="0.2">
      <c r="A3" s="159"/>
      <c r="B3" s="160"/>
      <c r="C3" s="163"/>
      <c r="D3" s="164"/>
      <c r="E3" s="160"/>
      <c r="F3" s="168"/>
      <c r="G3" s="169"/>
      <c r="H3" s="160"/>
      <c r="I3" s="171"/>
    </row>
    <row r="4" spans="1:11" ht="12.75" customHeight="1" x14ac:dyDescent="0.2">
      <c r="A4" s="173" t="s">
        <v>22</v>
      </c>
      <c r="B4" s="160"/>
      <c r="C4" s="174" t="s">
        <v>87</v>
      </c>
      <c r="D4" s="175"/>
      <c r="E4" s="178" t="s">
        <v>23</v>
      </c>
      <c r="F4" s="178"/>
      <c r="G4" s="160"/>
      <c r="H4" s="178" t="s">
        <v>21</v>
      </c>
      <c r="I4" s="179"/>
    </row>
    <row r="5" spans="1:11" ht="12.75" customHeight="1" x14ac:dyDescent="0.2">
      <c r="A5" s="159"/>
      <c r="B5" s="160"/>
      <c r="C5" s="176"/>
      <c r="D5" s="177"/>
      <c r="E5" s="160"/>
      <c r="F5" s="160"/>
      <c r="G5" s="160"/>
      <c r="H5" s="160"/>
      <c r="I5" s="180"/>
    </row>
    <row r="6" spans="1:11" ht="13.2" customHeight="1" x14ac:dyDescent="0.2">
      <c r="A6" s="173" t="s">
        <v>24</v>
      </c>
      <c r="B6" s="160"/>
      <c r="C6" s="181" t="s">
        <v>106</v>
      </c>
      <c r="D6" s="182"/>
      <c r="E6" s="185" t="s">
        <v>25</v>
      </c>
      <c r="F6" s="187"/>
      <c r="G6" s="188"/>
      <c r="H6" s="178" t="s">
        <v>21</v>
      </c>
      <c r="I6" s="170"/>
    </row>
    <row r="7" spans="1:11" ht="30" customHeight="1" x14ac:dyDescent="0.2">
      <c r="A7" s="159"/>
      <c r="B7" s="160"/>
      <c r="C7" s="183"/>
      <c r="D7" s="184"/>
      <c r="E7" s="186"/>
      <c r="F7" s="188"/>
      <c r="G7" s="188"/>
      <c r="H7" s="160"/>
      <c r="I7" s="171"/>
    </row>
    <row r="8" spans="1:11" x14ac:dyDescent="0.2">
      <c r="A8" s="173" t="s">
        <v>83</v>
      </c>
      <c r="B8" s="160"/>
      <c r="C8" s="190"/>
      <c r="D8" s="191"/>
      <c r="E8" s="178" t="s">
        <v>84</v>
      </c>
      <c r="F8" s="194" t="s">
        <v>107</v>
      </c>
      <c r="G8" s="188"/>
      <c r="H8" s="195" t="s">
        <v>85</v>
      </c>
      <c r="I8" s="197"/>
    </row>
    <row r="9" spans="1:11" x14ac:dyDescent="0.2">
      <c r="A9" s="159"/>
      <c r="B9" s="160"/>
      <c r="C9" s="192"/>
      <c r="D9" s="193"/>
      <c r="E9" s="160"/>
      <c r="F9" s="188"/>
      <c r="G9" s="188"/>
      <c r="H9" s="196"/>
      <c r="I9" s="198"/>
    </row>
    <row r="10" spans="1:11" x14ac:dyDescent="0.2">
      <c r="A10" s="173" t="s">
        <v>86</v>
      </c>
      <c r="B10" s="160"/>
      <c r="C10" s="187"/>
      <c r="D10" s="188"/>
      <c r="E10" s="178" t="s">
        <v>26</v>
      </c>
      <c r="F10" s="194" t="s">
        <v>107</v>
      </c>
      <c r="G10" s="188"/>
      <c r="H10" s="178" t="s">
        <v>27</v>
      </c>
      <c r="I10" s="189">
        <v>45616</v>
      </c>
    </row>
    <row r="11" spans="1:11" x14ac:dyDescent="0.2">
      <c r="A11" s="159"/>
      <c r="B11" s="160"/>
      <c r="C11" s="188"/>
      <c r="D11" s="188"/>
      <c r="E11" s="160"/>
      <c r="F11" s="188"/>
      <c r="G11" s="188"/>
      <c r="H11" s="160"/>
      <c r="I11" s="180"/>
    </row>
    <row r="12" spans="1:11" ht="23.4" customHeight="1" thickBot="1" x14ac:dyDescent="0.25">
      <c r="A12" s="199" t="s">
        <v>28</v>
      </c>
      <c r="B12" s="200"/>
      <c r="C12" s="200"/>
      <c r="D12" s="200"/>
      <c r="E12" s="200"/>
      <c r="F12" s="200"/>
      <c r="G12" s="200"/>
      <c r="H12" s="200"/>
      <c r="I12" s="201"/>
    </row>
    <row r="13" spans="1:11" ht="26.4" customHeight="1" x14ac:dyDescent="0.2">
      <c r="A13" s="36" t="s">
        <v>29</v>
      </c>
      <c r="B13" s="202" t="s">
        <v>30</v>
      </c>
      <c r="C13" s="203"/>
      <c r="D13" s="37" t="s">
        <v>31</v>
      </c>
      <c r="E13" s="204" t="s">
        <v>32</v>
      </c>
      <c r="F13" s="205"/>
      <c r="G13" s="37" t="s">
        <v>33</v>
      </c>
      <c r="H13" s="204" t="s">
        <v>34</v>
      </c>
      <c r="I13" s="206"/>
    </row>
    <row r="14" spans="1:11" ht="15.15" customHeight="1" x14ac:dyDescent="0.2">
      <c r="A14" s="38" t="s">
        <v>35</v>
      </c>
      <c r="B14" s="39" t="s">
        <v>36</v>
      </c>
      <c r="C14" s="40">
        <f>SUM(rozpočet!F30)</f>
        <v>0</v>
      </c>
      <c r="D14" s="207" t="s">
        <v>37</v>
      </c>
      <c r="E14" s="208"/>
      <c r="F14" s="40">
        <v>0</v>
      </c>
      <c r="G14" s="209" t="s">
        <v>38</v>
      </c>
      <c r="H14" s="210"/>
      <c r="I14" s="41">
        <v>0</v>
      </c>
    </row>
    <row r="15" spans="1:11" ht="15.15" customHeight="1" x14ac:dyDescent="0.2">
      <c r="A15" s="38"/>
      <c r="B15" s="39" t="s">
        <v>39</v>
      </c>
      <c r="C15" s="40">
        <v>0</v>
      </c>
      <c r="D15" s="207" t="s">
        <v>40</v>
      </c>
      <c r="E15" s="208"/>
      <c r="F15" s="40">
        <v>0</v>
      </c>
      <c r="G15" s="209" t="s">
        <v>41</v>
      </c>
      <c r="H15" s="210"/>
      <c r="I15" s="41">
        <v>0</v>
      </c>
      <c r="K15" s="42"/>
    </row>
    <row r="16" spans="1:11" ht="15.15" customHeight="1" x14ac:dyDescent="0.2">
      <c r="A16" s="38" t="s">
        <v>42</v>
      </c>
      <c r="B16" s="39" t="s">
        <v>36</v>
      </c>
      <c r="C16" s="40">
        <v>0</v>
      </c>
      <c r="D16" s="207" t="s">
        <v>43</v>
      </c>
      <c r="E16" s="208"/>
      <c r="F16" s="40">
        <v>0</v>
      </c>
      <c r="G16" s="209" t="s">
        <v>44</v>
      </c>
      <c r="H16" s="210"/>
      <c r="I16" s="41">
        <v>0</v>
      </c>
    </row>
    <row r="17" spans="1:9" ht="15.15" customHeight="1" x14ac:dyDescent="0.2">
      <c r="A17" s="38"/>
      <c r="B17" s="39" t="s">
        <v>39</v>
      </c>
      <c r="C17" s="40">
        <v>0</v>
      </c>
      <c r="D17" s="207"/>
      <c r="E17" s="208"/>
      <c r="F17" s="43"/>
      <c r="G17" s="209" t="s">
        <v>45</v>
      </c>
      <c r="H17" s="210"/>
      <c r="I17" s="41">
        <v>0</v>
      </c>
    </row>
    <row r="18" spans="1:9" ht="15.15" customHeight="1" x14ac:dyDescent="0.2">
      <c r="A18" s="38" t="s">
        <v>46</v>
      </c>
      <c r="B18" s="39" t="s">
        <v>36</v>
      </c>
      <c r="C18" s="40">
        <v>0</v>
      </c>
      <c r="D18" s="207"/>
      <c r="E18" s="208"/>
      <c r="F18" s="43"/>
      <c r="G18" s="209" t="s">
        <v>47</v>
      </c>
      <c r="H18" s="210"/>
      <c r="I18" s="41">
        <v>0</v>
      </c>
    </row>
    <row r="19" spans="1:9" ht="15.15" customHeight="1" x14ac:dyDescent="0.2">
      <c r="A19" s="38"/>
      <c r="B19" s="39" t="s">
        <v>39</v>
      </c>
      <c r="C19" s="40">
        <v>0</v>
      </c>
      <c r="D19" s="207"/>
      <c r="E19" s="208"/>
      <c r="F19" s="43"/>
      <c r="G19" s="209" t="s">
        <v>48</v>
      </c>
      <c r="H19" s="210"/>
      <c r="I19" s="41">
        <v>0</v>
      </c>
    </row>
    <row r="20" spans="1:9" ht="15.15" customHeight="1" x14ac:dyDescent="0.2">
      <c r="A20" s="211" t="s">
        <v>49</v>
      </c>
      <c r="B20" s="212"/>
      <c r="C20" s="40">
        <v>0</v>
      </c>
      <c r="D20" s="207"/>
      <c r="E20" s="208"/>
      <c r="F20" s="43"/>
      <c r="G20" s="209"/>
      <c r="H20" s="210"/>
      <c r="I20" s="44"/>
    </row>
    <row r="21" spans="1:9" ht="15.15" customHeight="1" x14ac:dyDescent="0.2">
      <c r="A21" s="211" t="s">
        <v>50</v>
      </c>
      <c r="B21" s="212"/>
      <c r="C21" s="40">
        <v>0</v>
      </c>
      <c r="D21" s="207"/>
      <c r="E21" s="208"/>
      <c r="F21" s="43"/>
      <c r="G21" s="209"/>
      <c r="H21" s="210"/>
      <c r="I21" s="44"/>
    </row>
    <row r="22" spans="1:9" ht="16.649999999999999" customHeight="1" x14ac:dyDescent="0.2">
      <c r="A22" s="211" t="s">
        <v>51</v>
      </c>
      <c r="B22" s="212"/>
      <c r="C22" s="40">
        <f>SUM(C14:C21)</f>
        <v>0</v>
      </c>
      <c r="D22" s="213" t="s">
        <v>52</v>
      </c>
      <c r="E22" s="214"/>
      <c r="F22" s="40">
        <f>SUM(F14:F21)</f>
        <v>0</v>
      </c>
      <c r="G22" s="215" t="s">
        <v>53</v>
      </c>
      <c r="H22" s="212"/>
      <c r="I22" s="41">
        <f>SUM(I14:I21)</f>
        <v>0</v>
      </c>
    </row>
    <row r="23" spans="1:9" x14ac:dyDescent="0.2">
      <c r="A23" s="45"/>
      <c r="B23" s="46"/>
      <c r="C23" s="46"/>
      <c r="D23" s="46"/>
      <c r="E23" s="46"/>
      <c r="F23" s="46"/>
      <c r="G23" s="46"/>
      <c r="H23" s="46"/>
      <c r="I23" s="47"/>
    </row>
    <row r="24" spans="1:9" ht="15.15" customHeight="1" x14ac:dyDescent="0.2">
      <c r="A24" s="225" t="s">
        <v>54</v>
      </c>
      <c r="B24" s="226"/>
      <c r="C24" s="48">
        <v>0</v>
      </c>
      <c r="I24" s="49"/>
    </row>
    <row r="25" spans="1:9" ht="15.15" customHeight="1" x14ac:dyDescent="0.2">
      <c r="A25" s="225" t="s">
        <v>55</v>
      </c>
      <c r="B25" s="226"/>
      <c r="C25" s="48">
        <v>0</v>
      </c>
      <c r="D25" s="227" t="s">
        <v>56</v>
      </c>
      <c r="E25" s="228"/>
      <c r="F25" s="48">
        <f>ROUND(C25*(14/100),2)</f>
        <v>0</v>
      </c>
      <c r="G25" s="229" t="s">
        <v>13</v>
      </c>
      <c r="H25" s="226"/>
      <c r="I25" s="50">
        <f>SUM(C24:C26)</f>
        <v>0</v>
      </c>
    </row>
    <row r="26" spans="1:9" ht="15.15" customHeight="1" x14ac:dyDescent="0.2">
      <c r="A26" s="225" t="s">
        <v>57</v>
      </c>
      <c r="B26" s="226"/>
      <c r="C26" s="48">
        <f>C22+F22+I22</f>
        <v>0</v>
      </c>
      <c r="D26" s="227" t="s">
        <v>6</v>
      </c>
      <c r="E26" s="228"/>
      <c r="F26" s="48">
        <f>ROUND(C26*(21/100),2)</f>
        <v>0</v>
      </c>
      <c r="G26" s="229" t="s">
        <v>58</v>
      </c>
      <c r="H26" s="226"/>
      <c r="I26" s="50">
        <f>SUM(F25:F26)+I25</f>
        <v>0</v>
      </c>
    </row>
    <row r="27" spans="1:9" x14ac:dyDescent="0.2">
      <c r="A27" s="51"/>
      <c r="I27" s="49"/>
    </row>
    <row r="28" spans="1:9" ht="14.4" customHeight="1" x14ac:dyDescent="0.2">
      <c r="A28" s="146"/>
      <c r="B28" s="147"/>
      <c r="C28" s="148"/>
      <c r="D28" s="143"/>
      <c r="E28" s="144"/>
      <c r="F28" s="145"/>
      <c r="G28" s="143" t="s">
        <v>59</v>
      </c>
      <c r="H28" s="230"/>
      <c r="I28" s="231"/>
    </row>
    <row r="29" spans="1:9" ht="14.4" customHeight="1" x14ac:dyDescent="0.2">
      <c r="A29" s="149"/>
      <c r="B29" s="150"/>
      <c r="C29" s="151"/>
      <c r="D29" s="222"/>
      <c r="E29" s="223"/>
      <c r="F29" s="224"/>
      <c r="G29" s="222"/>
      <c r="H29" s="220"/>
      <c r="I29" s="221"/>
    </row>
    <row r="30" spans="1:9" ht="14.4" customHeight="1" x14ac:dyDescent="0.2">
      <c r="A30" s="149"/>
      <c r="B30" s="150"/>
      <c r="C30" s="151"/>
      <c r="D30" s="222"/>
      <c r="E30" s="223"/>
      <c r="F30" s="224"/>
      <c r="G30" s="219"/>
      <c r="H30" s="220"/>
      <c r="I30" s="221"/>
    </row>
    <row r="31" spans="1:9" ht="14.4" customHeight="1" x14ac:dyDescent="0.2">
      <c r="A31" s="149"/>
      <c r="B31" s="150"/>
      <c r="C31" s="151"/>
      <c r="D31" s="222"/>
      <c r="E31" s="223"/>
      <c r="F31" s="224"/>
      <c r="G31" s="222"/>
      <c r="H31" s="220"/>
      <c r="I31" s="221"/>
    </row>
    <row r="32" spans="1:9" ht="14.4" customHeight="1" thickBot="1" x14ac:dyDescent="0.25">
      <c r="A32" s="152"/>
      <c r="B32" s="153"/>
      <c r="C32" s="154"/>
      <c r="D32" s="216"/>
      <c r="E32" s="232"/>
      <c r="F32" s="233"/>
      <c r="G32" s="216"/>
      <c r="H32" s="217"/>
      <c r="I32" s="218"/>
    </row>
    <row r="34" spans="1:5" x14ac:dyDescent="0.2">
      <c r="B34" s="101"/>
      <c r="C34" s="101"/>
      <c r="D34" s="101"/>
      <c r="E34" s="101"/>
    </row>
    <row r="35" spans="1:5" x14ac:dyDescent="0.2">
      <c r="A35" s="102"/>
      <c r="B35" s="101"/>
      <c r="C35" s="101"/>
      <c r="D35" s="101"/>
      <c r="E35" s="101"/>
    </row>
    <row r="36" spans="1:5" x14ac:dyDescent="0.2">
      <c r="A36" s="103"/>
      <c r="B36" s="102"/>
      <c r="C36" s="102"/>
      <c r="D36" s="102"/>
      <c r="E36" s="102"/>
    </row>
    <row r="37" spans="1:5" x14ac:dyDescent="0.2">
      <c r="A37" s="103"/>
      <c r="B37" s="102"/>
      <c r="C37" s="102"/>
      <c r="D37" s="102"/>
      <c r="E37" s="102"/>
    </row>
    <row r="38" spans="1:5" x14ac:dyDescent="0.2">
      <c r="A38" s="103"/>
      <c r="B38" s="102"/>
      <c r="C38" s="102"/>
      <c r="D38" s="102"/>
      <c r="E38" s="102"/>
    </row>
    <row r="39" spans="1:5" x14ac:dyDescent="0.2">
      <c r="A39" s="103"/>
      <c r="B39" s="102"/>
      <c r="C39" s="102"/>
      <c r="D39" s="102"/>
      <c r="E39" s="102"/>
    </row>
    <row r="40" spans="1:5" x14ac:dyDescent="0.2">
      <c r="A40" s="103"/>
      <c r="B40" s="102"/>
      <c r="C40" s="102"/>
      <c r="D40" s="102"/>
      <c r="E40" s="102"/>
    </row>
    <row r="41" spans="1:5" x14ac:dyDescent="0.2">
      <c r="B41" s="101"/>
      <c r="C41" s="101"/>
      <c r="D41" s="101"/>
      <c r="E41" s="101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showGridLines="0" topLeftCell="A8" zoomScale="120" zoomScaleNormal="120" workbookViewId="0">
      <selection activeCell="E20" sqref="E20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2.7109375" style="5" customWidth="1"/>
    <col min="7" max="7" width="14.28515625" style="63" hidden="1" customWidth="1"/>
    <col min="8" max="8" width="10.42578125" style="58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34" t="s">
        <v>5</v>
      </c>
      <c r="B1" s="234"/>
      <c r="C1" s="234"/>
      <c r="D1" s="234"/>
      <c r="E1" s="234"/>
      <c r="F1" s="234"/>
      <c r="G1" s="1"/>
    </row>
    <row r="2" spans="1:10" ht="12.75" customHeight="1" x14ac:dyDescent="0.25">
      <c r="A2" s="18" t="s">
        <v>108</v>
      </c>
      <c r="B2" s="6"/>
      <c r="C2" s="19" t="s">
        <v>5</v>
      </c>
      <c r="D2" s="6"/>
      <c r="E2" s="6"/>
      <c r="F2" s="6"/>
      <c r="G2" s="59"/>
    </row>
    <row r="3" spans="1:10" ht="12.75" customHeight="1" x14ac:dyDescent="0.25">
      <c r="A3" s="18" t="s">
        <v>109</v>
      </c>
      <c r="B3" s="6"/>
      <c r="C3" s="6"/>
      <c r="D3" s="6"/>
      <c r="E3" s="13"/>
      <c r="F3" s="6"/>
      <c r="G3" s="59"/>
    </row>
    <row r="4" spans="1:10" ht="13.2" customHeight="1" x14ac:dyDescent="0.25">
      <c r="A4" s="7"/>
      <c r="B4" s="6"/>
      <c r="C4" s="7"/>
      <c r="D4" s="6"/>
      <c r="E4" s="6"/>
      <c r="F4" s="6"/>
      <c r="G4" s="59"/>
    </row>
    <row r="5" spans="1:10" ht="1.5" customHeight="1" x14ac:dyDescent="0.2">
      <c r="A5" s="8"/>
      <c r="B5" s="9"/>
      <c r="C5" s="10"/>
      <c r="D5" s="9"/>
      <c r="E5" s="11"/>
      <c r="F5" s="12"/>
      <c r="G5" s="60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1"/>
    </row>
    <row r="7" spans="1:10" ht="12.75" customHeight="1" x14ac:dyDescent="0.25">
      <c r="A7" s="13" t="s">
        <v>1</v>
      </c>
      <c r="B7" s="13"/>
      <c r="C7" s="16"/>
      <c r="D7" s="123" t="s">
        <v>110</v>
      </c>
      <c r="E7" s="13"/>
      <c r="F7" s="56" t="s">
        <v>5</v>
      </c>
      <c r="G7" s="61" t="s">
        <v>62</v>
      </c>
    </row>
    <row r="8" spans="1:10" ht="12.75" customHeight="1" x14ac:dyDescent="0.25">
      <c r="A8" s="13" t="s">
        <v>103</v>
      </c>
      <c r="B8" s="14"/>
      <c r="C8" s="17"/>
      <c r="D8" s="123" t="s">
        <v>111</v>
      </c>
      <c r="E8" s="104" t="s">
        <v>5</v>
      </c>
      <c r="F8" s="57" t="s">
        <v>5</v>
      </c>
      <c r="G8" s="61" t="s">
        <v>63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2"/>
    </row>
    <row r="10" spans="1:10" ht="24" customHeight="1" thickBot="1" x14ac:dyDescent="0.25"/>
    <row r="11" spans="1:10" s="20" customFormat="1" ht="52.5" customHeight="1" thickBot="1" x14ac:dyDescent="0.25">
      <c r="A11" s="99" t="s">
        <v>80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4" t="s">
        <v>71</v>
      </c>
      <c r="H11" s="65" t="s">
        <v>72</v>
      </c>
      <c r="I11" s="53"/>
      <c r="J11" s="53" t="s">
        <v>64</v>
      </c>
    </row>
    <row r="12" spans="1:10" s="20" customFormat="1" ht="15" x14ac:dyDescent="0.2">
      <c r="A12" s="108" t="s">
        <v>11</v>
      </c>
      <c r="B12" s="109" t="s">
        <v>16</v>
      </c>
      <c r="C12" s="110" t="s">
        <v>12</v>
      </c>
      <c r="D12" s="124">
        <v>1</v>
      </c>
      <c r="E12" s="125"/>
      <c r="F12" s="81">
        <f t="shared" ref="F12:F29" si="0">E12*D12</f>
        <v>0</v>
      </c>
      <c r="G12" s="66"/>
      <c r="H12" s="67"/>
      <c r="I12" s="68"/>
      <c r="J12" s="53"/>
    </row>
    <row r="13" spans="1:10" s="20" customFormat="1" ht="15" x14ac:dyDescent="0.2">
      <c r="A13" s="111">
        <v>113728</v>
      </c>
      <c r="B13" s="112" t="s">
        <v>70</v>
      </c>
      <c r="C13" s="113" t="s">
        <v>65</v>
      </c>
      <c r="D13" s="126">
        <v>466.76549999999997</v>
      </c>
      <c r="E13" s="127"/>
      <c r="F13" s="30">
        <f t="shared" si="0"/>
        <v>0</v>
      </c>
      <c r="G13" s="69" t="s">
        <v>5</v>
      </c>
      <c r="H13" s="70" t="s">
        <v>5</v>
      </c>
      <c r="I13" s="71"/>
      <c r="J13" s="54"/>
    </row>
    <row r="14" spans="1:10" s="20" customFormat="1" ht="15" x14ac:dyDescent="0.2">
      <c r="A14" s="111">
        <v>919111</v>
      </c>
      <c r="B14" s="112" t="s">
        <v>69</v>
      </c>
      <c r="C14" s="113" t="s">
        <v>17</v>
      </c>
      <c r="D14" s="126">
        <v>214</v>
      </c>
      <c r="E14" s="127"/>
      <c r="F14" s="30">
        <f t="shared" si="0"/>
        <v>0</v>
      </c>
      <c r="G14" s="69"/>
      <c r="H14" s="72"/>
      <c r="I14" s="71"/>
      <c r="J14" s="54" t="s">
        <v>5</v>
      </c>
    </row>
    <row r="15" spans="1:10" s="20" customFormat="1" ht="15" x14ac:dyDescent="0.2">
      <c r="A15" s="111">
        <v>93818</v>
      </c>
      <c r="B15" s="112" t="s">
        <v>68</v>
      </c>
      <c r="C15" s="113" t="s">
        <v>2</v>
      </c>
      <c r="D15" s="126">
        <v>31117.7</v>
      </c>
      <c r="E15" s="127"/>
      <c r="F15" s="30">
        <f t="shared" si="0"/>
        <v>0</v>
      </c>
      <c r="G15" s="69"/>
      <c r="H15" s="72"/>
      <c r="I15" s="71"/>
      <c r="J15" s="54" t="s">
        <v>5</v>
      </c>
    </row>
    <row r="16" spans="1:10" s="20" customFormat="1" ht="15" x14ac:dyDescent="0.2">
      <c r="A16" s="111" t="s">
        <v>73</v>
      </c>
      <c r="B16" s="112" t="s">
        <v>90</v>
      </c>
      <c r="C16" s="113" t="s">
        <v>65</v>
      </c>
      <c r="D16" s="126">
        <v>622.35400000000004</v>
      </c>
      <c r="E16" s="127"/>
      <c r="F16" s="30">
        <f t="shared" si="0"/>
        <v>0</v>
      </c>
      <c r="G16" s="69"/>
      <c r="H16" s="72"/>
      <c r="I16" s="71"/>
      <c r="J16" s="54"/>
    </row>
    <row r="17" spans="1:10" s="20" customFormat="1" ht="15" x14ac:dyDescent="0.2">
      <c r="A17" s="111">
        <v>572223</v>
      </c>
      <c r="B17" s="112" t="s">
        <v>67</v>
      </c>
      <c r="C17" s="113" t="s">
        <v>2</v>
      </c>
      <c r="D17" s="126">
        <v>31117.7</v>
      </c>
      <c r="E17" s="127"/>
      <c r="F17" s="30">
        <f t="shared" si="0"/>
        <v>0</v>
      </c>
      <c r="G17" s="69"/>
      <c r="H17" s="72"/>
      <c r="I17" s="71"/>
      <c r="J17" s="54"/>
    </row>
    <row r="18" spans="1:10" s="52" customFormat="1" ht="15" x14ac:dyDescent="0.2">
      <c r="A18" s="114" t="s">
        <v>66</v>
      </c>
      <c r="B18" s="115" t="s">
        <v>104</v>
      </c>
      <c r="C18" s="113" t="s">
        <v>2</v>
      </c>
      <c r="D18" s="128">
        <v>15558.85</v>
      </c>
      <c r="E18" s="129"/>
      <c r="F18" s="130">
        <f t="shared" si="0"/>
        <v>0</v>
      </c>
      <c r="G18" s="69"/>
      <c r="H18" s="72"/>
      <c r="I18" s="71"/>
      <c r="J18" s="54"/>
    </row>
    <row r="19" spans="1:10" s="20" customFormat="1" ht="22.5" customHeight="1" x14ac:dyDescent="0.2">
      <c r="A19" s="111" t="s">
        <v>11</v>
      </c>
      <c r="B19" s="112" t="s">
        <v>60</v>
      </c>
      <c r="C19" s="113" t="s">
        <v>2</v>
      </c>
      <c r="D19" s="126">
        <v>2100</v>
      </c>
      <c r="E19" s="127">
        <f>SUM(sanace!F13)</f>
        <v>0</v>
      </c>
      <c r="F19" s="30">
        <f t="shared" si="0"/>
        <v>0</v>
      </c>
      <c r="G19" s="69"/>
      <c r="H19" s="72"/>
      <c r="I19" s="71"/>
      <c r="J19" s="55" t="s">
        <v>5</v>
      </c>
    </row>
    <row r="20" spans="1:10" s="20" customFormat="1" ht="15" x14ac:dyDescent="0.2">
      <c r="A20" s="111">
        <v>113761</v>
      </c>
      <c r="B20" s="112" t="s">
        <v>92</v>
      </c>
      <c r="C20" s="113" t="s">
        <v>4</v>
      </c>
      <c r="D20" s="126">
        <v>214</v>
      </c>
      <c r="E20" s="127"/>
      <c r="F20" s="30">
        <f t="shared" si="0"/>
        <v>0</v>
      </c>
      <c r="G20" s="69"/>
      <c r="H20" s="72"/>
      <c r="I20" s="71"/>
      <c r="J20" s="54" t="s">
        <v>5</v>
      </c>
    </row>
    <row r="21" spans="1:10" s="20" customFormat="1" ht="15" x14ac:dyDescent="0.2">
      <c r="A21" s="111">
        <v>931311</v>
      </c>
      <c r="B21" s="112" t="s">
        <v>93</v>
      </c>
      <c r="C21" s="113" t="s">
        <v>4</v>
      </c>
      <c r="D21" s="126">
        <v>214</v>
      </c>
      <c r="E21" s="127"/>
      <c r="F21" s="30">
        <f t="shared" si="0"/>
        <v>0</v>
      </c>
      <c r="G21" s="69"/>
      <c r="H21" s="72"/>
      <c r="I21" s="71"/>
      <c r="J21" s="54" t="s">
        <v>5</v>
      </c>
    </row>
    <row r="22" spans="1:10" s="20" customFormat="1" ht="15" x14ac:dyDescent="0.2">
      <c r="A22" s="111">
        <v>12922</v>
      </c>
      <c r="B22" s="112" t="s">
        <v>94</v>
      </c>
      <c r="C22" s="113" t="s">
        <v>2</v>
      </c>
      <c r="D22" s="126">
        <v>2800</v>
      </c>
      <c r="E22" s="131"/>
      <c r="F22" s="30">
        <f t="shared" si="0"/>
        <v>0</v>
      </c>
      <c r="G22" s="69">
        <v>0.126</v>
      </c>
      <c r="H22" s="70">
        <f>D22*G22</f>
        <v>352.8</v>
      </c>
      <c r="I22" s="71"/>
      <c r="J22" s="54"/>
    </row>
    <row r="23" spans="1:10" s="20" customFormat="1" ht="15" x14ac:dyDescent="0.2">
      <c r="A23" s="111">
        <v>56962</v>
      </c>
      <c r="B23" s="112" t="s">
        <v>95</v>
      </c>
      <c r="C23" s="113" t="s">
        <v>2</v>
      </c>
      <c r="D23" s="126">
        <v>2800</v>
      </c>
      <c r="E23" s="131"/>
      <c r="F23" s="30">
        <f t="shared" si="0"/>
        <v>0</v>
      </c>
      <c r="G23" s="69"/>
      <c r="H23" s="72"/>
      <c r="I23" s="71"/>
      <c r="J23" s="54"/>
    </row>
    <row r="24" spans="1:10" s="20" customFormat="1" ht="15" x14ac:dyDescent="0.2">
      <c r="A24" s="111">
        <v>12932</v>
      </c>
      <c r="B24" s="112" t="s">
        <v>96</v>
      </c>
      <c r="C24" s="113" t="s">
        <v>4</v>
      </c>
      <c r="D24" s="126">
        <v>3800</v>
      </c>
      <c r="E24" s="131"/>
      <c r="F24" s="30">
        <f t="shared" si="0"/>
        <v>0</v>
      </c>
      <c r="G24" s="69">
        <v>0.63</v>
      </c>
      <c r="H24" s="73">
        <f>D24*G24</f>
        <v>2394</v>
      </c>
      <c r="I24" s="71"/>
      <c r="J24" s="54"/>
    </row>
    <row r="25" spans="1:10" s="20" customFormat="1" ht="15" customHeight="1" x14ac:dyDescent="0.2">
      <c r="A25" s="116" t="s">
        <v>101</v>
      </c>
      <c r="B25" s="112" t="s">
        <v>102</v>
      </c>
      <c r="C25" s="113" t="s">
        <v>3</v>
      </c>
      <c r="D25" s="126">
        <v>3052</v>
      </c>
      <c r="E25" s="131"/>
      <c r="F25" s="30">
        <f t="shared" si="0"/>
        <v>0</v>
      </c>
      <c r="G25" s="69"/>
      <c r="H25" s="72"/>
      <c r="I25" s="71"/>
      <c r="J25" s="54"/>
    </row>
    <row r="26" spans="1:10" s="20" customFormat="1" ht="15.75" customHeight="1" x14ac:dyDescent="0.2">
      <c r="A26" s="111">
        <v>91228</v>
      </c>
      <c r="B26" s="112" t="s">
        <v>97</v>
      </c>
      <c r="C26" s="113" t="s">
        <v>61</v>
      </c>
      <c r="D26" s="126">
        <v>82</v>
      </c>
      <c r="E26" s="127"/>
      <c r="F26" s="30">
        <f t="shared" si="0"/>
        <v>0</v>
      </c>
      <c r="G26" s="69"/>
      <c r="H26" s="72"/>
      <c r="I26" s="71"/>
      <c r="J26" s="54"/>
    </row>
    <row r="27" spans="1:10" s="20" customFormat="1" ht="16.5" customHeight="1" x14ac:dyDescent="0.2">
      <c r="A27" s="117">
        <v>91551</v>
      </c>
      <c r="B27" s="118" t="s">
        <v>91</v>
      </c>
      <c r="C27" s="119" t="s">
        <v>61</v>
      </c>
      <c r="D27" s="132">
        <v>2</v>
      </c>
      <c r="E27" s="133"/>
      <c r="F27" s="134">
        <f t="shared" si="0"/>
        <v>0</v>
      </c>
      <c r="G27" s="69"/>
      <c r="H27" s="72"/>
      <c r="I27" s="71"/>
      <c r="J27" s="54"/>
    </row>
    <row r="28" spans="1:10" s="20" customFormat="1" ht="15" x14ac:dyDescent="0.2">
      <c r="A28" s="117">
        <v>915111</v>
      </c>
      <c r="B28" s="118" t="s">
        <v>98</v>
      </c>
      <c r="C28" s="119" t="s">
        <v>2</v>
      </c>
      <c r="D28" s="132">
        <v>714.5</v>
      </c>
      <c r="E28" s="133"/>
      <c r="F28" s="134">
        <f t="shared" si="0"/>
        <v>0</v>
      </c>
      <c r="G28" s="66"/>
      <c r="H28" s="67"/>
      <c r="I28" s="68"/>
      <c r="J28" s="53"/>
    </row>
    <row r="29" spans="1:10" s="20" customFormat="1" ht="15.6" thickBot="1" x14ac:dyDescent="0.25">
      <c r="A29" s="120">
        <v>915211</v>
      </c>
      <c r="B29" s="121" t="s">
        <v>99</v>
      </c>
      <c r="C29" s="122" t="s">
        <v>2</v>
      </c>
      <c r="D29" s="135">
        <v>714.5</v>
      </c>
      <c r="E29" s="136"/>
      <c r="F29" s="32">
        <f t="shared" si="0"/>
        <v>0</v>
      </c>
      <c r="G29" s="76"/>
      <c r="H29" s="76"/>
      <c r="I29" s="77"/>
      <c r="J29" s="78" t="s">
        <v>5</v>
      </c>
    </row>
    <row r="30" spans="1:10" s="20" customFormat="1" ht="15" x14ac:dyDescent="0.2">
      <c r="A30" s="137"/>
      <c r="B30" s="80" t="s">
        <v>13</v>
      </c>
      <c r="C30" s="80"/>
      <c r="D30" s="80"/>
      <c r="E30" s="138" t="s">
        <v>5</v>
      </c>
      <c r="F30" s="81">
        <f>SUM(F12:F29)</f>
        <v>0</v>
      </c>
      <c r="G30" s="74"/>
      <c r="H30" s="74"/>
      <c r="I30" s="75"/>
    </row>
    <row r="31" spans="1:10" s="20" customFormat="1" ht="15" x14ac:dyDescent="0.2">
      <c r="A31" s="139"/>
      <c r="B31" s="28" t="s">
        <v>6</v>
      </c>
      <c r="C31" s="28"/>
      <c r="D31" s="28"/>
      <c r="E31" s="140" t="s">
        <v>5</v>
      </c>
      <c r="F31" s="30">
        <f>F30*0.21</f>
        <v>0</v>
      </c>
      <c r="G31" s="74"/>
      <c r="H31" s="74"/>
      <c r="I31" s="75"/>
    </row>
    <row r="32" spans="1:10" s="20" customFormat="1" ht="15.6" thickBot="1" x14ac:dyDescent="0.25">
      <c r="A32" s="141"/>
      <c r="B32" s="31" t="s">
        <v>14</v>
      </c>
      <c r="C32" s="31"/>
      <c r="D32" s="31"/>
      <c r="E32" s="142" t="s">
        <v>5</v>
      </c>
      <c r="F32" s="32">
        <f>F31+F30</f>
        <v>0</v>
      </c>
      <c r="G32" s="74"/>
      <c r="H32" s="74"/>
      <c r="I32" s="75"/>
    </row>
    <row r="33" spans="7:10" ht="24" customHeight="1" x14ac:dyDescent="0.2">
      <c r="G33" s="74"/>
      <c r="H33" s="74"/>
      <c r="I33" s="75"/>
      <c r="J33" s="20"/>
    </row>
    <row r="34" spans="7:10" ht="12" customHeight="1" x14ac:dyDescent="0.2">
      <c r="G34" s="74"/>
      <c r="H34" s="74"/>
      <c r="I34" s="75"/>
      <c r="J34" s="20"/>
    </row>
    <row r="35" spans="7:10" ht="12" customHeight="1" x14ac:dyDescent="0.2">
      <c r="G35" s="74"/>
      <c r="H35" s="74"/>
      <c r="I35" s="75"/>
      <c r="J35" s="20"/>
    </row>
    <row r="36" spans="7:10" ht="12" customHeight="1" x14ac:dyDescent="0.2">
      <c r="G36" s="74"/>
      <c r="H36" s="74"/>
      <c r="I36" s="20"/>
      <c r="J36" s="20"/>
    </row>
    <row r="37" spans="7:10" ht="12" customHeight="1" x14ac:dyDescent="0.2">
      <c r="G37" s="74"/>
      <c r="H37" s="74"/>
      <c r="I37" s="20"/>
      <c r="J37" s="20"/>
    </row>
    <row r="38" spans="7:10" ht="12" customHeight="1" x14ac:dyDescent="0.2">
      <c r="G38" s="74"/>
      <c r="H38" s="74"/>
      <c r="I38" s="20"/>
      <c r="J38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E6" sqref="E6:E12"/>
    </sheetView>
  </sheetViews>
  <sheetFormatPr defaultColWidth="10.42578125" defaultRowHeight="12" customHeight="1" x14ac:dyDescent="0.2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 x14ac:dyDescent="0.2">
      <c r="A1" s="234" t="s">
        <v>5</v>
      </c>
      <c r="B1" s="234"/>
      <c r="C1" s="234"/>
      <c r="D1" s="234"/>
      <c r="E1" s="234"/>
      <c r="F1" s="234"/>
      <c r="G1" s="234"/>
    </row>
    <row r="2" spans="1:11" ht="21.75" customHeight="1" x14ac:dyDescent="0.3">
      <c r="A2" s="82" t="s">
        <v>74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3">
      <c r="A3" s="82"/>
      <c r="B3" s="6"/>
      <c r="C3" s="19"/>
      <c r="D3" s="6"/>
      <c r="E3" s="6"/>
      <c r="F3" s="6"/>
      <c r="G3" s="6"/>
    </row>
    <row r="4" spans="1:11" ht="12.75" customHeight="1" thickBot="1" x14ac:dyDescent="0.3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5">
      <c r="A5" s="99" t="s">
        <v>80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2">
      <c r="A6" s="24">
        <v>21461</v>
      </c>
      <c r="B6" s="25" t="s">
        <v>75</v>
      </c>
      <c r="C6" s="26" t="s">
        <v>2</v>
      </c>
      <c r="D6" s="83">
        <v>1</v>
      </c>
      <c r="E6" s="105"/>
      <c r="F6" s="41">
        <f t="shared" ref="F6:F11" si="0">E6*D6</f>
        <v>0</v>
      </c>
      <c r="I6" s="75"/>
      <c r="K6" s="84"/>
    </row>
    <row r="7" spans="1:11" s="87" customFormat="1" ht="30" x14ac:dyDescent="0.2">
      <c r="A7" s="79" t="s">
        <v>79</v>
      </c>
      <c r="B7" s="85" t="s">
        <v>76</v>
      </c>
      <c r="C7" s="29" t="s">
        <v>3</v>
      </c>
      <c r="D7" s="86">
        <v>0.92</v>
      </c>
      <c r="E7" s="106"/>
      <c r="F7" s="41">
        <f t="shared" si="0"/>
        <v>0</v>
      </c>
      <c r="I7" s="88"/>
      <c r="K7" s="89"/>
    </row>
    <row r="8" spans="1:11" s="20" customFormat="1" ht="15" x14ac:dyDescent="0.2">
      <c r="A8" s="27">
        <v>122938</v>
      </c>
      <c r="B8" s="28" t="s">
        <v>77</v>
      </c>
      <c r="C8" s="29" t="s">
        <v>65</v>
      </c>
      <c r="D8" s="86">
        <v>0.35</v>
      </c>
      <c r="E8" s="106"/>
      <c r="F8" s="41">
        <f t="shared" si="0"/>
        <v>0</v>
      </c>
      <c r="I8" s="75"/>
      <c r="K8" s="84"/>
    </row>
    <row r="9" spans="1:11" s="20" customFormat="1" ht="15" x14ac:dyDescent="0.2">
      <c r="A9" s="27">
        <v>56333</v>
      </c>
      <c r="B9" s="28" t="s">
        <v>78</v>
      </c>
      <c r="C9" s="29" t="s">
        <v>2</v>
      </c>
      <c r="D9" s="86">
        <v>1</v>
      </c>
      <c r="E9" s="106"/>
      <c r="F9" s="41">
        <f t="shared" si="0"/>
        <v>0</v>
      </c>
      <c r="I9" s="75"/>
      <c r="K9" s="84"/>
    </row>
    <row r="10" spans="1:11" s="20" customFormat="1" ht="15" x14ac:dyDescent="0.2">
      <c r="A10" s="27">
        <v>567104</v>
      </c>
      <c r="B10" s="28" t="s">
        <v>89</v>
      </c>
      <c r="C10" s="29" t="s">
        <v>65</v>
      </c>
      <c r="D10" s="86">
        <v>0.13</v>
      </c>
      <c r="E10" s="106"/>
      <c r="F10" s="41">
        <f t="shared" si="0"/>
        <v>0</v>
      </c>
      <c r="I10" s="75"/>
      <c r="K10" s="84"/>
    </row>
    <row r="11" spans="1:11" s="20" customFormat="1" ht="15" x14ac:dyDescent="0.2">
      <c r="A11" s="27">
        <v>572123</v>
      </c>
      <c r="B11" s="28" t="s">
        <v>100</v>
      </c>
      <c r="C11" s="29" t="s">
        <v>2</v>
      </c>
      <c r="D11" s="86">
        <v>1</v>
      </c>
      <c r="E11" s="106"/>
      <c r="F11" s="41">
        <f t="shared" si="0"/>
        <v>0</v>
      </c>
      <c r="I11" s="75"/>
      <c r="K11" s="84"/>
    </row>
    <row r="12" spans="1:11" s="20" customFormat="1" ht="15.6" thickBot="1" x14ac:dyDescent="0.25">
      <c r="A12" s="90" t="s">
        <v>73</v>
      </c>
      <c r="B12" s="33" t="s">
        <v>88</v>
      </c>
      <c r="C12" s="34" t="s">
        <v>65</v>
      </c>
      <c r="D12" s="91">
        <v>7.0000000000000007E-2</v>
      </c>
      <c r="E12" s="107"/>
      <c r="F12" s="92">
        <f>ROUND(E12*D12,0)</f>
        <v>0</v>
      </c>
      <c r="I12" s="75"/>
      <c r="K12" s="84"/>
    </row>
    <row r="13" spans="1:11" s="98" customFormat="1" ht="16.2" thickBot="1" x14ac:dyDescent="0.25">
      <c r="A13" s="93"/>
      <c r="B13" s="94" t="s">
        <v>81</v>
      </c>
      <c r="C13" s="95" t="s">
        <v>2</v>
      </c>
      <c r="D13" s="100">
        <v>1</v>
      </c>
      <c r="E13" s="96" t="s">
        <v>5</v>
      </c>
      <c r="F13" s="97">
        <f>SUM(F6:F12)</f>
        <v>0</v>
      </c>
    </row>
    <row r="14" spans="1:11" ht="24" customHeight="1" x14ac:dyDescent="0.2"/>
    <row r="15" spans="1:11" ht="30" customHeight="1" x14ac:dyDescent="0.2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2024-12-10T06:31:13Z</dcterms:modified>
</cp:coreProperties>
</file>