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DNS/VZ-551/"/>
    </mc:Choice>
  </mc:AlternateContent>
  <xr:revisionPtr revIDLastSave="0" documentId="8_{B023D23F-B856-4876-B951-B8A1EB70F7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5" i="3" l="1"/>
  <c r="I22" i="3"/>
  <c r="F22" i="3"/>
  <c r="H21" i="1"/>
  <c r="H23" i="1"/>
  <c r="F23" i="1"/>
  <c r="F26" i="1"/>
  <c r="F25" i="1"/>
  <c r="F22" i="1"/>
  <c r="F21" i="1"/>
  <c r="F20" i="1"/>
  <c r="F19" i="1"/>
  <c r="F17" i="1"/>
  <c r="F14" i="1"/>
  <c r="F18" i="1"/>
  <c r="F16" i="1"/>
  <c r="F15" i="1"/>
  <c r="F13" i="1"/>
  <c r="F12" i="1"/>
  <c r="F27" i="1" l="1"/>
  <c r="F28" i="1" s="1"/>
  <c r="F29" i="1" s="1"/>
  <c r="C14" i="3" l="1"/>
  <c r="C22" i="3" s="1"/>
  <c r="C26" i="3" l="1"/>
  <c r="I25" i="3" s="1"/>
  <c r="F26" i="3" l="1"/>
  <c r="I26" i="3" s="1"/>
</calcChain>
</file>

<file path=xl/sharedStrings.xml><?xml version="1.0" encoding="utf-8"?>
<sst xmlns="http://schemas.openxmlformats.org/spreadsheetml/2006/main" count="131" uniqueCount="98">
  <si>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</si>
  <si>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</si>
  <si>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</si>
  <si>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</si>
  <si>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</si>
  <si>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</si>
  <si>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</si>
  <si>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</si>
  <si>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</si>
  <si>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</si>
  <si>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</si>
  <si>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</si>
  <si>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</si>
  <si>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</si>
  <si>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</si>
  <si>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</si>
  <si>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</si>
  <si>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</si>
  <si>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</si>
  <si>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</si>
  <si>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</si>
  <si>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</si>
  <si>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</si>
  <si>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</si>
  <si>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</si>
  <si>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</si>
  <si>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</si>
  <si>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</si>
  <si>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</si>
  <si>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</si>
  <si>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</si>
  <si>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</si>
  <si>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</si>
  <si>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</si>
  <si>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</si>
  <si>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</si>
  <si>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</si>
  <si>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</si>
  <si>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</si>
  <si>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</si>
  <si>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</si>
  <si>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</si>
  <si>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</si>
  <si>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</si>
  <si>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</si>
  <si>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</si>
  <si>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</si>
  <si>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</si>
  <si>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</si>
  <si>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</si>
  <si>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</si>
  <si>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</si>
  <si>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</si>
  <si>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</si>
  <si>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</si>
  <si>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</si>
  <si>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</si>
  <si>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</si>
  <si>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</si>
  <si>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</si>
  <si>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</si>
  <si>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</si>
  <si>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</si>
  <si>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</si>
  <si>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</si>
  <si>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</si>
  <si>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</si>
  <si>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</si>
  <si>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</si>
  <si>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</si>
  <si>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</si>
  <si>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</si>
  <si>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</si>
  <si>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</si>
  <si>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</si>
  <si>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</si>
  <si>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</si>
  <si>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</si>
  <si>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</si>
  <si>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vyrovnávka asfalt. bet. ACL 16+ , 16S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</si>
  <si>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</si>
  <si>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</si>
  <si>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</si>
  <si>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</si>
  <si>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čištění příkopů od nánosu do 0,5m3/m</t>
  </si>
  <si>
    <t>VDZ - barvou hladké - dodávka a pokládka</t>
  </si>
  <si>
    <t>VDZ - plastem hladké - dodávka a pokládka</t>
  </si>
  <si>
    <t>014103.R</t>
  </si>
  <si>
    <t>uložení odpadu ze stavby na skládku s oprávněník k opětovnému využití - recyklační středisko</t>
  </si>
  <si>
    <r>
      <t xml:space="preserve">rozpočet:  OTSKP </t>
    </r>
    <r>
      <rPr>
        <b/>
        <sz val="9"/>
        <rFont val="Arial CE"/>
        <charset val="238"/>
      </rPr>
      <t>2024</t>
    </r>
  </si>
  <si>
    <t xml:space="preserve">asfaltový beton pro obrusné vrstvy ACO 11+ tl. 50 mm,  </t>
  </si>
  <si>
    <t>II/611 Nehvizdy</t>
  </si>
  <si>
    <t>staničení km 11,280 - 11,880</t>
  </si>
  <si>
    <t>Ing. Jiří Toman</t>
  </si>
  <si>
    <t>Stavba: II/611 Nehvizdy</t>
  </si>
  <si>
    <t>Objekt:    sil.    III/611              km  11,280-11,880</t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</si>
  <si>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Ing. Jiří Toman</t>
    </r>
  </si>
  <si>
    <t>Datum:   19.11.2024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</si>
</sst>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1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205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6" xfId="0" applyFont="1" applyBorder="1" applyAlignment="1" applyProtection="1">
      <alignment vertical="top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0" fontId="14" fillId="0" borderId="14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6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7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7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4" fontId="20" fillId="0" borderId="6" xfId="0" applyNumberFormat="1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0" fontId="0" fillId="0" borderId="18" xfId="0" applyBorder="1" applyAlignment="1" applyProtection="1">
      <alignment horizontal="center" vertical="top"/>
    </xf>
    <xf numFmtId="3" fontId="0" fillId="0" borderId="18" xfId="0" applyNumberFormat="1" applyBorder="1" applyAlignment="1" applyProtection="1">
      <alignment vertical="top"/>
    </xf>
    <xf numFmtId="0" fontId="0" fillId="0" borderId="18" xfId="0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4" fontId="10" fillId="0" borderId="21" xfId="0" applyNumberFormat="1" applyFont="1" applyBorder="1" applyAlignment="1" applyProtection="1">
      <alignment vertical="top"/>
    </xf>
    <xf numFmtId="4" fontId="10" fillId="0" borderId="10" xfId="0" applyNumberFormat="1" applyFont="1" applyBorder="1" applyAlignment="1" applyProtection="1">
      <alignment vertical="top"/>
    </xf>
    <xf numFmtId="4" fontId="10" fillId="0" borderId="22" xfId="0" applyNumberFormat="1" applyFont="1" applyBorder="1" applyAlignment="1" applyProtection="1">
      <alignment vertical="top"/>
    </xf>
    <xf numFmtId="0" fontId="11" fillId="0" borderId="23" xfId="0" applyFont="1" applyBorder="1" applyAlignment="1" applyProtection="1">
      <alignment vertical="top"/>
    </xf>
    <xf numFmtId="4" fontId="10" fillId="0" borderId="23" xfId="0" applyNumberFormat="1" applyFont="1" applyBorder="1" applyAlignment="1" applyProtection="1">
      <alignment horizontal="right" vertical="top"/>
    </xf>
    <xf numFmtId="4" fontId="11" fillId="0" borderId="19" xfId="0" applyNumberFormat="1" applyFont="1" applyBorder="1" applyAlignment="1" applyProtection="1">
      <alignment vertical="top"/>
    </xf>
    <xf numFmtId="0" fontId="11" fillId="2" borderId="24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39" fontId="10" fillId="4" borderId="11" xfId="0" applyNumberFormat="1" applyFont="1" applyFill="1" applyBorder="1" applyAlignment="1" applyProtection="1">
      <alignment vertical="top"/>
    </xf>
    <xf numFmtId="0" fontId="11" fillId="6" borderId="3" xfId="0" applyFont="1" applyFill="1" applyBorder="1" applyAlignment="1" applyProtection="1">
      <alignment horizontal="center" vertical="center"/>
    </xf>
    <xf numFmtId="0" fontId="11" fillId="6" borderId="4" xfId="0" applyFont="1" applyFill="1" applyBorder="1" applyAlignment="1" applyProtection="1">
      <alignment vertical="top"/>
    </xf>
    <xf numFmtId="0" fontId="11" fillId="6" borderId="4" xfId="0" applyFont="1" applyFill="1" applyBorder="1" applyAlignment="1" applyProtection="1">
      <alignment horizontal="center" vertical="center"/>
    </xf>
    <xf numFmtId="0" fontId="11" fillId="6" borderId="5" xfId="0" applyFont="1" applyFill="1" applyBorder="1" applyAlignment="1" applyProtection="1">
      <alignment horizontal="center" vertical="center"/>
    </xf>
    <xf numFmtId="0" fontId="11" fillId="6" borderId="6" xfId="0" applyFont="1" applyFill="1" applyBorder="1" applyAlignment="1" applyProtection="1">
      <alignment vertical="top"/>
    </xf>
    <xf numFmtId="0" fontId="11" fillId="6" borderId="6" xfId="0" applyFont="1" applyFill="1" applyBorder="1" applyAlignment="1" applyProtection="1">
      <alignment horizontal="center" vertical="center"/>
    </xf>
    <xf numFmtId="1" fontId="11" fillId="6" borderId="5" xfId="0" applyNumberFormat="1" applyFont="1" applyFill="1" applyBorder="1" applyAlignment="1" applyProtection="1">
      <alignment horizontal="center" vertical="center" wrapText="1"/>
    </xf>
    <xf numFmtId="0" fontId="11" fillId="6" borderId="6" xfId="0" applyFont="1" applyFill="1" applyBorder="1" applyAlignment="1" applyProtection="1">
      <alignment vertical="center"/>
    </xf>
    <xf numFmtId="49" fontId="11" fillId="6" borderId="5" xfId="0" applyNumberFormat="1" applyFont="1" applyFill="1" applyBorder="1" applyAlignment="1" applyProtection="1">
      <alignment horizontal="center" vertical="center"/>
    </xf>
    <xf numFmtId="0" fontId="11" fillId="6" borderId="20" xfId="0" applyFont="1" applyFill="1" applyBorder="1" applyAlignment="1" applyProtection="1">
      <alignment horizontal="center" vertical="center"/>
    </xf>
    <xf numFmtId="0" fontId="11" fillId="6" borderId="11" xfId="0" applyFont="1" applyFill="1" applyBorder="1" applyAlignment="1" applyProtection="1">
      <alignment vertical="top"/>
    </xf>
    <xf numFmtId="0" fontId="11" fillId="6" borderId="11" xfId="0" applyFont="1" applyFill="1" applyBorder="1" applyAlignment="1" applyProtection="1">
      <alignment horizontal="center" vertical="center"/>
    </xf>
    <xf numFmtId="0" fontId="11" fillId="6" borderId="8" xfId="0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vertical="top"/>
    </xf>
    <xf numFmtId="2" fontId="11" fillId="6" borderId="4" xfId="0" applyNumberFormat="1" applyFont="1" applyFill="1" applyBorder="1" applyAlignment="1" applyProtection="1">
      <alignment vertical="top"/>
    </xf>
    <xf numFmtId="4" fontId="11" fillId="4" borderId="4" xfId="0" applyNumberFormat="1" applyFont="1" applyFill="1" applyBorder="1" applyAlignment="1" applyProtection="1">
      <alignment vertical="top"/>
    </xf>
    <xf numFmtId="2" fontId="11" fillId="6" borderId="6" xfId="0" applyNumberFormat="1" applyFont="1" applyFill="1" applyBorder="1" applyAlignment="1" applyProtection="1">
      <alignment vertical="top"/>
    </xf>
    <xf numFmtId="4" fontId="11" fillId="4" borderId="6" xfId="0" applyNumberFormat="1" applyFont="1" applyFill="1" applyBorder="1" applyAlignment="1" applyProtection="1">
      <alignment vertical="top"/>
    </xf>
    <xf numFmtId="39" fontId="11" fillId="4" borderId="6" xfId="0" applyNumberFormat="1" applyFont="1" applyFill="1" applyBorder="1" applyAlignment="1" applyProtection="1">
      <alignment vertical="top"/>
    </xf>
    <xf numFmtId="2" fontId="11" fillId="6" borderId="6" xfId="0" applyNumberFormat="1" applyFont="1" applyFill="1" applyBorder="1" applyAlignment="1" applyProtection="1">
      <alignment horizontal="right" vertical="top"/>
    </xf>
    <xf numFmtId="2" fontId="11" fillId="6" borderId="6" xfId="0" applyNumberFormat="1" applyFont="1" applyFill="1" applyBorder="1" applyAlignment="1" applyProtection="1">
      <alignment vertical="center"/>
    </xf>
    <xf numFmtId="4" fontId="11" fillId="4" borderId="6" xfId="0" applyNumberFormat="1" applyFont="1" applyFill="1" applyBorder="1" applyAlignment="1" applyProtection="1">
      <alignment vertical="center"/>
    </xf>
    <xf numFmtId="4" fontId="11" fillId="0" borderId="7" xfId="0" applyNumberFormat="1" applyFont="1" applyBorder="1" applyAlignment="1" applyProtection="1">
      <alignment vertical="center"/>
    </xf>
    <xf numFmtId="2" fontId="11" fillId="6" borderId="11" xfId="0" applyNumberFormat="1" applyFont="1" applyFill="1" applyBorder="1" applyAlignment="1" applyProtection="1">
      <alignment vertical="top"/>
    </xf>
    <xf numFmtId="0" fontId="11" fillId="6" borderId="46" xfId="0" applyFont="1" applyFill="1" applyBorder="1" applyAlignment="1" applyProtection="1">
      <alignment horizontal="center" vertical="center"/>
    </xf>
    <xf numFmtId="4" fontId="10" fillId="4" borderId="47" xfId="0" applyNumberFormat="1" applyFont="1" applyFill="1" applyBorder="1" applyAlignment="1" applyProtection="1">
      <alignment vertical="top"/>
    </xf>
    <xf numFmtId="2" fontId="11" fillId="6" borderId="9" xfId="0" applyNumberFormat="1" applyFont="1" applyFill="1" applyBorder="1" applyAlignment="1" applyProtection="1">
      <alignment vertical="top"/>
    </xf>
    <xf numFmtId="0" fontId="29" fillId="0" borderId="0" xfId="0" applyFont="1" applyAlignment="1" applyProtection="1">
      <alignment horizontal="left"/>
    </xf>
    <xf numFmtId="49" fontId="21" fillId="0" borderId="25" xfId="0" applyNumberFormat="1" applyFont="1" applyBorder="1" applyAlignment="1" applyProtection="1">
      <alignment horizontal="left" vertical="center"/>
    </xf>
    <xf numFmtId="0" fontId="21" fillId="0" borderId="26" xfId="0" applyFont="1" applyBorder="1" applyAlignment="1" applyProtection="1">
      <alignment horizontal="left" vertical="center"/>
    </xf>
    <xf numFmtId="0" fontId="21" fillId="0" borderId="27" xfId="0" applyFont="1" applyBorder="1" applyAlignment="1" applyProtection="1">
      <alignment horizontal="left" vertical="center"/>
    </xf>
    <xf numFmtId="49" fontId="26" fillId="0" borderId="28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49" fontId="21" fillId="0" borderId="28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9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30" xfId="0" applyNumberFormat="1" applyFont="1" applyFill="1" applyBorder="1" applyAlignment="1" applyProtection="1">
      <alignment horizontal="left" vertical="center"/>
    </xf>
    <xf numFmtId="49" fontId="19" fillId="3" borderId="17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49" fontId="21" fillId="5" borderId="31" xfId="0" applyNumberFormat="1" applyFont="1" applyFill="1" applyBorder="1" applyAlignment="1" applyProtection="1">
      <alignment horizontal="center" vertical="center"/>
    </xf>
    <xf numFmtId="0" fontId="21" fillId="5" borderId="18" xfId="0" applyFont="1" applyFill="1" applyBorder="1" applyAlignment="1" applyProtection="1">
      <alignment horizontal="center" vertical="center"/>
    </xf>
    <xf numFmtId="0" fontId="21" fillId="5" borderId="32" xfId="0" applyFont="1" applyFill="1" applyBorder="1" applyAlignment="1" applyProtection="1">
      <alignment horizontal="center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21" fillId="0" borderId="41" xfId="0" applyNumberFormat="1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0" fillId="0" borderId="30" xfId="0" applyNumberFormat="1" applyFont="1" applyBorder="1" applyAlignment="1" applyProtection="1">
      <alignment horizontal="left" vertical="center"/>
    </xf>
    <xf numFmtId="49" fontId="10" fillId="0" borderId="17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30" xfId="0" applyNumberFormat="1" applyFont="1" applyBorder="1" applyAlignment="1" applyProtection="1">
      <alignment horizontal="left" vertical="center"/>
    </xf>
    <xf numFmtId="49" fontId="19" fillId="0" borderId="17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16" fillId="0" borderId="33" xfId="0" applyNumberFormat="1" applyFont="1" applyBorder="1" applyAlignment="1" applyProtection="1">
      <alignment horizontal="center" vertical="center"/>
    </xf>
    <xf numFmtId="49" fontId="16" fillId="0" borderId="34" xfId="0" applyNumberFormat="1" applyFont="1" applyBorder="1" applyAlignment="1" applyProtection="1">
      <alignment horizontal="center" vertical="center"/>
    </xf>
    <xf numFmtId="49" fontId="16" fillId="0" borderId="35" xfId="0" applyNumberFormat="1" applyFont="1" applyBorder="1" applyAlignment="1" applyProtection="1">
      <alignment horizontal="center" vertical="center"/>
    </xf>
    <xf numFmtId="49" fontId="18" fillId="0" borderId="36" xfId="0" applyNumberFormat="1" applyFont="1" applyBorder="1" applyAlignment="1" applyProtection="1">
      <alignment horizontal="left" vertical="center"/>
    </xf>
    <xf numFmtId="49" fontId="18" fillId="0" borderId="37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9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14" fontId="27" fillId="0" borderId="31" xfId="0" applyNumberFormat="1" applyFont="1" applyBorder="1" applyAlignment="1" applyProtection="1">
      <alignment horizontal="center" vertical="center"/>
    </xf>
    <xf numFmtId="14" fontId="27" fillId="0" borderId="38" xfId="0" applyNumberFormat="1" applyFont="1" applyBorder="1" applyAlignment="1" applyProtection="1">
      <alignment horizontal="center" vertical="center"/>
    </xf>
    <xf numFmtId="14" fontId="27" fillId="0" borderId="39" xfId="0" applyNumberFormat="1" applyFont="1" applyBorder="1" applyAlignment="1" applyProtection="1">
      <alignment horizontal="center" vertical="center"/>
    </xf>
    <xf numFmtId="14" fontId="27" fillId="0" borderId="40" xfId="0" applyNumberFormat="1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7" fillId="0" borderId="6" xfId="0" applyNumberFormat="1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49" fontId="20" fillId="0" borderId="31" xfId="0" applyNumberFormat="1" applyFont="1" applyBorder="1" applyAlignment="1" applyProtection="1">
      <alignment horizontal="center" vertical="center" wrapText="1"/>
    </xf>
    <xf numFmtId="0" fontId="14" fillId="0" borderId="38" xfId="0" applyFont="1" applyBorder="1" applyAlignment="1" applyProtection="1">
      <alignment horizontal="center" vertical="center" wrapText="1"/>
    </xf>
    <xf numFmtId="0" fontId="14" fillId="0" borderId="39" xfId="0" applyFont="1" applyBorder="1" applyAlignment="1" applyProtection="1">
      <alignment horizontal="center" vertical="center" wrapText="1"/>
    </xf>
    <xf numFmtId="0" fontId="14" fillId="0" borderId="40" xfId="0" applyFont="1" applyBorder="1" applyAlignment="1" applyProtection="1">
      <alignment horizontal="center" vertical="center" wrapText="1"/>
    </xf>
    <xf numFmtId="49" fontId="21" fillId="5" borderId="18" xfId="0" applyNumberFormat="1" applyFont="1" applyFill="1" applyBorder="1" applyAlignment="1" applyProtection="1">
      <alignment horizontal="center" vertical="center"/>
    </xf>
    <xf numFmtId="49" fontId="21" fillId="5" borderId="38" xfId="0" applyNumberFormat="1" applyFont="1" applyFill="1" applyBorder="1" applyAlignment="1" applyProtection="1">
      <alignment horizontal="center" vertical="center"/>
    </xf>
    <xf numFmtId="49" fontId="10" fillId="0" borderId="42" xfId="0" applyNumberFormat="1" applyFont="1" applyBorder="1" applyAlignment="1" applyProtection="1">
      <alignment horizontal="center" vertical="center"/>
    </xf>
    <xf numFmtId="49" fontId="10" fillId="0" borderId="18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0" fillId="0" borderId="16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9" xfId="0" applyNumberFormat="1" applyFont="1" applyBorder="1" applyAlignment="1" applyProtection="1">
      <alignment horizontal="center" vertical="center"/>
    </xf>
    <xf numFmtId="49" fontId="10" fillId="0" borderId="43" xfId="0" applyNumberFormat="1" applyFont="1" applyBorder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1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49" fontId="30" fillId="0" borderId="44" xfId="0" applyNumberFormat="1" applyFont="1" applyBorder="1" applyAlignment="1" applyProtection="1">
      <alignment horizontal="center" vertical="center" wrapText="1"/>
    </xf>
    <xf numFmtId="0" fontId="28" fillId="0" borderId="45" xfId="0" applyFont="1" applyBorder="1" applyAlignment="1" applyProtection="1">
      <alignment horizontal="center" vertical="center" wrapText="1"/>
    </xf>
    <xf numFmtId="0" fontId="28" fillId="0" borderId="39" xfId="0" applyFont="1" applyBorder="1" applyAlignment="1" applyProtection="1">
      <alignment horizontal="center" vertical="center" wrapText="1"/>
    </xf>
    <xf numFmtId="0" fontId="28" fillId="0" borderId="40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4" xfId="0" applyNumberFormat="1" applyFont="1" applyBorder="1" applyAlignment="1" applyProtection="1">
      <alignment horizontal="center" vertical="center" wrapText="1"/>
    </xf>
    <xf numFmtId="0" fontId="15" fillId="0" borderId="45" xfId="0" applyFont="1" applyBorder="1" applyAlignment="1" applyProtection="1">
      <alignment horizontal="center" vertical="center" wrapText="1"/>
    </xf>
    <xf numFmtId="0" fontId="15" fillId="0" borderId="39" xfId="0" applyFont="1" applyBorder="1" applyAlignment="1" applyProtection="1">
      <alignment horizontal="center" vertical="center" wrapText="1"/>
    </xf>
    <xf numFmtId="0" fontId="15" fillId="0" borderId="40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9" xfId="0" applyNumberFormat="1" applyFont="1" applyBorder="1" applyAlignment="1" applyProtection="1">
      <alignment horizontal="left" vertical="center"/>
    </xf>
    <xf numFmtId="49" fontId="20" fillId="0" borderId="31" xfId="0" applyNumberFormat="1" applyFont="1" applyBorder="1" applyAlignment="1" applyProtection="1">
      <alignment horizontal="center" vertical="center"/>
    </xf>
    <xf numFmtId="0" fontId="27" fillId="0" borderId="38" xfId="0" applyFont="1" applyBorder="1" applyAlignment="1" applyProtection="1">
      <alignment horizontal="center" vertical="center"/>
    </xf>
    <xf numFmtId="0" fontId="27" fillId="0" borderId="39" xfId="0" applyFont="1" applyBorder="1" applyAlignment="1" applyProtection="1">
      <alignment horizontal="center" vertical="center"/>
    </xf>
    <xf numFmtId="0" fontId="27" fillId="0" borderId="40" xfId="0" applyFont="1" applyBorder="1" applyAlignment="1" applyProtection="1">
      <alignment horizontal="center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</xdr:colOff>
      <xdr:row>27</xdr:row>
      <xdr:rowOff>117231</xdr:rowOff>
    </xdr:from>
    <xdr:to>
      <xdr:col>2</xdr:col>
      <xdr:colOff>1288805</xdr:colOff>
      <xdr:row>31</xdr:row>
      <xdr:rowOff>60081</xdr:rowOff>
    </xdr:to>
    <xdr:pic>
      <xdr:nvPicPr>
        <xdr:cNvPr id="2" name="obrázek 1" descr="C:\Users\jiri.prochazka\Desktop\logo_ksus.png">
          <a:extLst>
            <a:ext uri="{FF2B5EF4-FFF2-40B4-BE49-F238E27FC236}">
              <a16:creationId xmlns:a16="http://schemas.microsoft.com/office/drawing/2014/main" id="{6C70A97B-F9F5-4F58-9E37-C82D8CBFB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0" y="5348654"/>
          <a:ext cx="2702902" cy="675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130" zoomScaleNormal="130" workbookViewId="0">
      <selection activeCell="K9" sqref="K9"/>
    </sheetView>
  </sheetViews>
  <sheetFormatPr defaultColWidth="13.28515625" defaultRowHeight="13.2" x14ac:dyDescent="0.2"/>
  <cols>
    <col min="1" max="1" width="13.28515625" style="31" customWidth="1"/>
    <col min="2" max="2" width="11.85546875" style="31" customWidth="1"/>
    <col min="3" max="3" width="25.28515625" style="31" customWidth="1"/>
    <col min="4" max="4" width="11.85546875" style="31" customWidth="1"/>
    <col min="5" max="5" width="17.42578125" style="31" customWidth="1"/>
    <col min="6" max="6" width="26.28515625" style="31" customWidth="1"/>
    <col min="7" max="7" width="13.28515625" style="31" customWidth="1"/>
    <col min="8" max="8" width="13.85546875" style="31" customWidth="1"/>
    <col min="9" max="9" width="26.140625" style="31" customWidth="1"/>
    <col min="10" max="10" width="13.28515625" style="31"/>
    <col min="11" max="11" width="13.7109375" style="31" bestFit="1" customWidth="1"/>
    <col min="12" max="16384" width="13.28515625" style="31"/>
  </cols>
  <sheetData>
    <row r="1" spans="1:11" ht="28.65" customHeight="1" thickBot="1" x14ac:dyDescent="0.25">
      <c r="A1" s="183" t="s">
        <v>18</v>
      </c>
      <c r="B1" s="184"/>
      <c r="C1" s="184"/>
      <c r="D1" s="184"/>
      <c r="E1" s="184"/>
      <c r="F1" s="184"/>
      <c r="G1" s="184"/>
      <c r="H1" s="184"/>
      <c r="I1" s="184"/>
    </row>
    <row r="2" spans="1:11" ht="12.75" customHeight="1" x14ac:dyDescent="0.2">
      <c r="A2" s="185" t="s">
        <v>19</v>
      </c>
      <c r="B2" s="186"/>
      <c r="C2" s="187" t="s">
        <v>91</v>
      </c>
      <c r="D2" s="188"/>
      <c r="E2" s="191" t="s">
        <v>20</v>
      </c>
      <c r="F2" s="192" t="s">
        <v>73</v>
      </c>
      <c r="G2" s="193"/>
      <c r="H2" s="191" t="s">
        <v>21</v>
      </c>
      <c r="I2" s="198"/>
    </row>
    <row r="3" spans="1:11" x14ac:dyDescent="0.2">
      <c r="A3" s="155"/>
      <c r="B3" s="154"/>
      <c r="C3" s="189"/>
      <c r="D3" s="190"/>
      <c r="E3" s="154"/>
      <c r="F3" s="194"/>
      <c r="G3" s="195"/>
      <c r="H3" s="154"/>
      <c r="I3" s="197"/>
    </row>
    <row r="4" spans="1:11" ht="12.75" customHeight="1" x14ac:dyDescent="0.2">
      <c r="A4" s="153" t="s">
        <v>22</v>
      </c>
      <c r="B4" s="154"/>
      <c r="C4" s="199" t="s">
        <v>78</v>
      </c>
      <c r="D4" s="200"/>
      <c r="E4" s="160" t="s">
        <v>23</v>
      </c>
      <c r="F4" s="160"/>
      <c r="G4" s="154"/>
      <c r="H4" s="160" t="s">
        <v>21</v>
      </c>
      <c r="I4" s="203"/>
    </row>
    <row r="5" spans="1:11" ht="12.75" customHeight="1" x14ac:dyDescent="0.2">
      <c r="A5" s="155"/>
      <c r="B5" s="154"/>
      <c r="C5" s="201"/>
      <c r="D5" s="202"/>
      <c r="E5" s="154"/>
      <c r="F5" s="154"/>
      <c r="G5" s="154"/>
      <c r="H5" s="154"/>
      <c r="I5" s="152"/>
    </row>
    <row r="6" spans="1:11" ht="13.2" customHeight="1" x14ac:dyDescent="0.2">
      <c r="A6" s="153" t="s">
        <v>24</v>
      </c>
      <c r="B6" s="154"/>
      <c r="C6" s="168" t="s">
        <v>92</v>
      </c>
      <c r="D6" s="169"/>
      <c r="E6" s="160" t="s">
        <v>25</v>
      </c>
      <c r="F6" s="166"/>
      <c r="G6" s="167"/>
      <c r="H6" s="160" t="s">
        <v>21</v>
      </c>
      <c r="I6" s="196"/>
    </row>
    <row r="7" spans="1:11" x14ac:dyDescent="0.2">
      <c r="A7" s="155"/>
      <c r="B7" s="154"/>
      <c r="C7" s="170"/>
      <c r="D7" s="171"/>
      <c r="E7" s="154"/>
      <c r="F7" s="167"/>
      <c r="G7" s="167"/>
      <c r="H7" s="154"/>
      <c r="I7" s="197"/>
    </row>
    <row r="8" spans="1:11" x14ac:dyDescent="0.2">
      <c r="A8" s="153" t="s">
        <v>74</v>
      </c>
      <c r="B8" s="154"/>
      <c r="C8" s="156"/>
      <c r="D8" s="157"/>
      <c r="E8" s="160" t="s">
        <v>75</v>
      </c>
      <c r="F8" s="161" t="s">
        <v>93</v>
      </c>
      <c r="G8" s="161"/>
      <c r="H8" s="162" t="s">
        <v>76</v>
      </c>
      <c r="I8" s="164"/>
    </row>
    <row r="9" spans="1:11" x14ac:dyDescent="0.2">
      <c r="A9" s="155"/>
      <c r="B9" s="154"/>
      <c r="C9" s="158"/>
      <c r="D9" s="159"/>
      <c r="E9" s="154"/>
      <c r="F9" s="161"/>
      <c r="G9" s="161"/>
      <c r="H9" s="163"/>
      <c r="I9" s="165"/>
    </row>
    <row r="10" spans="1:11" x14ac:dyDescent="0.2">
      <c r="A10" s="153" t="s">
        <v>77</v>
      </c>
      <c r="B10" s="154"/>
      <c r="C10" s="166"/>
      <c r="D10" s="167"/>
      <c r="E10" s="160" t="s">
        <v>26</v>
      </c>
      <c r="F10" s="161" t="s">
        <v>93</v>
      </c>
      <c r="G10" s="161"/>
      <c r="H10" s="160" t="s">
        <v>27</v>
      </c>
      <c r="I10" s="151">
        <v>45615</v>
      </c>
    </row>
    <row r="11" spans="1:11" x14ac:dyDescent="0.2">
      <c r="A11" s="155"/>
      <c r="B11" s="154"/>
      <c r="C11" s="167"/>
      <c r="D11" s="167"/>
      <c r="E11" s="154"/>
      <c r="F11" s="161"/>
      <c r="G11" s="161"/>
      <c r="H11" s="154"/>
      <c r="I11" s="152"/>
    </row>
    <row r="12" spans="1:11" ht="23.4" customHeight="1" thickBot="1" x14ac:dyDescent="0.25">
      <c r="A12" s="143" t="s">
        <v>28</v>
      </c>
      <c r="B12" s="144"/>
      <c r="C12" s="144"/>
      <c r="D12" s="144"/>
      <c r="E12" s="144"/>
      <c r="F12" s="144"/>
      <c r="G12" s="144"/>
      <c r="H12" s="144"/>
      <c r="I12" s="145"/>
    </row>
    <row r="13" spans="1:11" ht="26.4" customHeight="1" x14ac:dyDescent="0.2">
      <c r="A13" s="32" t="s">
        <v>29</v>
      </c>
      <c r="B13" s="146" t="s">
        <v>30</v>
      </c>
      <c r="C13" s="147"/>
      <c r="D13" s="33" t="s">
        <v>31</v>
      </c>
      <c r="E13" s="148" t="s">
        <v>32</v>
      </c>
      <c r="F13" s="149"/>
      <c r="G13" s="33" t="s">
        <v>33</v>
      </c>
      <c r="H13" s="148" t="s">
        <v>34</v>
      </c>
      <c r="I13" s="150"/>
    </row>
    <row r="14" spans="1:11" ht="15.15" customHeight="1" x14ac:dyDescent="0.2">
      <c r="A14" s="34" t="s">
        <v>35</v>
      </c>
      <c r="B14" s="35" t="s">
        <v>36</v>
      </c>
      <c r="C14" s="36">
        <f>SUM(rozpočet!F27)</f>
        <v>0</v>
      </c>
      <c r="D14" s="136" t="s">
        <v>37</v>
      </c>
      <c r="E14" s="137"/>
      <c r="F14" s="36">
        <v>0</v>
      </c>
      <c r="G14" s="138" t="s">
        <v>38</v>
      </c>
      <c r="H14" s="139"/>
      <c r="I14" s="37">
        <v>0</v>
      </c>
    </row>
    <row r="15" spans="1:11" ht="15.15" customHeight="1" x14ac:dyDescent="0.2">
      <c r="A15" s="34"/>
      <c r="B15" s="35" t="s">
        <v>39</v>
      </c>
      <c r="C15" s="36">
        <v>0</v>
      </c>
      <c r="D15" s="136" t="s">
        <v>40</v>
      </c>
      <c r="E15" s="137"/>
      <c r="F15" s="36">
        <v>0</v>
      </c>
      <c r="G15" s="138" t="s">
        <v>41</v>
      </c>
      <c r="H15" s="139"/>
      <c r="I15" s="37">
        <v>0</v>
      </c>
      <c r="K15" s="38"/>
    </row>
    <row r="16" spans="1:11" ht="15.15" customHeight="1" x14ac:dyDescent="0.2">
      <c r="A16" s="34" t="s">
        <v>42</v>
      </c>
      <c r="B16" s="35" t="s">
        <v>36</v>
      </c>
      <c r="C16" s="36">
        <v>0</v>
      </c>
      <c r="D16" s="136" t="s">
        <v>43</v>
      </c>
      <c r="E16" s="137"/>
      <c r="F16" s="36">
        <v>0</v>
      </c>
      <c r="G16" s="138" t="s">
        <v>44</v>
      </c>
      <c r="H16" s="139"/>
      <c r="I16" s="37">
        <v>0</v>
      </c>
    </row>
    <row r="17" spans="1:9" ht="15.15" customHeight="1" x14ac:dyDescent="0.2">
      <c r="A17" s="34"/>
      <c r="B17" s="35" t="s">
        <v>39</v>
      </c>
      <c r="C17" s="36">
        <v>0</v>
      </c>
      <c r="D17" s="136"/>
      <c r="E17" s="137"/>
      <c r="F17" s="39"/>
      <c r="G17" s="138" t="s">
        <v>45</v>
      </c>
      <c r="H17" s="139"/>
      <c r="I17" s="37">
        <v>0</v>
      </c>
    </row>
    <row r="18" spans="1:9" ht="15.15" customHeight="1" x14ac:dyDescent="0.2">
      <c r="A18" s="34" t="s">
        <v>46</v>
      </c>
      <c r="B18" s="35" t="s">
        <v>36</v>
      </c>
      <c r="C18" s="36">
        <v>0</v>
      </c>
      <c r="D18" s="136"/>
      <c r="E18" s="137"/>
      <c r="F18" s="39"/>
      <c r="G18" s="138" t="s">
        <v>47</v>
      </c>
      <c r="H18" s="139"/>
      <c r="I18" s="37">
        <v>0</v>
      </c>
    </row>
    <row r="19" spans="1:9" ht="15.15" customHeight="1" x14ac:dyDescent="0.2">
      <c r="A19" s="34"/>
      <c r="B19" s="35" t="s">
        <v>39</v>
      </c>
      <c r="C19" s="36">
        <v>0</v>
      </c>
      <c r="D19" s="136"/>
      <c r="E19" s="137"/>
      <c r="F19" s="39"/>
      <c r="G19" s="138" t="s">
        <v>48</v>
      </c>
      <c r="H19" s="139"/>
      <c r="I19" s="37">
        <v>0</v>
      </c>
    </row>
    <row r="20" spans="1:9" ht="15.15" customHeight="1" x14ac:dyDescent="0.2">
      <c r="A20" s="134" t="s">
        <v>49</v>
      </c>
      <c r="B20" s="135"/>
      <c r="C20" s="36">
        <v>0</v>
      </c>
      <c r="D20" s="136"/>
      <c r="E20" s="137"/>
      <c r="F20" s="39"/>
      <c r="G20" s="138"/>
      <c r="H20" s="139"/>
      <c r="I20" s="40"/>
    </row>
    <row r="21" spans="1:9" ht="15.15" customHeight="1" x14ac:dyDescent="0.2">
      <c r="A21" s="134" t="s">
        <v>50</v>
      </c>
      <c r="B21" s="135"/>
      <c r="C21" s="36">
        <v>0</v>
      </c>
      <c r="D21" s="136"/>
      <c r="E21" s="137"/>
      <c r="F21" s="39"/>
      <c r="G21" s="138"/>
      <c r="H21" s="139"/>
      <c r="I21" s="40"/>
    </row>
    <row r="22" spans="1:9" ht="16.649999999999999" customHeight="1" x14ac:dyDescent="0.2">
      <c r="A22" s="134" t="s">
        <v>51</v>
      </c>
      <c r="B22" s="135"/>
      <c r="C22" s="36">
        <f>SUM(C14:C21)</f>
        <v>0</v>
      </c>
      <c r="D22" s="140" t="s">
        <v>52</v>
      </c>
      <c r="E22" s="141"/>
      <c r="F22" s="36">
        <f>SUM(F14:F21)</f>
        <v>0</v>
      </c>
      <c r="G22" s="142" t="s">
        <v>53</v>
      </c>
      <c r="H22" s="135"/>
      <c r="I22" s="37">
        <f>SUM(I14:I21)</f>
        <v>0</v>
      </c>
    </row>
    <row r="23" spans="1:9" x14ac:dyDescent="0.2">
      <c r="A23" s="41"/>
      <c r="B23" s="42"/>
      <c r="C23" s="42"/>
      <c r="D23" s="42"/>
      <c r="E23" s="42"/>
      <c r="F23" s="42"/>
      <c r="G23" s="42"/>
      <c r="H23" s="42"/>
      <c r="I23" s="43"/>
    </row>
    <row r="24" spans="1:9" ht="15.15" customHeight="1" x14ac:dyDescent="0.2">
      <c r="A24" s="124" t="s">
        <v>54</v>
      </c>
      <c r="B24" s="125"/>
      <c r="C24" s="44">
        <v>0</v>
      </c>
      <c r="I24" s="45"/>
    </row>
    <row r="25" spans="1:9" ht="15.15" customHeight="1" x14ac:dyDescent="0.2">
      <c r="A25" s="124" t="s">
        <v>55</v>
      </c>
      <c r="B25" s="125"/>
      <c r="C25" s="44">
        <v>0</v>
      </c>
      <c r="D25" s="126" t="s">
        <v>56</v>
      </c>
      <c r="E25" s="127"/>
      <c r="F25" s="44">
        <f>ROUND(C25*(14/100),2)</f>
        <v>0</v>
      </c>
      <c r="G25" s="128" t="s">
        <v>13</v>
      </c>
      <c r="H25" s="125"/>
      <c r="I25" s="46">
        <f>SUM(C24:C26)</f>
        <v>0</v>
      </c>
    </row>
    <row r="26" spans="1:9" ht="15.15" customHeight="1" x14ac:dyDescent="0.2">
      <c r="A26" s="124" t="s">
        <v>57</v>
      </c>
      <c r="B26" s="125"/>
      <c r="C26" s="44">
        <f>C22+F22+I22</f>
        <v>0</v>
      </c>
      <c r="D26" s="126" t="s">
        <v>6</v>
      </c>
      <c r="E26" s="127"/>
      <c r="F26" s="44">
        <f>ROUND(C26*(21/100),2)</f>
        <v>0</v>
      </c>
      <c r="G26" s="128" t="s">
        <v>58</v>
      </c>
      <c r="H26" s="125"/>
      <c r="I26" s="46">
        <f>SUM(F25:F26)+I25</f>
        <v>0</v>
      </c>
    </row>
    <row r="27" spans="1:9" x14ac:dyDescent="0.2">
      <c r="A27" s="47"/>
      <c r="I27" s="45"/>
    </row>
    <row r="28" spans="1:9" ht="14.4" customHeight="1" x14ac:dyDescent="0.2">
      <c r="A28" s="174"/>
      <c r="B28" s="175"/>
      <c r="C28" s="176"/>
      <c r="D28" s="129"/>
      <c r="E28" s="172"/>
      <c r="F28" s="173"/>
      <c r="G28" s="129" t="s">
        <v>59</v>
      </c>
      <c r="H28" s="130"/>
      <c r="I28" s="131"/>
    </row>
    <row r="29" spans="1:9" ht="14.4" customHeight="1" x14ac:dyDescent="0.2">
      <c r="A29" s="177"/>
      <c r="B29" s="178"/>
      <c r="C29" s="179"/>
      <c r="D29" s="121"/>
      <c r="E29" s="122"/>
      <c r="F29" s="123"/>
      <c r="G29" s="121"/>
      <c r="H29" s="119"/>
      <c r="I29" s="120"/>
    </row>
    <row r="30" spans="1:9" ht="14.4" customHeight="1" x14ac:dyDescent="0.2">
      <c r="A30" s="177"/>
      <c r="B30" s="178"/>
      <c r="C30" s="179"/>
      <c r="D30" s="121"/>
      <c r="E30" s="122"/>
      <c r="F30" s="123"/>
      <c r="G30" s="118"/>
      <c r="H30" s="119"/>
      <c r="I30" s="120"/>
    </row>
    <row r="31" spans="1:9" ht="14.4" customHeight="1" x14ac:dyDescent="0.2">
      <c r="A31" s="177"/>
      <c r="B31" s="178"/>
      <c r="C31" s="179"/>
      <c r="D31" s="121"/>
      <c r="E31" s="122"/>
      <c r="F31" s="123"/>
      <c r="G31" s="121"/>
      <c r="H31" s="119"/>
      <c r="I31" s="120"/>
    </row>
    <row r="32" spans="1:9" ht="14.4" customHeight="1" thickBot="1" x14ac:dyDescent="0.25">
      <c r="A32" s="180"/>
      <c r="B32" s="181"/>
      <c r="C32" s="182"/>
      <c r="D32" s="115"/>
      <c r="E32" s="132"/>
      <c r="F32" s="133"/>
      <c r="G32" s="115"/>
      <c r="H32" s="116"/>
      <c r="I32" s="117"/>
    </row>
    <row r="34" spans="1:5" x14ac:dyDescent="0.2">
      <c r="B34" s="82"/>
      <c r="C34" s="82"/>
      <c r="D34" s="82"/>
      <c r="E34" s="82"/>
    </row>
    <row r="35" spans="1:5" x14ac:dyDescent="0.2">
      <c r="A35" s="83"/>
      <c r="B35" s="82"/>
      <c r="C35" s="82"/>
      <c r="D35" s="82"/>
      <c r="E35" s="82"/>
    </row>
    <row r="36" spans="1:5" x14ac:dyDescent="0.2">
      <c r="A36" s="84"/>
      <c r="B36" s="83"/>
      <c r="C36" s="83"/>
      <c r="D36" s="83"/>
      <c r="E36" s="83"/>
    </row>
    <row r="37" spans="1:5" x14ac:dyDescent="0.2">
      <c r="A37" s="84"/>
      <c r="B37" s="83"/>
      <c r="C37" s="83"/>
      <c r="D37" s="83"/>
      <c r="E37" s="83"/>
    </row>
    <row r="38" spans="1:5" x14ac:dyDescent="0.2">
      <c r="A38" s="84"/>
      <c r="B38" s="83"/>
      <c r="C38" s="83"/>
      <c r="D38" s="83"/>
      <c r="E38" s="83"/>
    </row>
    <row r="39" spans="1:5" x14ac:dyDescent="0.2">
      <c r="A39" s="84"/>
      <c r="B39" s="83"/>
      <c r="C39" s="83"/>
      <c r="D39" s="83"/>
      <c r="E39" s="83"/>
    </row>
    <row r="40" spans="1:5" x14ac:dyDescent="0.2">
      <c r="A40" s="84"/>
      <c r="B40" s="83"/>
      <c r="C40" s="83"/>
      <c r="D40" s="83"/>
      <c r="E40" s="83"/>
    </row>
    <row r="41" spans="1:5" x14ac:dyDescent="0.2">
      <c r="B41" s="82"/>
      <c r="C41" s="82"/>
      <c r="D41" s="82"/>
      <c r="E41" s="82"/>
    </row>
  </sheetData>
  <mergeCells count="74"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showGridLines="0" zoomScale="120" zoomScaleNormal="120" workbookViewId="0">
      <selection activeCell="D8" sqref="D8"/>
    </sheetView>
  </sheetViews>
  <sheetFormatPr defaultColWidth="10.42578125" defaultRowHeight="12" customHeight="1" x14ac:dyDescent="0.2"/>
  <cols>
    <col min="1" max="1" width="16.28515625" style="2" customWidth="1"/>
    <col min="2" max="2" width="110" style="3" customWidth="1"/>
    <col min="3" max="3" width="10.140625" style="3" customWidth="1"/>
    <col min="4" max="4" width="18.7109375" style="3" customWidth="1"/>
    <col min="5" max="5" width="17.140625" style="4" customWidth="1"/>
    <col min="6" max="6" width="18.85546875" style="5" customWidth="1"/>
    <col min="7" max="7" width="14.28515625" style="58" hidden="1" customWidth="1"/>
    <col min="8" max="8" width="10.42578125" style="53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27.75" customHeight="1" x14ac:dyDescent="0.2">
      <c r="A1" s="204" t="s">
        <v>5</v>
      </c>
      <c r="B1" s="204"/>
      <c r="C1" s="204"/>
      <c r="D1" s="204"/>
      <c r="E1" s="204"/>
      <c r="F1" s="204"/>
      <c r="G1" s="1"/>
    </row>
    <row r="2" spans="1:10" ht="12.75" customHeight="1" x14ac:dyDescent="0.25">
      <c r="A2" s="6" t="s">
        <v>94</v>
      </c>
      <c r="B2" s="6"/>
      <c r="C2" s="18" t="s">
        <v>5</v>
      </c>
      <c r="D2" s="6"/>
      <c r="E2" s="6"/>
      <c r="F2" s="6"/>
      <c r="G2" s="54"/>
    </row>
    <row r="3" spans="1:10" ht="12.75" customHeight="1" x14ac:dyDescent="0.25">
      <c r="A3" s="6" t="s">
        <v>95</v>
      </c>
      <c r="B3" s="6"/>
      <c r="C3" s="6"/>
      <c r="D3" s="6"/>
      <c r="E3" s="13"/>
      <c r="F3" s="6"/>
      <c r="G3" s="54"/>
    </row>
    <row r="4" spans="1:10" ht="13.2" customHeight="1" x14ac:dyDescent="0.25">
      <c r="A4" s="7"/>
      <c r="B4" s="6"/>
      <c r="C4" s="7"/>
      <c r="D4" s="6"/>
      <c r="E4" s="6"/>
      <c r="F4" s="6"/>
      <c r="G4" s="54"/>
    </row>
    <row r="5" spans="1:10" ht="1.5" customHeight="1" x14ac:dyDescent="0.2">
      <c r="A5" s="8"/>
      <c r="B5" s="9"/>
      <c r="C5" s="10"/>
      <c r="D5" s="9"/>
      <c r="E5" s="11"/>
      <c r="F5" s="12"/>
      <c r="G5" s="55"/>
    </row>
    <row r="6" spans="1:10" ht="20.25" customHeight="1" x14ac:dyDescent="0.3">
      <c r="A6" s="13" t="s">
        <v>15</v>
      </c>
      <c r="B6" s="13"/>
      <c r="C6" s="16"/>
      <c r="D6" s="13"/>
      <c r="E6" s="13"/>
      <c r="F6" s="13"/>
      <c r="G6" s="56"/>
    </row>
    <row r="7" spans="1:10" ht="12.75" customHeight="1" x14ac:dyDescent="0.25">
      <c r="A7" s="13" t="s">
        <v>1</v>
      </c>
      <c r="B7" s="13"/>
      <c r="C7" s="16"/>
      <c r="D7" s="13" t="s">
        <v>96</v>
      </c>
      <c r="E7" s="13"/>
      <c r="F7" s="51" t="s">
        <v>5</v>
      </c>
      <c r="G7" s="56" t="s">
        <v>60</v>
      </c>
    </row>
    <row r="8" spans="1:10" ht="12.75" customHeight="1" x14ac:dyDescent="0.25">
      <c r="A8" s="13" t="s">
        <v>89</v>
      </c>
      <c r="B8" s="14"/>
      <c r="C8" s="17"/>
      <c r="D8" s="114" t="s">
        <v>97</v>
      </c>
      <c r="E8" s="85" t="s">
        <v>5</v>
      </c>
      <c r="F8" s="52" t="s">
        <v>5</v>
      </c>
      <c r="G8" s="56" t="s">
        <v>61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57"/>
    </row>
    <row r="10" spans="1:10" ht="24" customHeight="1" thickBot="1" x14ac:dyDescent="0.25"/>
    <row r="11" spans="1:10" s="19" customFormat="1" ht="52.5" customHeight="1" thickBot="1" x14ac:dyDescent="0.25">
      <c r="A11" s="81" t="s">
        <v>72</v>
      </c>
      <c r="B11" s="20" t="s">
        <v>7</v>
      </c>
      <c r="C11" s="21" t="s">
        <v>0</v>
      </c>
      <c r="D11" s="20" t="s">
        <v>8</v>
      </c>
      <c r="E11" s="20" t="s">
        <v>9</v>
      </c>
      <c r="F11" s="22" t="s">
        <v>10</v>
      </c>
      <c r="G11" s="59" t="s">
        <v>69</v>
      </c>
      <c r="H11" s="60" t="s">
        <v>70</v>
      </c>
      <c r="I11" s="49"/>
      <c r="J11" s="49" t="s">
        <v>62</v>
      </c>
    </row>
    <row r="12" spans="1:10" s="19" customFormat="1" ht="15" x14ac:dyDescent="0.2">
      <c r="A12" s="87" t="s">
        <v>11</v>
      </c>
      <c r="B12" s="88" t="s">
        <v>16</v>
      </c>
      <c r="C12" s="89" t="s">
        <v>12</v>
      </c>
      <c r="D12" s="101">
        <v>1</v>
      </c>
      <c r="E12" s="102"/>
      <c r="F12" s="80">
        <f t="shared" ref="F12:F26" si="0">E12*D12</f>
        <v>0</v>
      </c>
      <c r="G12" s="61"/>
      <c r="H12" s="62"/>
      <c r="I12" s="63"/>
      <c r="J12" s="49"/>
    </row>
    <row r="13" spans="1:10" s="19" customFormat="1" ht="15" x14ac:dyDescent="0.2">
      <c r="A13" s="90">
        <v>113728</v>
      </c>
      <c r="B13" s="91" t="s">
        <v>68</v>
      </c>
      <c r="C13" s="92" t="s">
        <v>63</v>
      </c>
      <c r="D13" s="103">
        <v>323.7</v>
      </c>
      <c r="E13" s="104"/>
      <c r="F13" s="74">
        <f t="shared" si="0"/>
        <v>0</v>
      </c>
      <c r="G13" s="64" t="s">
        <v>5</v>
      </c>
      <c r="H13" s="65" t="s">
        <v>5</v>
      </c>
      <c r="I13" s="66"/>
      <c r="J13" s="50"/>
    </row>
    <row r="14" spans="1:10" s="19" customFormat="1" ht="15" x14ac:dyDescent="0.2">
      <c r="A14" s="90">
        <v>919111</v>
      </c>
      <c r="B14" s="91" t="s">
        <v>67</v>
      </c>
      <c r="C14" s="92" t="s">
        <v>17</v>
      </c>
      <c r="D14" s="103">
        <v>16.600000000000001</v>
      </c>
      <c r="E14" s="104"/>
      <c r="F14" s="26">
        <f t="shared" si="0"/>
        <v>0</v>
      </c>
      <c r="G14" s="64"/>
      <c r="H14" s="67"/>
      <c r="I14" s="66"/>
      <c r="J14" s="50" t="s">
        <v>5</v>
      </c>
    </row>
    <row r="15" spans="1:10" s="19" customFormat="1" ht="15" x14ac:dyDescent="0.2">
      <c r="A15" s="90">
        <v>93818</v>
      </c>
      <c r="B15" s="91" t="s">
        <v>66</v>
      </c>
      <c r="C15" s="92" t="s">
        <v>2</v>
      </c>
      <c r="D15" s="106">
        <v>9960</v>
      </c>
      <c r="E15" s="104"/>
      <c r="F15" s="26">
        <f t="shared" si="0"/>
        <v>0</v>
      </c>
      <c r="G15" s="64"/>
      <c r="H15" s="67"/>
      <c r="I15" s="66"/>
      <c r="J15" s="50" t="s">
        <v>5</v>
      </c>
    </row>
    <row r="16" spans="1:10" s="19" customFormat="1" ht="15" x14ac:dyDescent="0.2">
      <c r="A16" s="90" t="s">
        <v>71</v>
      </c>
      <c r="B16" s="91" t="s">
        <v>79</v>
      </c>
      <c r="C16" s="92" t="s">
        <v>63</v>
      </c>
      <c r="D16" s="106">
        <v>199.2</v>
      </c>
      <c r="E16" s="104"/>
      <c r="F16" s="26">
        <f t="shared" si="0"/>
        <v>0</v>
      </c>
      <c r="G16" s="64"/>
      <c r="H16" s="67"/>
      <c r="I16" s="66"/>
      <c r="J16" s="50"/>
    </row>
    <row r="17" spans="1:10" s="19" customFormat="1" ht="15" x14ac:dyDescent="0.2">
      <c r="A17" s="90">
        <v>572223</v>
      </c>
      <c r="B17" s="91" t="s">
        <v>65</v>
      </c>
      <c r="C17" s="92" t="s">
        <v>2</v>
      </c>
      <c r="D17" s="106">
        <v>9960</v>
      </c>
      <c r="E17" s="104"/>
      <c r="F17" s="26">
        <f t="shared" si="0"/>
        <v>0</v>
      </c>
      <c r="G17" s="64"/>
      <c r="H17" s="67"/>
      <c r="I17" s="66"/>
      <c r="J17" s="50"/>
    </row>
    <row r="18" spans="1:10" s="48" customFormat="1" ht="15" x14ac:dyDescent="0.2">
      <c r="A18" s="93" t="s">
        <v>64</v>
      </c>
      <c r="B18" s="94" t="s">
        <v>90</v>
      </c>
      <c r="C18" s="92" t="s">
        <v>2</v>
      </c>
      <c r="D18" s="107">
        <v>4980</v>
      </c>
      <c r="E18" s="108"/>
      <c r="F18" s="109">
        <f t="shared" si="0"/>
        <v>0</v>
      </c>
      <c r="G18" s="64"/>
      <c r="H18" s="67"/>
      <c r="I18" s="66"/>
      <c r="J18" s="50"/>
    </row>
    <row r="19" spans="1:10" s="19" customFormat="1" ht="15" x14ac:dyDescent="0.2">
      <c r="A19" s="90">
        <v>113761</v>
      </c>
      <c r="B19" s="91" t="s">
        <v>80</v>
      </c>
      <c r="C19" s="92" t="s">
        <v>4</v>
      </c>
      <c r="D19" s="103">
        <v>616.6</v>
      </c>
      <c r="E19" s="104"/>
      <c r="F19" s="26">
        <f t="shared" si="0"/>
        <v>0</v>
      </c>
      <c r="G19" s="64"/>
      <c r="H19" s="67"/>
      <c r="I19" s="66"/>
      <c r="J19" s="50" t="s">
        <v>5</v>
      </c>
    </row>
    <row r="20" spans="1:10" s="19" customFormat="1" ht="15" x14ac:dyDescent="0.2">
      <c r="A20" s="90">
        <v>931311</v>
      </c>
      <c r="B20" s="91" t="s">
        <v>81</v>
      </c>
      <c r="C20" s="92" t="s">
        <v>4</v>
      </c>
      <c r="D20" s="103">
        <v>616.6</v>
      </c>
      <c r="E20" s="104"/>
      <c r="F20" s="26">
        <f t="shared" si="0"/>
        <v>0</v>
      </c>
      <c r="G20" s="64"/>
      <c r="H20" s="67"/>
      <c r="I20" s="66"/>
      <c r="J20" s="50" t="s">
        <v>5</v>
      </c>
    </row>
    <row r="21" spans="1:10" s="19" customFormat="1" ht="15" x14ac:dyDescent="0.2">
      <c r="A21" s="90">
        <v>12922</v>
      </c>
      <c r="B21" s="91" t="s">
        <v>82</v>
      </c>
      <c r="C21" s="92" t="s">
        <v>2</v>
      </c>
      <c r="D21" s="103">
        <v>600</v>
      </c>
      <c r="E21" s="105"/>
      <c r="F21" s="26">
        <f t="shared" si="0"/>
        <v>0</v>
      </c>
      <c r="G21" s="64">
        <v>0.126</v>
      </c>
      <c r="H21" s="65">
        <f>D21*G21</f>
        <v>75.599999999999994</v>
      </c>
      <c r="I21" s="66"/>
      <c r="J21" s="50"/>
    </row>
    <row r="22" spans="1:10" s="19" customFormat="1" ht="15" x14ac:dyDescent="0.2">
      <c r="A22" s="90">
        <v>56962</v>
      </c>
      <c r="B22" s="91" t="s">
        <v>83</v>
      </c>
      <c r="C22" s="92" t="s">
        <v>2</v>
      </c>
      <c r="D22" s="103">
        <v>600</v>
      </c>
      <c r="E22" s="105"/>
      <c r="F22" s="26">
        <f t="shared" si="0"/>
        <v>0</v>
      </c>
      <c r="G22" s="64"/>
      <c r="H22" s="67"/>
      <c r="I22" s="66"/>
      <c r="J22" s="50"/>
    </row>
    <row r="23" spans="1:10" s="19" customFormat="1" ht="15" x14ac:dyDescent="0.2">
      <c r="A23" s="90">
        <v>12932</v>
      </c>
      <c r="B23" s="91" t="s">
        <v>84</v>
      </c>
      <c r="C23" s="92" t="s">
        <v>4</v>
      </c>
      <c r="D23" s="103">
        <v>1000</v>
      </c>
      <c r="E23" s="105"/>
      <c r="F23" s="26">
        <f t="shared" si="0"/>
        <v>0</v>
      </c>
      <c r="G23" s="64">
        <v>0.63</v>
      </c>
      <c r="H23" s="68">
        <f>D23*G23</f>
        <v>630</v>
      </c>
      <c r="I23" s="66"/>
      <c r="J23" s="50"/>
    </row>
    <row r="24" spans="1:10" s="19" customFormat="1" ht="15" customHeight="1" x14ac:dyDescent="0.2">
      <c r="A24" s="95" t="s">
        <v>87</v>
      </c>
      <c r="B24" s="91" t="s">
        <v>88</v>
      </c>
      <c r="C24" s="92" t="s">
        <v>3</v>
      </c>
      <c r="D24" s="103">
        <v>784</v>
      </c>
      <c r="E24" s="105"/>
      <c r="F24" s="26">
        <f t="shared" si="0"/>
        <v>0</v>
      </c>
      <c r="G24" s="64"/>
      <c r="H24" s="67"/>
      <c r="I24" s="66"/>
      <c r="J24" s="50"/>
    </row>
    <row r="25" spans="1:10" s="19" customFormat="1" ht="15" x14ac:dyDescent="0.2">
      <c r="A25" s="96">
        <v>915111</v>
      </c>
      <c r="B25" s="97" t="s">
        <v>85</v>
      </c>
      <c r="C25" s="98" t="s">
        <v>2</v>
      </c>
      <c r="D25" s="110">
        <v>375</v>
      </c>
      <c r="E25" s="86"/>
      <c r="F25" s="75">
        <f t="shared" si="0"/>
        <v>0</v>
      </c>
      <c r="G25" s="61"/>
      <c r="H25" s="62"/>
      <c r="I25" s="63"/>
      <c r="J25" s="49"/>
    </row>
    <row r="26" spans="1:10" s="19" customFormat="1" ht="15.6" thickBot="1" x14ac:dyDescent="0.25">
      <c r="A26" s="99">
        <v>915211</v>
      </c>
      <c r="B26" s="100" t="s">
        <v>86</v>
      </c>
      <c r="C26" s="111" t="s">
        <v>2</v>
      </c>
      <c r="D26" s="113">
        <v>375</v>
      </c>
      <c r="E26" s="112"/>
      <c r="F26" s="76">
        <f t="shared" si="0"/>
        <v>0</v>
      </c>
      <c r="G26" s="71"/>
      <c r="H26" s="71"/>
      <c r="I26" s="72"/>
      <c r="J26" s="73" t="s">
        <v>5</v>
      </c>
    </row>
    <row r="27" spans="1:10" s="19" customFormat="1" ht="15" x14ac:dyDescent="0.2">
      <c r="A27" s="77"/>
      <c r="B27" s="78" t="s">
        <v>13</v>
      </c>
      <c r="C27" s="78"/>
      <c r="D27" s="78"/>
      <c r="E27" s="79" t="s">
        <v>5</v>
      </c>
      <c r="F27" s="80">
        <f>SUM(F12:F26)</f>
        <v>0</v>
      </c>
      <c r="G27" s="69"/>
      <c r="H27" s="69"/>
      <c r="I27" s="70"/>
    </row>
    <row r="28" spans="1:10" s="19" customFormat="1" ht="15" x14ac:dyDescent="0.2">
      <c r="A28" s="24"/>
      <c r="B28" s="23" t="s">
        <v>6</v>
      </c>
      <c r="C28" s="23"/>
      <c r="D28" s="23"/>
      <c r="E28" s="25" t="s">
        <v>5</v>
      </c>
      <c r="F28" s="26">
        <f>F27*0.21</f>
        <v>0</v>
      </c>
      <c r="G28" s="69"/>
      <c r="H28" s="69"/>
      <c r="I28" s="70"/>
    </row>
    <row r="29" spans="1:10" s="19" customFormat="1" ht="15.6" thickBot="1" x14ac:dyDescent="0.25">
      <c r="A29" s="27"/>
      <c r="B29" s="28" t="s">
        <v>14</v>
      </c>
      <c r="C29" s="28"/>
      <c r="D29" s="28"/>
      <c r="E29" s="29" t="s">
        <v>5</v>
      </c>
      <c r="F29" s="30">
        <f>F28+F27</f>
        <v>0</v>
      </c>
      <c r="G29" s="69"/>
      <c r="H29" s="69"/>
      <c r="I29" s="70"/>
    </row>
    <row r="30" spans="1:10" ht="24" customHeight="1" x14ac:dyDescent="0.2">
      <c r="G30" s="69"/>
      <c r="H30" s="69"/>
      <c r="I30" s="70"/>
      <c r="J30" s="19"/>
    </row>
    <row r="31" spans="1:10" ht="12" customHeight="1" x14ac:dyDescent="0.2">
      <c r="G31" s="69"/>
      <c r="H31" s="69"/>
      <c r="I31" s="70"/>
      <c r="J31" s="19"/>
    </row>
    <row r="32" spans="1:10" ht="12" customHeight="1" x14ac:dyDescent="0.2">
      <c r="G32" s="69"/>
      <c r="H32" s="69"/>
      <c r="I32" s="70"/>
      <c r="J32" s="19"/>
    </row>
    <row r="33" spans="7:10" ht="12" customHeight="1" x14ac:dyDescent="0.2">
      <c r="G33" s="69"/>
      <c r="H33" s="69"/>
      <c r="I33" s="19"/>
      <c r="J33" s="19"/>
    </row>
    <row r="34" spans="7:10" ht="12" customHeight="1" x14ac:dyDescent="0.2">
      <c r="G34" s="69"/>
      <c r="H34" s="69"/>
      <c r="I34" s="19"/>
      <c r="J34" s="19"/>
    </row>
    <row r="35" spans="7:10" ht="12" customHeight="1" x14ac:dyDescent="0.2">
      <c r="G35" s="69"/>
      <c r="H35" s="69"/>
      <c r="I35" s="19"/>
      <c r="J35" s="19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Drozenová Dagmar</cp:lastModifiedBy>
  <cp:lastPrinted>2021-01-29T05:24:56Z</cp:lastPrinted>
  <dcterms:created xsi:type="dcterms:W3CDTF">2014-05-16T09:31:30Z</dcterms:created>
  <dcterms:modified xsi:type="dcterms:W3CDTF">2024-12-10T06:23:51Z</dcterms:modified>
</cp:coreProperties>
</file>