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defaultThemeVersion="124226"/>
  <mc:AlternateContent xmlns:mc="http://schemas.openxmlformats.org/markup-compatibility/2006">
    <mc:Choice Requires="x15">
      <x15ac:absPath xmlns:x15ac="http://schemas.microsoft.com/office/spreadsheetml/2010/11/ac" url="C:\Lukáš Kindl\01_Novostavby - příprava\II_121 Heřmaničky, obchvat\02_Podrobný GTP+projekt\01_Žádost Cross\"/>
    </mc:Choice>
  </mc:AlternateContent>
  <xr:revisionPtr revIDLastSave="0" documentId="13_ncr:1_{C27D44A8-5C40-4D1E-B322-A379D3780EFB}" xr6:coauthVersionLast="47" xr6:coauthVersionMax="47" xr10:uidLastSave="{00000000-0000-0000-0000-000000000000}"/>
  <bookViews>
    <workbookView xWindow="-120" yWindow="-120" windowWidth="29040" windowHeight="15720" xr2:uid="{00000000-000D-0000-FFFF-FFFF00000000}"/>
  </bookViews>
  <sheets>
    <sheet name="VV - NEOCENĚNÝ" sheetId="11" r:id="rId1"/>
  </sheets>
  <definedNames>
    <definedName name="_xlnm._FilterDatabase" localSheetId="0" hidden="1">'VV - NEOCENĚNÝ'!$A$7:$G$187</definedName>
    <definedName name="_xlnm.Print_Area" localSheetId="0">'VV - NEOCENĚNÝ'!$A$1:$G$212</definedName>
    <definedName name="Print_Area" localSheetId="0">'VV - NEOCENĚNÝ'!$A$1:$G$217</definedName>
    <definedName name="Print_Area">#REF!</definedName>
    <definedName name="Print_Titles" localSheetId="0">'VV - NEOCENĚNÝ'!$2:$4</definedName>
    <definedName name="Print_Titles">#REF!</definedName>
    <definedName name="VV">#REF!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9" i="11" l="1"/>
  <c r="G137" i="11"/>
  <c r="G175" i="11"/>
  <c r="G75" i="11"/>
  <c r="G54" i="11"/>
  <c r="G34" i="11"/>
  <c r="G35" i="11"/>
  <c r="G109" i="11" l="1"/>
  <c r="G71" i="11"/>
  <c r="G44" i="11"/>
  <c r="G180" i="11" l="1"/>
  <c r="G165" i="11"/>
  <c r="G155" i="11"/>
  <c r="G130" i="11"/>
  <c r="G94" i="11"/>
  <c r="G72" i="11"/>
  <c r="G42" i="11"/>
  <c r="C205" i="11" l="1"/>
  <c r="C204" i="11"/>
  <c r="G171" i="11"/>
  <c r="G170" i="11"/>
  <c r="G179" i="11" l="1"/>
  <c r="G177" i="11"/>
  <c r="G174" i="11" l="1"/>
  <c r="G178" i="11"/>
  <c r="G176" i="11"/>
  <c r="G172" i="11"/>
  <c r="G168" i="11"/>
  <c r="G169" i="11"/>
  <c r="G181" i="11" l="1"/>
  <c r="E204" i="11" s="1"/>
  <c r="F204" i="11" l="1"/>
  <c r="G204" i="11" s="1"/>
  <c r="G129" i="11"/>
  <c r="G120" i="11"/>
  <c r="G53" i="11"/>
  <c r="G144" i="11" l="1"/>
  <c r="G61" i="11" l="1"/>
  <c r="G152" i="11"/>
  <c r="G154" i="11"/>
  <c r="G142" i="11"/>
  <c r="G128" i="11"/>
  <c r="G103" i="11"/>
  <c r="G113" i="11"/>
  <c r="G89" i="11"/>
  <c r="G93" i="11"/>
  <c r="G25" i="11" l="1"/>
  <c r="C203" i="11" l="1"/>
  <c r="C202" i="11"/>
  <c r="C201" i="11"/>
  <c r="C200" i="11"/>
  <c r="C199" i="11"/>
  <c r="C198" i="11"/>
  <c r="C197" i="11"/>
  <c r="C196" i="11"/>
  <c r="G164" i="11"/>
  <c r="G163" i="11"/>
  <c r="G134" i="11"/>
  <c r="G133" i="11"/>
  <c r="G125" i="11"/>
  <c r="G124" i="11"/>
  <c r="G123" i="11"/>
  <c r="G100" i="11"/>
  <c r="G98" i="11"/>
  <c r="G97" i="11"/>
  <c r="G81" i="11"/>
  <c r="G76" i="11"/>
  <c r="G68" i="11"/>
  <c r="G62" i="11"/>
  <c r="G52" i="11"/>
  <c r="G49" i="11"/>
  <c r="G47" i="11"/>
  <c r="G46" i="11"/>
  <c r="G40" i="11"/>
  <c r="G38" i="11"/>
  <c r="G36" i="11"/>
  <c r="G31" i="11"/>
  <c r="G29" i="11"/>
  <c r="G9" i="11"/>
  <c r="G7" i="11"/>
  <c r="G161" i="11" l="1"/>
  <c r="E202" i="11" s="1"/>
  <c r="G73" i="11"/>
  <c r="E197" i="11" s="1"/>
  <c r="F197" i="11" s="1"/>
  <c r="G121" i="11"/>
  <c r="E199" i="11" s="1"/>
  <c r="G55" i="11"/>
  <c r="G166" i="11"/>
  <c r="E203" i="11" s="1"/>
  <c r="G131" i="11"/>
  <c r="E200" i="11" s="1"/>
  <c r="G156" i="11"/>
  <c r="E201" i="11" s="1"/>
  <c r="G95" i="11"/>
  <c r="F183" i="11" l="1"/>
  <c r="G183" i="11" s="1"/>
  <c r="G187" i="11" s="1"/>
  <c r="E205" i="11" s="1"/>
  <c r="F205" i="11" s="1"/>
  <c r="F201" i="11"/>
  <c r="G201" i="11" s="1"/>
  <c r="F200" i="11"/>
  <c r="G200" i="11" s="1"/>
  <c r="F203" i="11"/>
  <c r="G203" i="11" s="1"/>
  <c r="F199" i="11"/>
  <c r="G199" i="11" s="1"/>
  <c r="F202" i="11"/>
  <c r="G202" i="11" s="1"/>
  <c r="E198" i="11"/>
  <c r="E196" i="11"/>
  <c r="F196" i="11" s="1"/>
  <c r="F198" i="11" l="1"/>
  <c r="G198" i="11" s="1"/>
  <c r="G189" i="11"/>
  <c r="G196" i="11"/>
  <c r="G197" i="11"/>
  <c r="F206" i="11" l="1"/>
  <c r="G205" i="11"/>
  <c r="G206" i="11" s="1"/>
  <c r="E206" i="11" l="1"/>
  <c r="G209" i="11"/>
  <c r="G208" i="11"/>
  <c r="G210" i="11" l="1"/>
</calcChain>
</file>

<file path=xl/sharedStrings.xml><?xml version="1.0" encoding="utf-8"?>
<sst xmlns="http://schemas.openxmlformats.org/spreadsheetml/2006/main" count="556" uniqueCount="228">
  <si>
    <t>jedn.</t>
  </si>
  <si>
    <t>1.</t>
  </si>
  <si>
    <t xml:space="preserve">VRTÁNÍ  A  ODKRYVNÉ  PRÁCE </t>
  </si>
  <si>
    <t>1.1.</t>
  </si>
  <si>
    <t>bm</t>
  </si>
  <si>
    <t>1.2.</t>
  </si>
  <si>
    <t>dílčí mezisoučet - pol. 1.</t>
  </si>
  <si>
    <t>bez DPH</t>
  </si>
  <si>
    <t>2.</t>
  </si>
  <si>
    <t xml:space="preserve">POLNÍ ZKOUŠKY </t>
  </si>
  <si>
    <t>zk.</t>
  </si>
  <si>
    <t>hod.</t>
  </si>
  <si>
    <t>dílčí mezisoučet - pol. 2.</t>
  </si>
  <si>
    <t>3.</t>
  </si>
  <si>
    <t>GEODETICKÉ PRÁCE</t>
  </si>
  <si>
    <t xml:space="preserve">Vytýčení sond a polních zkoušek </t>
  </si>
  <si>
    <t>Zaměření studní a vztažných objektů</t>
  </si>
  <si>
    <t>ks</t>
  </si>
  <si>
    <t>dílčí mezisoučet - pol. 3.</t>
  </si>
  <si>
    <t>4.</t>
  </si>
  <si>
    <t>m</t>
  </si>
  <si>
    <t>5.</t>
  </si>
  <si>
    <t>dílčí mezisoučet - pol. 5.</t>
  </si>
  <si>
    <t>6.</t>
  </si>
  <si>
    <t>dílčí mezisoučet - pol. 6.</t>
  </si>
  <si>
    <t>7.</t>
  </si>
  <si>
    <t>dílčí mezisoučet - pol. 7.</t>
  </si>
  <si>
    <t>8.</t>
  </si>
  <si>
    <t>dílčí mezisoučet - pol. 8.</t>
  </si>
  <si>
    <t xml:space="preserve">R E K A P I T U L A C E </t>
  </si>
  <si>
    <t>Komplexní vyhodnocení polních zkoušek</t>
  </si>
  <si>
    <t>Dynamické penetrační zkoušky</t>
  </si>
  <si>
    <t>dílčí mezisoučet - pol. 4.</t>
  </si>
  <si>
    <t>Vyhodnocení geotechnických vlastností zemin a hornin</t>
  </si>
  <si>
    <t>Provozní pažení a odpažení vrtů</t>
  </si>
  <si>
    <t>Osazení zhlaví vrtu (HG, inklino)</t>
  </si>
  <si>
    <t>Likvidace vrtů hutněným záhozem</t>
  </si>
  <si>
    <t>prac.</t>
  </si>
  <si>
    <t>Presiometrické zkoušky</t>
  </si>
  <si>
    <t>Příprava a likvidace pracoviště a techniky pro presiometrickou zkoušku</t>
  </si>
  <si>
    <t>LABORATORNÍ PRÁCE</t>
  </si>
  <si>
    <t>GEOFYZIKÁLNÍ PRÁCE</t>
  </si>
  <si>
    <t>bod</t>
  </si>
  <si>
    <t>Vytyčení geofyzikálních profilů</t>
  </si>
  <si>
    <t>Zpracování dat, vypracování závěrečné zprávy</t>
  </si>
  <si>
    <t>Georadarové měření (GPR)</t>
  </si>
  <si>
    <t>Gravimetrie (tíhová měření)</t>
  </si>
  <si>
    <t>Odběr vzorků  zemin / hornin - porušené - třída 3B</t>
  </si>
  <si>
    <t>Odběr vzorků  zemin / hornin - technologické - třída 3B</t>
  </si>
  <si>
    <t>Odběr vzorků vody</t>
  </si>
  <si>
    <t>PEDOLOGICKÝ PRŮZKUM</t>
  </si>
  <si>
    <t>Likvidace vrtů jílocementovou suspenzí</t>
  </si>
  <si>
    <t>Skartace vrtného jádra</t>
  </si>
  <si>
    <t>Archivace vybraných částí vrtného jádra</t>
  </si>
  <si>
    <t>Měření kapesním penetrometrem</t>
  </si>
  <si>
    <t>Pedologické terénní sondování</t>
  </si>
  <si>
    <t>Klasifikace půdních typů, zpracování mapy skrývkových oblastí, vypracování závěrečné zprávy</t>
  </si>
  <si>
    <t>soubor</t>
  </si>
  <si>
    <t>HYDROGEOLOGICKÉ PRÁCE</t>
  </si>
  <si>
    <t>Pasportizace - záměr hladin ve studních a vrtech po dobu realizace průzkumu</t>
  </si>
  <si>
    <t>Záměr průtoků - hydrologická měření</t>
  </si>
  <si>
    <t>dílčí mezisoučet - pol. 9.</t>
  </si>
  <si>
    <t>9.</t>
  </si>
  <si>
    <t xml:space="preserve">Základní klasifikační rozbory vzorku 3B ("porušený vzorek") </t>
  </si>
  <si>
    <t xml:space="preserve">Základní klasifikační rozbory vzorku 1 (2) A ("neporušený vzorek") </t>
  </si>
  <si>
    <t>Zkoušky vzorků 1 (2) A (neporušených vzorků) - stlačitelnost</t>
  </si>
  <si>
    <t>Rozbor vody - stanovení agresivity na beton a ocelové konstrukce</t>
  </si>
  <si>
    <t>Stanovení agresivity zemin (hornin)</t>
  </si>
  <si>
    <t>Zkoušky vzorků 1 (2) A (neporušených vzorků) - stlačitelnost s časovým průběhem</t>
  </si>
  <si>
    <t>Stanovení obsahu organických látek</t>
  </si>
  <si>
    <t>Geologická dokumentace průzkumných sond</t>
  </si>
  <si>
    <t>Geologická dokumentace přirozených odkryvů a skalních výchozů</t>
  </si>
  <si>
    <t>Geotechnické výpočty - násypy, zářezy, přechodové oblasti (stabilita, sedání)</t>
  </si>
  <si>
    <t>KOROZNÍ PRŮZKUM</t>
  </si>
  <si>
    <t>Měření intenzity bludných proudů a stanovení měrných odporů</t>
  </si>
  <si>
    <t>Zpracování a vyhodnocení naměřených dat, vypracování závěrečné zprávy</t>
  </si>
  <si>
    <t>DPH</t>
  </si>
  <si>
    <t>Celkem bez DPH</t>
  </si>
  <si>
    <t>Seismické metody - mělká refrakční seismika (MRS)</t>
  </si>
  <si>
    <t>Celkem včetně DPH</t>
  </si>
  <si>
    <t xml:space="preserve">Jádrové vrty vrtané TK přenosnou vrtnou soupravou </t>
  </si>
  <si>
    <t xml:space="preserve">Jádrové vrty horizontální vrtané TK </t>
  </si>
  <si>
    <t>Kopané šachtice (do 3 m), včetně likvidace</t>
  </si>
  <si>
    <t>1.3.</t>
  </si>
  <si>
    <t>Odběr vzorků  zemin / hornin - neporušené -  třída 1 (2) A - vtlačným břitovým odběrákem</t>
  </si>
  <si>
    <t>Odběr vzorků  zemin / hornin - neporušené -  třída 1 (2) A - odvrtávacím odběrným přístrojem - Denison</t>
  </si>
  <si>
    <t>Vertikální elektrické sondování (VES)</t>
  </si>
  <si>
    <t>Placená meteorologická data ČHMÚ - srážkové úhrny, hladiny podzemních vod</t>
  </si>
  <si>
    <t>Stanovení obsahu jílových minerálů - RTG difrakce</t>
  </si>
  <si>
    <t>Měření Schmidtovým tvrdoměrem</t>
  </si>
  <si>
    <t>Vypracování realizační dokumentace průzkumu</t>
  </si>
  <si>
    <t>Odběr vzorků  hornin - neporušené -  třída 1 (2) A - z vrtného jádra vrtaného dvojitou jádrovkou</t>
  </si>
  <si>
    <t>Statické penetrační zkoušky CPT</t>
  </si>
  <si>
    <t>Statické penetrační zkoušky CPTU</t>
  </si>
  <si>
    <t>Karotážní měření ve vrtech (komplexní GT metody)</t>
  </si>
  <si>
    <t>Karotážní měření ve vrtech (komplexní HG metody)</t>
  </si>
  <si>
    <t>Technologické rozbory (PS + CBR + CBRsat + IBI)</t>
  </si>
  <si>
    <t xml:space="preserve">Stanovení znečištění zemin v rozsahu dle Vyhl. 294/2005 Sb. </t>
  </si>
  <si>
    <t>Zpracování souhrnné zprávy o laboratorních zkouškách</t>
  </si>
  <si>
    <t>Kopané šachtice (nad 3 m), včetně likvidace</t>
  </si>
  <si>
    <t>Jádrové vrty vrtané TK v hloubkovém intervalu 0,0 - 10,0 m</t>
  </si>
  <si>
    <t xml:space="preserve">Jádrové vrty vrtané TK speciální soupravou do obtížně přístupných míst (např. pásový podvozek) v hloubkovém intervalu 0,0 - 10,0 m </t>
  </si>
  <si>
    <t xml:space="preserve">Jádrové vrty vrtané TK speciální soupravou do obtížně přístupných míst (např. pásový podvozek) v hloubce &gt; 10,0 m </t>
  </si>
  <si>
    <t>Jádrové vrty vrtané TK v hloubce &gt; 10,0 m</t>
  </si>
  <si>
    <t>Prostoje vrtné soupravy při realizaci presiometrických zkoušek a karotážního měření</t>
  </si>
  <si>
    <t xml:space="preserve">Inklinometrické vrty vrtané TK se zabudováním inklinometrické pažnice </t>
  </si>
  <si>
    <t>Odporové profilování</t>
  </si>
  <si>
    <t>Elektomagnetické metody (VDV, DEMP)</t>
  </si>
  <si>
    <t>Odporová tomografie (ERT, MEM)</t>
  </si>
  <si>
    <t>Odběr vzorků  zemin - technologické velkoobjemové (odebírané bagrem) - třída 3B</t>
  </si>
  <si>
    <t>Magnetometrie</t>
  </si>
  <si>
    <t>Metoda spontání polarizace (SP)</t>
  </si>
  <si>
    <t>Odběr vzorků zemin pro rozbor kontaminace</t>
  </si>
  <si>
    <t>Speciální geofyzikální měření (např. GF měření v párových vrtech a pod.)</t>
  </si>
  <si>
    <t>Statická zatěžovací zkouška</t>
  </si>
  <si>
    <t>Rázová zatěžovací zkouška</t>
  </si>
  <si>
    <t>kpl</t>
  </si>
  <si>
    <t>Jádrové vrty vrtané dvojitou jádrovkou s výplachem v hloubkovém intervalu 0,0 - 30,0 m</t>
  </si>
  <si>
    <t>Zajištění DIR a DIO</t>
  </si>
  <si>
    <t xml:space="preserve">Instalace měřidla pórového tlaku do vrtu </t>
  </si>
  <si>
    <t>Vybudování přístupových cest, zajištění dopravních omezení a pronájmu dopravního značení *)</t>
  </si>
  <si>
    <t xml:space="preserve"> </t>
  </si>
  <si>
    <t>Zřízení, stabilizace a údržba geodetických bodů</t>
  </si>
  <si>
    <t>Měření geodetických bodů</t>
  </si>
  <si>
    <t>Hydrodynamické nálevové zkoušky a Slug testy</t>
  </si>
  <si>
    <t>Provizorní vystrojení vrtů pro realizaci vsakovacích zkoušek a Slug testů</t>
  </si>
  <si>
    <t>Elektromagnetické sondování (např. CSAMT, TDEM)</t>
  </si>
  <si>
    <r>
      <t>A-</t>
    </r>
    <r>
      <rPr>
        <sz val="9"/>
        <rFont val="Arial"/>
        <family val="2"/>
        <charset val="238"/>
      </rPr>
      <t xml:space="preserve"> VRTNÉ PRÁCE </t>
    </r>
  </si>
  <si>
    <r>
      <t>B-</t>
    </r>
    <r>
      <rPr>
        <sz val="9"/>
        <rFont val="Arial"/>
        <family val="2"/>
        <charset val="238"/>
      </rPr>
      <t xml:space="preserve"> SOUVISEJÍCÍ PRÁCE </t>
    </r>
  </si>
  <si>
    <r>
      <t>C-</t>
    </r>
    <r>
      <rPr>
        <sz val="9"/>
        <rFont val="Arial"/>
        <family val="2"/>
        <charset val="238"/>
      </rPr>
      <t xml:space="preserve"> ODBĚR VZORKŮ</t>
    </r>
  </si>
  <si>
    <t>pol.</t>
  </si>
  <si>
    <t>výkon / dodávka prací</t>
  </si>
  <si>
    <t xml:space="preserve">počet
m. j. </t>
  </si>
  <si>
    <t>cena
Kč</t>
  </si>
  <si>
    <t>jedn.
cena</t>
  </si>
  <si>
    <t>Jádrové vrty vrtané horolezeckou technikou - příplatek za 1 m vrtu k jednotkovým cenám dle výše uvedených hloubkových intervalů</t>
  </si>
  <si>
    <t>Jádrové vrty vrtané dvojitou jádrovkou s výplachem, speciální soupravou do obtížně přístupných míst (např. pásový podvozek) v hloubkovém intervalu 0,0 - 30,0 m</t>
  </si>
  <si>
    <t>Inklinometrické vrty vrtané dvojitou jádrovkou se zabudováním inklinometrické pažnice (Ø112 mm)</t>
  </si>
  <si>
    <t>Vystrojení HG vrtu PVC pažnicí Ø125 mm, obsyp, těsnění</t>
  </si>
  <si>
    <t>HG vrt hloubený rotačně příklepovým pneumatickým kladivem (Ø120 až 254 mm)</t>
  </si>
  <si>
    <t>Přibírka HG vrtu na Ø125 až 254 mm</t>
  </si>
  <si>
    <t>Bezpečnostní předkopy pro ověření polohy podzemních inženýrských sítí</t>
  </si>
  <si>
    <t>modře doplní dodavatel</t>
  </si>
  <si>
    <t>Jádrové vrty vrtané dvojitou jádrovkou s výplachem, speciální soupravou do obtížně přístupných míst (např. pásový podvozek) příplatek za 1 m vrtu k jednotkovým cenám dle výše uvedených hloubkových intervalů</t>
  </si>
  <si>
    <t>Presiometrické vrty vrtané TK (Ø76 mm) - příplatek za 1 m vrtu k jednotkovým cenám dle výše uvedených hloubkových intervalů</t>
  </si>
  <si>
    <t>Presiometrické vrty vrtané dvojitou jádrovkou s výplachem (Ø76 mm) - příplatek za 1 m vrtu k jednotkovým cenám dle výše uvedených hloubkových intervalů</t>
  </si>
  <si>
    <t>Příprava a likvidace sondážního pracoviště pro vrty vrtané TK</t>
  </si>
  <si>
    <t>Příprava a likvidace sondážního pracoviště pro vrty vrtané s výplachem</t>
  </si>
  <si>
    <t>Příprava a likvidace sondážního pracoviště pro vrty vrtané v obtížně přístupném terénu</t>
  </si>
  <si>
    <t>Dilatomerické zkoušky (DMT)</t>
  </si>
  <si>
    <t>Příprava a likvidace pracoviště a techniky pro dilatometrickou zkoušku</t>
  </si>
  <si>
    <t>Kamerová prohlídka vrtu se záznamem</t>
  </si>
  <si>
    <t>Zkoušky vzorků 1 (2) A (neporušených vzorků) - stanovení bobtnavosti / prosedavosti</t>
  </si>
  <si>
    <t xml:space="preserve">Stanovení znečištění zemin v rozsahu dle Vyhl. 294/2005 Sb., tab. 2.1. a 4.1. - skládky </t>
  </si>
  <si>
    <t xml:space="preserve">Stanovení znečištění zemin v rozsahu dle Vyhl. 294/2005 Sb., tab. 10.1. a 10.2. - povrch terénu </t>
  </si>
  <si>
    <t>Stanovení znečištění zemin v rozsahu dle Vyhl. 294/2005 Sb. - arsen</t>
  </si>
  <si>
    <t>Petrografický nebo geochronologický rozbor horniny</t>
  </si>
  <si>
    <t>Hydrodynamické zkoušky - dlouhodobé (poloprovozní)</t>
  </si>
  <si>
    <t>Vsakovací zkoušky (nesaturovaná zóna)</t>
  </si>
  <si>
    <t>Osazení čidla s automatickým odečtem hladiny podzemní vody po dobu realizace průzkumu</t>
  </si>
  <si>
    <r>
      <t>Rozbor vody - kontaminace C</t>
    </r>
    <r>
      <rPr>
        <vertAlign val="subscript"/>
        <sz val="9"/>
        <rFont val="Arial"/>
        <family val="2"/>
        <charset val="238"/>
      </rPr>
      <t>10</t>
    </r>
    <r>
      <rPr>
        <sz val="9"/>
        <rFont val="Arial"/>
        <family val="2"/>
        <charset val="238"/>
      </rPr>
      <t xml:space="preserve"> - C</t>
    </r>
    <r>
      <rPr>
        <vertAlign val="subscript"/>
        <sz val="9"/>
        <rFont val="Arial"/>
        <family val="2"/>
        <charset val="238"/>
      </rPr>
      <t>40</t>
    </r>
  </si>
  <si>
    <t>Rozbor vody - kontaminace celkový organický uhlík TOC</t>
  </si>
  <si>
    <t>Rozbor vody - kontaminace polycyklické aromatické uhlovodíky PAH (MP MŽP)</t>
  </si>
  <si>
    <t>Rozbor vody - kontaminace chlorované etyleny CLET</t>
  </si>
  <si>
    <t>Měření fyzikálně chemických parametrů vody - pH, EC, t (in situ)</t>
  </si>
  <si>
    <t>CENA CELKEM BEZ DPH</t>
  </si>
  <si>
    <t>Zpracování závěrečné zprávy (včetně grafických a digitálních výstupů, fotodokumentace)</t>
  </si>
  <si>
    <r>
      <t>Rozbor vody - základní chemický a fyzikální rozbor (ZCHR), včetně CO</t>
    </r>
    <r>
      <rPr>
        <vertAlign val="subscript"/>
        <sz val="9"/>
        <rFont val="Arial"/>
        <family val="2"/>
        <charset val="238"/>
      </rPr>
      <t>2</t>
    </r>
    <r>
      <rPr>
        <sz val="9"/>
        <rFont val="Arial"/>
        <family val="2"/>
        <charset val="238"/>
      </rPr>
      <t xml:space="preserve"> agresivity (Heyer)</t>
    </r>
  </si>
  <si>
    <t>Polohopisné a výškopisné zaměření sond a zkoušek JTSK, Bpv</t>
  </si>
  <si>
    <t>Příprava a likvidace sondážního pracoviště na provozovaných dálnicích a silnicích</t>
  </si>
  <si>
    <t>Seismické metody - mělká reflexní seismika (RXS)</t>
  </si>
  <si>
    <t>Osazení čidla s automatickým odečtem hladiny podzemní vody po dobu realizace vrtných prací</t>
  </si>
  <si>
    <t>Stanovení znečištění zemin kovy (Cd, Cr, Cu, Hg, Ni, Pb, Zn, V) v sušině</t>
  </si>
  <si>
    <t>Zajištění vstupu na pozemky s využitím zákona č. 200/1994 Sb. nebo zákona č. 416/2009 Sb.</t>
  </si>
  <si>
    <t>Hydrodynamické zkoušky - krátkodobé (orientační) po dobu 24 hod</t>
  </si>
  <si>
    <t>Odběr vzorků vody - dynamicky</t>
  </si>
  <si>
    <t>Přípravné práce a rešerše pro geofyzikální měření</t>
  </si>
  <si>
    <t>Přípravné práce a rešerše pro hydrogeologické práce</t>
  </si>
  <si>
    <t>Zkoušky vzorků 1 (2) A (neporušených vzorků) - stanovení bobtnacího tlaku</t>
  </si>
  <si>
    <t>Zkoušky vzorků 1 (2) A (neporušených vzorků) - krabicový smyk (4 krabice) - efektivní pevnost</t>
  </si>
  <si>
    <t xml:space="preserve">Zkoušky vzorků 1 (2) A (neporušených vzorků) - krabicový smyk (4 krabice) - reziduální pevnost </t>
  </si>
  <si>
    <t xml:space="preserve">Zkoušky vzorků 1 (2) A (neporušených vzorků) - triaxiální zkouška UU </t>
  </si>
  <si>
    <t>Zkoušky vzorků 1 (2) A (neporušených vzorků) - stanovení propustnosti</t>
  </si>
  <si>
    <t>Zkoušky vzorků 1 (2) A (neporušených vzorků) - prostý tlak</t>
  </si>
  <si>
    <t>Technologické rozbory s přidáním pojiva  (PS + CBR + CBR s aditivy + IBI s aditivy) - 1 sada při 1 vlhkosti</t>
  </si>
  <si>
    <t>Škody na pozemcích *)</t>
  </si>
  <si>
    <t>Doprava vzorků do laboratoře</t>
  </si>
  <si>
    <t>Příprava a likvidace pracoviště a techniky pro dynamickou penetrační zkoušku</t>
  </si>
  <si>
    <t>Příprava a likvidace pracoviště a techniky pro CPT, CPTU penetrační zkoušku</t>
  </si>
  <si>
    <t>Inklinometrické měření (do hl. 40m)</t>
  </si>
  <si>
    <t>Spektrometrie - gama aktivita (SG)</t>
  </si>
  <si>
    <t>Zajištění vyjádření správců podzemních inženýrských sítí a vytyčení</t>
  </si>
  <si>
    <t>Přípravné práce a rešerše podkladů pro geologické práce</t>
  </si>
  <si>
    <t>Rekognoskace terénu, inženýrskogeologické, hydrogeologické mapování vč. zhodnocení zájmového území</t>
  </si>
  <si>
    <t>Rekognoskace terénu a hydrogeologická dokumentace</t>
  </si>
  <si>
    <t>Řízení BOZP</t>
  </si>
  <si>
    <t>základ (položky 1-8)</t>
  </si>
  <si>
    <t>Zpracování konceptu závěrečné zprávy</t>
  </si>
  <si>
    <t>Vyhodnocení hydrogeologického a geotechnického monitoringu</t>
  </si>
  <si>
    <t>Koordinace sondážních prací a geotechnický dozor</t>
  </si>
  <si>
    <t>Přepis a digitální zpracování vrtných protokolů, evidence odebraných vzorků, zpracování programu laboratorních zkoušek, specifikace průběhu laboratorních zkoušek podle hloubky odběru, typu objektu, zatížení atd., statistické vyhodnocení všech výsledků laboratorních zkoušek, syntéza výsledků laboratorních a polních zkoušek, geofyzikálního, hydrogeologického a pedologického průzkumu a jejích interpretace do situací, GT profilů a následně do dílčích zpráv a pasportů, opakované tisky, reprografie, apod.</t>
  </si>
  <si>
    <t>Administrace prováděcí smlouvy, dodatků a změnových listů</t>
  </si>
  <si>
    <t>Digitalizace dat včetně zpracování závěrečné zprávy dle předpisu C4</t>
  </si>
  <si>
    <r>
      <t>Zkoušky vzorků 1 (2) A (neporušených vzorků) - triaxiální zkouška CIUP</t>
    </r>
    <r>
      <rPr>
        <sz val="9"/>
        <color rgb="FFC00000"/>
        <rFont val="Arial"/>
        <family val="2"/>
        <charset val="238"/>
      </rPr>
      <t xml:space="preserve"> (1 těleso)</t>
    </r>
  </si>
  <si>
    <t>VÝKONY GEOLOGICKÉ SLUŽBY</t>
  </si>
  <si>
    <t>10.</t>
  </si>
  <si>
    <t>OSTATNÍ</t>
  </si>
  <si>
    <t>Podíl položky 10 ze základu</t>
  </si>
  <si>
    <t>Popis</t>
  </si>
  <si>
    <t>Cena položky 10</t>
  </si>
  <si>
    <t>Základ 
(součet položek 1 až 8)
pro výpočet položky 10</t>
  </si>
  <si>
    <t>dílčí mezisoučet - pol. 10.</t>
  </si>
  <si>
    <r>
      <t>Celkem (</t>
    </r>
    <r>
      <rPr>
        <i/>
        <sz val="9"/>
        <color rgb="FFFF0000"/>
        <rFont val="Arial"/>
        <family val="2"/>
        <charset val="238"/>
      </rPr>
      <t>15%</t>
    </r>
    <r>
      <rPr>
        <i/>
        <sz val="9"/>
        <rFont val="Arial"/>
        <family val="2"/>
        <charset val="238"/>
      </rPr>
      <t xml:space="preserve"> ze základu položek 1-8)</t>
    </r>
  </si>
  <si>
    <t>Jádrové vrty vrtané dvojitou jádrovkou s výplachem v hloubkovém intervalu více jak 30,0m</t>
  </si>
  <si>
    <t xml:space="preserve">  </t>
  </si>
  <si>
    <t>Doprava vrtné a doprovodné techniky</t>
  </si>
  <si>
    <t>Doprava souprav, měřící aparatury a měřící skupiny</t>
  </si>
  <si>
    <t>Doprava karotážní soupravy, měřící aparatury a měřící skupiny</t>
  </si>
  <si>
    <t>Doprava měřící aparatury a měřičské skupiny</t>
  </si>
  <si>
    <t>Doprava - pol. 6.</t>
  </si>
  <si>
    <t>Doprava - pol. 7.</t>
  </si>
  <si>
    <t>Doprava - pol. 8.</t>
  </si>
  <si>
    <t>Doprava - pol. 9.</t>
  </si>
  <si>
    <t>*) pozn.: Uchazeč tyto položky neoceňuje, položka je pro všechny uchazeče stejná a bude čerpána jako preliminářová položka.</t>
  </si>
  <si>
    <t>nepoužije se</t>
  </si>
  <si>
    <t>Vodoprávní řízení - práce v ochranném pásmu vodního zdroje, v záplavovém území apod.</t>
  </si>
  <si>
    <t>II/121 Heřmaničky, obchvat - Podrobný GTP</t>
  </si>
  <si>
    <t>V Ý K A Z  V Ý M Ě R  -  O C E N Ě N 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</si>
</sst>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 &quot;Kč&quot;"/>
  </numFmts>
  <fonts count="20" x14ac:knownFonts="1">
    <font>
      <sz val="10"/>
      <name val="Times New Roman"/>
      <charset val="238"/>
    </font>
    <font>
      <sz val="10"/>
      <name val="Arial"/>
      <family val="2"/>
      <charset val="238"/>
    </font>
    <font>
      <sz val="9"/>
      <name val="Arial"/>
      <family val="2"/>
      <charset val="238"/>
    </font>
    <font>
      <b/>
      <sz val="9"/>
      <name val="Arial"/>
      <family val="2"/>
      <charset val="238"/>
    </font>
    <font>
      <sz val="9"/>
      <color indexed="8"/>
      <name val="Arial"/>
      <family val="2"/>
      <charset val="238"/>
    </font>
    <font>
      <sz val="10"/>
      <name val="Times New Roman CE"/>
      <charset val="238"/>
    </font>
    <font>
      <vertAlign val="subscript"/>
      <sz val="9"/>
      <name val="Arial"/>
      <family val="2"/>
      <charset val="238"/>
    </font>
    <font>
      <sz val="9"/>
      <color indexed="10"/>
      <name val="Arial"/>
      <family val="2"/>
      <charset val="238"/>
    </font>
    <font>
      <i/>
      <sz val="9"/>
      <name val="Arial"/>
      <family val="2"/>
      <charset val="238"/>
    </font>
    <font>
      <b/>
      <i/>
      <sz val="9"/>
      <name val="Arial"/>
      <family val="2"/>
      <charset val="238"/>
    </font>
    <font>
      <b/>
      <sz val="9"/>
      <color indexed="10"/>
      <name val="Arial"/>
      <family val="2"/>
      <charset val="238"/>
    </font>
    <font>
      <sz val="9"/>
      <color rgb="FFFF0000"/>
      <name val="Arial"/>
      <family val="2"/>
      <charset val="238"/>
    </font>
    <font>
      <strike/>
      <sz val="9"/>
      <name val="Arial"/>
      <family val="2"/>
      <charset val="238"/>
    </font>
    <font>
      <i/>
      <sz val="9"/>
      <color rgb="FFFF0000"/>
      <name val="Arial"/>
      <family val="2"/>
      <charset val="238"/>
    </font>
    <font>
      <b/>
      <sz val="9"/>
      <color rgb="FFFF0000"/>
      <name val="Arial"/>
      <family val="2"/>
      <charset val="238"/>
    </font>
    <font>
      <sz val="12"/>
      <color rgb="FFFF0000"/>
      <name val="Arial"/>
      <family val="2"/>
      <charset val="238"/>
    </font>
    <font>
      <b/>
      <sz val="11"/>
      <color rgb="FFFF0000"/>
      <name val="Arial"/>
      <family val="2"/>
      <charset val="238"/>
    </font>
    <font>
      <sz val="9"/>
      <color rgb="FFC00000"/>
      <name val="Arial"/>
      <family val="2"/>
      <charset val="238"/>
    </font>
    <font>
      <sz val="8"/>
      <name val="Times New Roman"/>
      <family val="1"/>
      <charset val="238"/>
    </font>
    <font>
      <sz val="9"/>
      <color theme="1"/>
      <name val="Arial"/>
      <family val="2"/>
      <charset val="238"/>
    </font>
  </fonts>
  <fills count="8">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rgb="FFFFC000"/>
        <bgColor indexed="64"/>
      </patternFill>
    </fill>
    <fill>
      <patternFill patternType="solid">
        <fgColor theme="8" tint="0.79998168889431442"/>
        <bgColor indexed="64"/>
      </patternFill>
    </fill>
  </fills>
  <borders count="52">
    <border>
      <left/>
      <right/>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s>
  <cellStyleXfs count="3">
    <xf numFmtId="0" fontId="0" fillId="0" borderId="0"/>
    <xf numFmtId="0" fontId="5" fillId="0" borderId="0"/>
    <xf numFmtId="0" fontId="1" fillId="0" borderId="0"/>
  </cellStyleXfs>
  <cellXfs count="237">
    <xf numFmtId="0" fontId="0" fillId="0" borderId="0" xfId="0"/>
    <xf numFmtId="0" fontId="2" fillId="0" borderId="4" xfId="0" applyFont="1" applyBorder="1" applyAlignment="1">
      <alignment horizontal="center" vertical="center"/>
    </xf>
    <xf numFmtId="0" fontId="2" fillId="0" borderId="0" xfId="0" applyFont="1" applyAlignment="1">
      <alignment vertical="center"/>
    </xf>
    <xf numFmtId="0" fontId="3"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vertical="center"/>
    </xf>
    <xf numFmtId="0" fontId="2" fillId="0" borderId="4" xfId="0" applyFont="1" applyBorder="1" applyAlignment="1">
      <alignment horizontal="left" vertical="center"/>
    </xf>
    <xf numFmtId="0" fontId="3" fillId="0" borderId="0" xfId="0" applyFont="1" applyAlignment="1">
      <alignment horizontal="center" vertical="center"/>
    </xf>
    <xf numFmtId="0" fontId="2" fillId="0" borderId="0" xfId="0" quotePrefix="1" applyFont="1" applyAlignment="1">
      <alignment horizontal="left" vertical="center"/>
    </xf>
    <xf numFmtId="0" fontId="2" fillId="0" borderId="2" xfId="0" applyFont="1" applyBorder="1" applyAlignment="1">
      <alignment horizontal="center" vertical="center"/>
    </xf>
    <xf numFmtId="0" fontId="2" fillId="0" borderId="0" xfId="0" applyFont="1" applyAlignment="1">
      <alignment horizontal="right" vertical="center"/>
    </xf>
    <xf numFmtId="0" fontId="8" fillId="0" borderId="0" xfId="0" applyFont="1" applyAlignment="1">
      <alignment horizontal="left" vertical="center"/>
    </xf>
    <xf numFmtId="2" fontId="2" fillId="0" borderId="0" xfId="0" applyNumberFormat="1" applyFont="1" applyAlignment="1">
      <alignment horizontal="right" vertical="center"/>
    </xf>
    <xf numFmtId="3" fontId="4" fillId="0" borderId="0" xfId="0" applyNumberFormat="1" applyFont="1" applyAlignment="1">
      <alignment horizontal="right" vertical="center"/>
    </xf>
    <xf numFmtId="0" fontId="3" fillId="0" borderId="17" xfId="0" applyFont="1" applyBorder="1" applyAlignment="1">
      <alignment horizontal="center" vertical="center"/>
    </xf>
    <xf numFmtId="0" fontId="3" fillId="0" borderId="17" xfId="0" applyFont="1" applyBorder="1" applyAlignment="1">
      <alignment horizontal="left" vertical="center"/>
    </xf>
    <xf numFmtId="0" fontId="2" fillId="0" borderId="2" xfId="0" applyFont="1" applyBorder="1" applyAlignment="1">
      <alignment horizontal="left" vertical="center"/>
    </xf>
    <xf numFmtId="0" fontId="3" fillId="0" borderId="4" xfId="0" applyFont="1" applyBorder="1" applyAlignment="1">
      <alignment horizontal="right" vertical="center"/>
    </xf>
    <xf numFmtId="3" fontId="3" fillId="0" borderId="4" xfId="0" applyNumberFormat="1" applyFont="1" applyBorder="1" applyAlignment="1">
      <alignment horizontal="right" vertical="center"/>
    </xf>
    <xf numFmtId="3" fontId="2" fillId="0" borderId="0" xfId="0" applyNumberFormat="1" applyFont="1" applyAlignment="1">
      <alignment horizontal="right" vertical="center"/>
    </xf>
    <xf numFmtId="3" fontId="2" fillId="0" borderId="2" xfId="0" applyNumberFormat="1" applyFont="1" applyBorder="1" applyAlignment="1">
      <alignment horizontal="right" vertical="center"/>
    </xf>
    <xf numFmtId="0" fontId="3" fillId="0" borderId="0" xfId="0" applyFont="1" applyAlignment="1">
      <alignment horizontal="right" vertical="center"/>
    </xf>
    <xf numFmtId="0" fontId="3" fillId="0" borderId="21" xfId="0" applyFont="1" applyBorder="1" applyAlignment="1">
      <alignment horizontal="right" vertical="center"/>
    </xf>
    <xf numFmtId="3" fontId="2" fillId="0" borderId="4" xfId="0" applyNumberFormat="1" applyFont="1" applyBorder="1" applyAlignment="1">
      <alignment horizontal="right" vertical="center"/>
    </xf>
    <xf numFmtId="3" fontId="3" fillId="0" borderId="17" xfId="0" applyNumberFormat="1" applyFont="1" applyBorder="1" applyAlignment="1">
      <alignment horizontal="right" vertical="center"/>
    </xf>
    <xf numFmtId="3" fontId="3" fillId="0" borderId="0" xfId="0" applyNumberFormat="1" applyFont="1" applyAlignment="1">
      <alignment horizontal="right" vertical="center"/>
    </xf>
    <xf numFmtId="0" fontId="2" fillId="0" borderId="21" xfId="0" applyFont="1" applyBorder="1" applyAlignment="1">
      <alignment horizontal="center" vertical="center"/>
    </xf>
    <xf numFmtId="0" fontId="2" fillId="0" borderId="21" xfId="0" applyFont="1" applyBorder="1" applyAlignment="1">
      <alignment horizontal="left" vertical="center"/>
    </xf>
    <xf numFmtId="0" fontId="4" fillId="0" borderId="21" xfId="0" applyFont="1" applyBorder="1" applyAlignment="1">
      <alignment horizontal="center" vertical="center"/>
    </xf>
    <xf numFmtId="0" fontId="2" fillId="0" borderId="21" xfId="0" applyFont="1" applyBorder="1" applyAlignment="1">
      <alignment horizontal="left" vertical="center" wrapText="1"/>
    </xf>
    <xf numFmtId="0" fontId="7" fillId="0" borderId="21" xfId="0" applyFont="1" applyBorder="1" applyAlignment="1">
      <alignment horizontal="center" vertical="center"/>
    </xf>
    <xf numFmtId="0" fontId="2" fillId="0" borderId="21" xfId="0" quotePrefix="1" applyFont="1" applyBorder="1" applyAlignment="1">
      <alignment horizontal="left" vertical="center"/>
    </xf>
    <xf numFmtId="0" fontId="2" fillId="0" borderId="21" xfId="1" applyFont="1" applyBorder="1" applyAlignment="1">
      <alignment horizontal="center" vertical="center"/>
    </xf>
    <xf numFmtId="0" fontId="2" fillId="0" borderId="18" xfId="0" applyFont="1" applyBorder="1" applyAlignment="1">
      <alignment horizontal="center" vertical="center"/>
    </xf>
    <xf numFmtId="0" fontId="9" fillId="0" borderId="11" xfId="0" applyFont="1" applyBorder="1" applyAlignment="1">
      <alignment horizontal="right" vertical="center"/>
    </xf>
    <xf numFmtId="166" fontId="2" fillId="0" borderId="0" xfId="0" applyNumberFormat="1" applyFont="1" applyAlignment="1">
      <alignment horizontal="right" vertical="center"/>
    </xf>
    <xf numFmtId="166" fontId="2" fillId="0" borderId="2" xfId="0" applyNumberFormat="1" applyFont="1" applyBorder="1" applyAlignment="1">
      <alignment horizontal="right" vertical="center"/>
    </xf>
    <xf numFmtId="166" fontId="3" fillId="0" borderId="4" xfId="0" applyNumberFormat="1" applyFont="1" applyBorder="1" applyAlignment="1">
      <alignment horizontal="right" vertical="center"/>
    </xf>
    <xf numFmtId="0" fontId="3" fillId="4" borderId="24" xfId="0" quotePrefix="1" applyFont="1" applyFill="1" applyBorder="1" applyAlignment="1">
      <alignment horizontal="left" vertical="center"/>
    </xf>
    <xf numFmtId="0" fontId="3" fillId="4" borderId="24" xfId="0" applyFont="1" applyFill="1" applyBorder="1" applyAlignment="1">
      <alignment horizontal="center" vertical="center" wrapText="1"/>
    </xf>
    <xf numFmtId="0" fontId="3" fillId="4" borderId="24" xfId="0" quotePrefix="1" applyFont="1" applyFill="1" applyBorder="1" applyAlignment="1">
      <alignment horizontal="center" vertical="center"/>
    </xf>
    <xf numFmtId="3" fontId="3" fillId="4" borderId="24" xfId="0" applyNumberFormat="1" applyFont="1" applyFill="1" applyBorder="1" applyAlignment="1">
      <alignment horizontal="center" vertical="center" wrapText="1"/>
    </xf>
    <xf numFmtId="164" fontId="3" fillId="4" borderId="25" xfId="0" applyNumberFormat="1" applyFont="1" applyFill="1" applyBorder="1" applyAlignment="1">
      <alignment horizontal="center" vertical="center" wrapText="1"/>
    </xf>
    <xf numFmtId="166" fontId="7" fillId="0" borderId="21" xfId="0" applyNumberFormat="1" applyFont="1" applyBorder="1" applyAlignment="1">
      <alignment horizontal="right" vertical="center"/>
    </xf>
    <xf numFmtId="0" fontId="9" fillId="0" borderId="10" xfId="0" applyFont="1" applyBorder="1" applyAlignment="1">
      <alignment horizontal="right" vertical="center"/>
    </xf>
    <xf numFmtId="3" fontId="7" fillId="0" borderId="21" xfId="0" applyNumberFormat="1" applyFont="1" applyBorder="1" applyAlignment="1">
      <alignment horizontal="right" vertical="center"/>
    </xf>
    <xf numFmtId="3" fontId="2" fillId="0" borderId="21" xfId="0" applyNumberFormat="1" applyFont="1" applyBorder="1" applyAlignment="1">
      <alignment horizontal="right" vertical="center"/>
    </xf>
    <xf numFmtId="3" fontId="2" fillId="0" borderId="18" xfId="0" applyNumberFormat="1" applyFont="1" applyBorder="1" applyAlignment="1">
      <alignment horizontal="right" vertical="center"/>
    </xf>
    <xf numFmtId="3" fontId="2" fillId="0" borderId="21" xfId="1" applyNumberFormat="1" applyFont="1" applyBorder="1" applyAlignment="1">
      <alignment horizontal="right"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2" fillId="0" borderId="26" xfId="0" applyFont="1" applyBorder="1" applyAlignment="1">
      <alignment horizontal="center" vertical="center"/>
    </xf>
    <xf numFmtId="0" fontId="2" fillId="0" borderId="26" xfId="0" quotePrefix="1" applyFont="1" applyBorder="1" applyAlignment="1">
      <alignment horizontal="center" vertical="center"/>
    </xf>
    <xf numFmtId="49" fontId="2" fillId="0" borderId="26" xfId="0" applyNumberFormat="1" applyFont="1" applyBorder="1" applyAlignment="1">
      <alignment horizontal="center" vertical="center"/>
    </xf>
    <xf numFmtId="49" fontId="2" fillId="0" borderId="27" xfId="0" applyNumberFormat="1" applyFont="1" applyBorder="1" applyAlignment="1">
      <alignment horizontal="center" vertical="center"/>
    </xf>
    <xf numFmtId="0" fontId="3" fillId="0" borderId="16"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right" vertical="center"/>
    </xf>
    <xf numFmtId="0" fontId="2" fillId="0" borderId="2" xfId="0" applyFont="1" applyBorder="1" applyAlignment="1">
      <alignment horizontal="right" vertical="center"/>
    </xf>
    <xf numFmtId="165" fontId="3" fillId="0" borderId="17" xfId="0" applyNumberFormat="1" applyFont="1" applyBorder="1" applyAlignment="1">
      <alignment horizontal="right" vertical="center"/>
    </xf>
    <xf numFmtId="165" fontId="3" fillId="0" borderId="0" xfId="0" applyNumberFormat="1" applyFont="1" applyAlignment="1">
      <alignment horizontal="right" vertical="center"/>
    </xf>
    <xf numFmtId="166" fontId="7" fillId="0" borderId="18" xfId="0" applyNumberFormat="1" applyFont="1" applyBorder="1" applyAlignment="1">
      <alignment horizontal="right" vertical="center"/>
    </xf>
    <xf numFmtId="0" fontId="2" fillId="0" borderId="43" xfId="0" quotePrefix="1" applyFont="1" applyBorder="1" applyAlignment="1">
      <alignment horizontal="center" vertical="center"/>
    </xf>
    <xf numFmtId="3" fontId="2" fillId="0" borderId="22" xfId="0" applyNumberFormat="1" applyFont="1" applyBorder="1" applyAlignment="1">
      <alignment horizontal="right" vertical="center"/>
    </xf>
    <xf numFmtId="0" fontId="2" fillId="6" borderId="0" xfId="0" applyFont="1" applyFill="1" applyAlignment="1">
      <alignment vertical="center"/>
    </xf>
    <xf numFmtId="0" fontId="12" fillId="0" borderId="0" xfId="0" applyFont="1" applyAlignment="1">
      <alignment vertical="center"/>
    </xf>
    <xf numFmtId="3" fontId="7" fillId="0" borderId="18" xfId="0" applyNumberFormat="1" applyFont="1" applyBorder="1" applyAlignment="1">
      <alignment horizontal="right" vertical="center"/>
    </xf>
    <xf numFmtId="0" fontId="7" fillId="0" borderId="18" xfId="0" applyFont="1" applyBorder="1" applyAlignment="1">
      <alignment horizontal="center" vertical="center"/>
    </xf>
    <xf numFmtId="0" fontId="2" fillId="0" borderId="27" xfId="0" quotePrefix="1" applyFont="1" applyBorder="1" applyAlignment="1">
      <alignment horizontal="center" vertical="center"/>
    </xf>
    <xf numFmtId="0" fontId="2" fillId="0" borderId="18" xfId="1" applyFont="1" applyBorder="1" applyAlignment="1">
      <alignment horizontal="center" vertical="center"/>
    </xf>
    <xf numFmtId="0" fontId="14" fillId="0" borderId="0" xfId="0" applyFont="1" applyAlignment="1">
      <alignment vertical="top" wrapText="1"/>
    </xf>
    <xf numFmtId="0" fontId="3" fillId="0" borderId="21" xfId="0" applyFont="1" applyBorder="1" applyAlignment="1">
      <alignment horizontal="center" vertical="center"/>
    </xf>
    <xf numFmtId="164" fontId="3" fillId="0" borderId="5" xfId="0" applyNumberFormat="1" applyFont="1" applyBorder="1" applyAlignment="1">
      <alignment horizontal="right" vertical="center" wrapText="1"/>
    </xf>
    <xf numFmtId="0" fontId="3" fillId="0" borderId="8" xfId="0" applyFont="1" applyBorder="1" applyAlignment="1">
      <alignment horizontal="right" vertical="center" wrapText="1"/>
    </xf>
    <xf numFmtId="164" fontId="2" fillId="0" borderId="7" xfId="0" applyNumberFormat="1" applyFont="1" applyBorder="1" applyAlignment="1">
      <alignment horizontal="right" vertical="center" wrapText="1"/>
    </xf>
    <xf numFmtId="166" fontId="2" fillId="0" borderId="23" xfId="0" applyNumberFormat="1" applyFont="1" applyBorder="1" applyAlignment="1">
      <alignment horizontal="right" vertical="center" wrapText="1"/>
    </xf>
    <xf numFmtId="166" fontId="7" fillId="0" borderId="28" xfId="0" applyNumberFormat="1" applyFont="1" applyBorder="1" applyAlignment="1">
      <alignment horizontal="right" vertical="center" wrapText="1"/>
    </xf>
    <xf numFmtId="166" fontId="3" fillId="0" borderId="12" xfId="0" applyNumberFormat="1" applyFont="1" applyBorder="1" applyAlignment="1">
      <alignment horizontal="right" vertical="center" wrapText="1"/>
    </xf>
    <xf numFmtId="166" fontId="2" fillId="0" borderId="28" xfId="0" applyNumberFormat="1" applyFont="1" applyBorder="1" applyAlignment="1">
      <alignment horizontal="right" vertical="center" wrapText="1"/>
    </xf>
    <xf numFmtId="166" fontId="2" fillId="0" borderId="31" xfId="0" applyNumberFormat="1" applyFont="1" applyBorder="1" applyAlignment="1">
      <alignment horizontal="right" vertical="center" wrapText="1"/>
    </xf>
    <xf numFmtId="166" fontId="3" fillId="0" borderId="29" xfId="0" applyNumberFormat="1" applyFont="1" applyBorder="1" applyAlignment="1">
      <alignment horizontal="right" vertical="center" wrapText="1"/>
    </xf>
    <xf numFmtId="164" fontId="2" fillId="0" borderId="0" xfId="0" applyNumberFormat="1" applyFont="1" applyAlignment="1">
      <alignment horizontal="right" vertical="center" wrapText="1"/>
    </xf>
    <xf numFmtId="166" fontId="3" fillId="0" borderId="20" xfId="0" applyNumberFormat="1" applyFont="1" applyBorder="1" applyAlignment="1">
      <alignment horizontal="right" vertical="center" wrapText="1"/>
    </xf>
    <xf numFmtId="3" fontId="2" fillId="0" borderId="5" xfId="0" applyNumberFormat="1" applyFont="1" applyBorder="1" applyAlignment="1">
      <alignment horizontal="right" vertical="center" wrapText="1"/>
    </xf>
    <xf numFmtId="3" fontId="2" fillId="0" borderId="8" xfId="0" applyNumberFormat="1" applyFont="1" applyBorder="1" applyAlignment="1">
      <alignment horizontal="right" vertical="center" wrapText="1"/>
    </xf>
    <xf numFmtId="3" fontId="3" fillId="0" borderId="5" xfId="0" applyNumberFormat="1" applyFont="1" applyBorder="1" applyAlignment="1">
      <alignment horizontal="right" vertical="center" wrapText="1"/>
    </xf>
    <xf numFmtId="166" fontId="2" fillId="0" borderId="8" xfId="0" applyNumberFormat="1" applyFont="1" applyBorder="1" applyAlignment="1">
      <alignment horizontal="right" vertical="center" wrapText="1"/>
    </xf>
    <xf numFmtId="166" fontId="2" fillId="0" borderId="7" xfId="0" applyNumberFormat="1" applyFont="1" applyBorder="1" applyAlignment="1">
      <alignment horizontal="right" vertical="center" wrapText="1"/>
    </xf>
    <xf numFmtId="166" fontId="3" fillId="0" borderId="5" xfId="0" applyNumberFormat="1" applyFont="1" applyBorder="1" applyAlignment="1">
      <alignment horizontal="right" vertical="center" wrapText="1"/>
    </xf>
    <xf numFmtId="166" fontId="3" fillId="0" borderId="23" xfId="0" applyNumberFormat="1" applyFont="1" applyBorder="1" applyAlignment="1">
      <alignment horizontal="right" vertical="center" wrapText="1"/>
    </xf>
    <xf numFmtId="164" fontId="3" fillId="0" borderId="8" xfId="0" applyNumberFormat="1" applyFont="1" applyBorder="1" applyAlignment="1">
      <alignment horizontal="right" vertical="center" wrapText="1"/>
    </xf>
    <xf numFmtId="0" fontId="2" fillId="0" borderId="0" xfId="0" applyFont="1" applyAlignment="1">
      <alignment vertical="center" wrapText="1"/>
    </xf>
    <xf numFmtId="0" fontId="3" fillId="0" borderId="0" xfId="0" applyFont="1" applyAlignment="1">
      <alignment vertical="center" wrapText="1"/>
    </xf>
    <xf numFmtId="0" fontId="15" fillId="0" borderId="0" xfId="0" applyFont="1" applyAlignment="1">
      <alignment horizontal="justify" vertical="center"/>
    </xf>
    <xf numFmtId="0" fontId="11" fillId="0" borderId="0" xfId="0" applyFont="1" applyAlignment="1">
      <alignment vertical="center" wrapText="1"/>
    </xf>
    <xf numFmtId="0" fontId="14" fillId="0" borderId="0" xfId="0" applyFont="1" applyAlignment="1">
      <alignment vertical="center" wrapText="1"/>
    </xf>
    <xf numFmtId="0" fontId="15" fillId="0" borderId="0" xfId="0" applyFont="1"/>
    <xf numFmtId="0" fontId="15" fillId="0" borderId="0" xfId="0" applyFont="1" applyAlignment="1">
      <alignment wrapText="1"/>
    </xf>
    <xf numFmtId="0" fontId="16" fillId="0" borderId="0" xfId="0" applyFont="1" applyAlignment="1">
      <alignment vertical="center" wrapText="1"/>
    </xf>
    <xf numFmtId="0" fontId="2" fillId="0" borderId="22" xfId="0" applyFont="1" applyBorder="1" applyAlignment="1">
      <alignment horizontal="center" vertical="center"/>
    </xf>
    <xf numFmtId="0" fontId="2" fillId="5" borderId="21" xfId="0" quotePrefix="1" applyFont="1" applyFill="1" applyBorder="1" applyAlignment="1">
      <alignment horizontal="left" vertical="center"/>
    </xf>
    <xf numFmtId="3" fontId="2" fillId="6" borderId="0" xfId="0" applyNumberFormat="1" applyFont="1" applyFill="1" applyAlignment="1">
      <alignment vertical="center" wrapText="1"/>
    </xf>
    <xf numFmtId="0" fontId="2" fillId="5" borderId="36" xfId="0" quotePrefix="1" applyFont="1" applyFill="1" applyBorder="1" applyAlignment="1">
      <alignment horizontal="center" vertical="center"/>
    </xf>
    <xf numFmtId="0" fontId="2" fillId="0" borderId="36" xfId="0" quotePrefix="1" applyFont="1" applyBorder="1" applyAlignment="1">
      <alignment horizontal="center" vertical="center"/>
    </xf>
    <xf numFmtId="0" fontId="8" fillId="0" borderId="11" xfId="0" applyFont="1" applyBorder="1" applyAlignment="1">
      <alignment horizontal="left" vertical="center"/>
    </xf>
    <xf numFmtId="2" fontId="2" fillId="5" borderId="24" xfId="0" quotePrefix="1" applyNumberFormat="1" applyFont="1" applyFill="1" applyBorder="1" applyAlignment="1">
      <alignment horizontal="left" vertical="center" wrapText="1"/>
    </xf>
    <xf numFmtId="4" fontId="2" fillId="5" borderId="21" xfId="0" applyNumberFormat="1" applyFont="1" applyFill="1" applyBorder="1" applyAlignment="1">
      <alignment vertical="center"/>
    </xf>
    <xf numFmtId="0" fontId="2" fillId="0" borderId="1" xfId="0" applyFont="1" applyBorder="1" applyAlignment="1">
      <alignment horizontal="center" vertical="center"/>
    </xf>
    <xf numFmtId="0" fontId="2" fillId="0" borderId="1" xfId="0" quotePrefix="1" applyFont="1" applyBorder="1" applyAlignment="1">
      <alignment horizontal="center" vertical="center"/>
    </xf>
    <xf numFmtId="0" fontId="2" fillId="0" borderId="6" xfId="0" applyFont="1" applyBorder="1" applyAlignment="1">
      <alignment horizontal="center" vertical="center"/>
    </xf>
    <xf numFmtId="166" fontId="2" fillId="0" borderId="0" xfId="0" applyNumberFormat="1" applyFont="1" applyAlignment="1">
      <alignment vertical="center" wrapText="1"/>
    </xf>
    <xf numFmtId="0" fontId="2" fillId="5" borderId="34" xfId="0" quotePrefix="1" applyFont="1" applyFill="1" applyBorder="1" applyAlignment="1">
      <alignment horizontal="center" vertical="center"/>
    </xf>
    <xf numFmtId="0" fontId="2" fillId="0" borderId="24" xfId="0" applyFont="1" applyBorder="1" applyAlignment="1">
      <alignment horizontal="center" vertical="center"/>
    </xf>
    <xf numFmtId="4" fontId="2" fillId="5" borderId="45" xfId="0" applyNumberFormat="1" applyFont="1" applyFill="1" applyBorder="1" applyAlignment="1">
      <alignment vertical="center"/>
    </xf>
    <xf numFmtId="0" fontId="2" fillId="0" borderId="45" xfId="0" applyFont="1" applyBorder="1" applyAlignment="1">
      <alignment horizontal="center" vertical="center"/>
    </xf>
    <xf numFmtId="166" fontId="2" fillId="0" borderId="46" xfId="0" applyNumberFormat="1" applyFont="1" applyBorder="1" applyAlignment="1">
      <alignment horizontal="right" vertical="center" wrapText="1"/>
    </xf>
    <xf numFmtId="166" fontId="3" fillId="0" borderId="8" xfId="0" applyNumberFormat="1" applyFont="1" applyBorder="1" applyAlignment="1">
      <alignment horizontal="right" vertical="center" wrapText="1"/>
    </xf>
    <xf numFmtId="0" fontId="3" fillId="3" borderId="30" xfId="0" applyFont="1" applyFill="1" applyBorder="1" applyAlignment="1">
      <alignment vertical="center"/>
    </xf>
    <xf numFmtId="0" fontId="3" fillId="3" borderId="48" xfId="0" applyFont="1" applyFill="1" applyBorder="1" applyAlignment="1">
      <alignment horizontal="center" vertical="center" wrapText="1"/>
    </xf>
    <xf numFmtId="0" fontId="3" fillId="3" borderId="47" xfId="0" applyFont="1" applyFill="1" applyBorder="1" applyAlignment="1">
      <alignment horizontal="center" vertical="center" wrapText="1"/>
    </xf>
    <xf numFmtId="49" fontId="2" fillId="0" borderId="6" xfId="0" quotePrefix="1" applyNumberFormat="1" applyFont="1" applyBorder="1" applyAlignment="1">
      <alignment horizontal="center" vertical="center"/>
    </xf>
    <xf numFmtId="0" fontId="2" fillId="0" borderId="27" xfId="0" applyFont="1" applyBorder="1" applyAlignment="1">
      <alignment horizontal="center" vertical="center"/>
    </xf>
    <xf numFmtId="164" fontId="2" fillId="0" borderId="8" xfId="0" applyNumberFormat="1" applyFont="1" applyBorder="1" applyAlignment="1">
      <alignment horizontal="right" vertical="center" wrapText="1"/>
    </xf>
    <xf numFmtId="0" fontId="2" fillId="5" borderId="26" xfId="0" applyFont="1" applyFill="1" applyBorder="1" applyAlignment="1">
      <alignment horizontal="center" vertical="center"/>
    </xf>
    <xf numFmtId="0" fontId="2" fillId="5" borderId="21" xfId="0" applyFont="1" applyFill="1" applyBorder="1" applyAlignment="1">
      <alignment horizontal="center" vertical="center"/>
    </xf>
    <xf numFmtId="0" fontId="2" fillId="5" borderId="21" xfId="0" applyFont="1" applyFill="1" applyBorder="1" applyAlignment="1">
      <alignment horizontal="left" vertical="center" wrapText="1"/>
    </xf>
    <xf numFmtId="0" fontId="2" fillId="5" borderId="21" xfId="0" quotePrefix="1" applyFont="1" applyFill="1" applyBorder="1" applyAlignment="1">
      <alignment horizontal="left" vertical="center" wrapText="1"/>
    </xf>
    <xf numFmtId="0" fontId="2" fillId="5" borderId="21" xfId="0" applyFont="1" applyFill="1" applyBorder="1" applyAlignment="1">
      <alignment horizontal="left" vertical="center"/>
    </xf>
    <xf numFmtId="0" fontId="2" fillId="5" borderId="26" xfId="0" quotePrefix="1" applyFont="1" applyFill="1" applyBorder="1" applyAlignment="1">
      <alignment horizontal="center" vertical="center"/>
    </xf>
    <xf numFmtId="0" fontId="2" fillId="5" borderId="27" xfId="0" quotePrefix="1" applyFont="1" applyFill="1" applyBorder="1" applyAlignment="1">
      <alignment horizontal="center" vertical="center"/>
    </xf>
    <xf numFmtId="49" fontId="2" fillId="5" borderId="26" xfId="0" applyNumberFormat="1" applyFont="1" applyFill="1" applyBorder="1" applyAlignment="1">
      <alignment horizontal="center" vertical="center"/>
    </xf>
    <xf numFmtId="0" fontId="2" fillId="5" borderId="21" xfId="1" applyFont="1" applyFill="1" applyBorder="1" applyAlignment="1">
      <alignment horizontal="center" vertical="center"/>
    </xf>
    <xf numFmtId="0" fontId="2" fillId="5" borderId="21" xfId="1" applyFont="1" applyFill="1" applyBorder="1" applyAlignment="1">
      <alignment horizontal="left" vertical="center" wrapText="1"/>
    </xf>
    <xf numFmtId="0" fontId="2" fillId="5" borderId="21" xfId="1" applyFont="1" applyFill="1" applyBorder="1" applyAlignment="1">
      <alignment horizontal="left" vertical="center"/>
    </xf>
    <xf numFmtId="0" fontId="3" fillId="0" borderId="4" xfId="0" applyFont="1" applyBorder="1" applyAlignment="1">
      <alignment horizontal="left" vertical="center"/>
    </xf>
    <xf numFmtId="166" fontId="2" fillId="7" borderId="21" xfId="0" applyNumberFormat="1" applyFont="1" applyFill="1" applyBorder="1" applyAlignment="1">
      <alignment horizontal="right" vertical="center"/>
    </xf>
    <xf numFmtId="166" fontId="2" fillId="7" borderId="22" xfId="0" applyNumberFormat="1" applyFont="1" applyFill="1" applyBorder="1" applyAlignment="1">
      <alignment horizontal="right" vertical="center"/>
    </xf>
    <xf numFmtId="166" fontId="2" fillId="7" borderId="18" xfId="0" applyNumberFormat="1" applyFont="1" applyFill="1" applyBorder="1" applyAlignment="1">
      <alignment horizontal="right" vertical="center"/>
    </xf>
    <xf numFmtId="166" fontId="4" fillId="7" borderId="21" xfId="0" applyNumberFormat="1" applyFont="1" applyFill="1" applyBorder="1" applyAlignment="1">
      <alignment horizontal="right" vertical="center"/>
    </xf>
    <xf numFmtId="0" fontId="2" fillId="7" borderId="4" xfId="0" applyFont="1" applyFill="1" applyBorder="1" applyAlignment="1">
      <alignment horizontal="right" vertical="center"/>
    </xf>
    <xf numFmtId="3" fontId="19" fillId="0" borderId="18" xfId="0" applyNumberFormat="1" applyFont="1" applyBorder="1" applyAlignment="1">
      <alignment horizontal="right" vertical="center"/>
    </xf>
    <xf numFmtId="0" fontId="19" fillId="0" borderId="18" xfId="0" applyFont="1" applyBorder="1" applyAlignment="1">
      <alignment horizontal="center" vertical="center"/>
    </xf>
    <xf numFmtId="166" fontId="19" fillId="7" borderId="18" xfId="0" applyNumberFormat="1" applyFont="1" applyFill="1" applyBorder="1" applyAlignment="1">
      <alignment horizontal="right" vertical="center"/>
    </xf>
    <xf numFmtId="0" fontId="2" fillId="5" borderId="18" xfId="0" applyFont="1" applyFill="1" applyBorder="1" applyAlignment="1">
      <alignment horizontal="center" vertical="center"/>
    </xf>
    <xf numFmtId="0" fontId="19" fillId="0" borderId="18" xfId="0" applyFont="1" applyBorder="1" applyAlignment="1">
      <alignment horizontal="left" vertical="center"/>
    </xf>
    <xf numFmtId="0" fontId="11" fillId="0" borderId="21" xfId="0" applyFont="1" applyBorder="1" applyAlignment="1">
      <alignment horizontal="left" vertical="center"/>
    </xf>
    <xf numFmtId="0" fontId="2" fillId="0" borderId="22" xfId="0" quotePrefix="1" applyFont="1" applyBorder="1" applyAlignment="1">
      <alignment horizontal="left" vertical="center"/>
    </xf>
    <xf numFmtId="0" fontId="19" fillId="0" borderId="21" xfId="0" quotePrefix="1" applyFont="1" applyBorder="1" applyAlignment="1">
      <alignment horizontal="left" vertical="center"/>
    </xf>
    <xf numFmtId="0" fontId="7" fillId="0" borderId="21" xfId="0" applyFont="1" applyBorder="1" applyAlignment="1">
      <alignment horizontal="left" vertical="center"/>
    </xf>
    <xf numFmtId="0" fontId="19" fillId="0" borderId="21" xfId="0" applyFont="1" applyBorder="1" applyAlignment="1">
      <alignment horizontal="left" vertical="center"/>
    </xf>
    <xf numFmtId="0" fontId="7" fillId="0" borderId="18" xfId="0" applyFont="1" applyBorder="1" applyAlignment="1">
      <alignment horizontal="left" vertical="center"/>
    </xf>
    <xf numFmtId="0" fontId="2" fillId="0" borderId="21" xfId="1" applyFont="1" applyBorder="1" applyAlignment="1">
      <alignment horizontal="left" vertical="center" wrapText="1"/>
    </xf>
    <xf numFmtId="0" fontId="19" fillId="0" borderId="18" xfId="1" applyFont="1" applyBorder="1" applyAlignment="1">
      <alignment horizontal="left" vertical="center" wrapText="1"/>
    </xf>
    <xf numFmtId="0" fontId="2" fillId="0" borderId="22" xfId="0" applyFont="1" applyBorder="1" applyAlignment="1">
      <alignment horizontal="left" vertical="center"/>
    </xf>
    <xf numFmtId="0" fontId="19" fillId="0" borderId="21" xfId="0" applyFont="1" applyBorder="1" applyAlignment="1">
      <alignment horizontal="center" vertical="center"/>
    </xf>
    <xf numFmtId="0" fontId="2" fillId="0" borderId="18" xfId="0" applyFont="1" applyBorder="1" applyAlignment="1">
      <alignment horizontal="left" vertical="center"/>
    </xf>
    <xf numFmtId="166" fontId="2" fillId="0" borderId="21" xfId="0" applyNumberFormat="1" applyFont="1" applyBorder="1" applyAlignment="1">
      <alignment horizontal="right" vertical="center"/>
    </xf>
    <xf numFmtId="0" fontId="2" fillId="0" borderId="21" xfId="1" applyFont="1" applyBorder="1" applyAlignment="1">
      <alignment horizontal="left" vertical="center"/>
    </xf>
    <xf numFmtId="0" fontId="19" fillId="5" borderId="21" xfId="1" applyFont="1" applyFill="1" applyBorder="1" applyAlignment="1">
      <alignment horizontal="left" vertical="center" wrapText="1"/>
    </xf>
    <xf numFmtId="3" fontId="19" fillId="0" borderId="21" xfId="0" applyNumberFormat="1" applyFont="1" applyBorder="1" applyAlignment="1">
      <alignment horizontal="right" vertical="center"/>
    </xf>
    <xf numFmtId="166" fontId="19" fillId="0" borderId="23" xfId="0" applyNumberFormat="1" applyFont="1" applyBorder="1" applyAlignment="1">
      <alignment horizontal="right" vertical="center" wrapText="1"/>
    </xf>
    <xf numFmtId="166" fontId="11" fillId="0" borderId="23" xfId="0" applyNumberFormat="1" applyFont="1" applyBorder="1" applyAlignment="1">
      <alignment horizontal="right" vertical="center" wrapText="1"/>
    </xf>
    <xf numFmtId="166" fontId="4" fillId="0" borderId="21" xfId="0" applyNumberFormat="1" applyFont="1" applyBorder="1" applyAlignment="1">
      <alignment horizontal="right" vertical="center"/>
    </xf>
    <xf numFmtId="0" fontId="2" fillId="0" borderId="40" xfId="0" applyFont="1" applyBorder="1" applyAlignment="1">
      <alignment horizontal="center" vertical="center"/>
    </xf>
    <xf numFmtId="0" fontId="2" fillId="0" borderId="24" xfId="0" quotePrefix="1" applyFont="1" applyBorder="1" applyAlignment="1">
      <alignment horizontal="left" vertical="center"/>
    </xf>
    <xf numFmtId="3" fontId="2" fillId="0" borderId="24" xfId="0" applyNumberFormat="1" applyFont="1" applyBorder="1" applyAlignment="1">
      <alignment horizontal="right" vertical="center"/>
    </xf>
    <xf numFmtId="166" fontId="2" fillId="7" borderId="24" xfId="0" applyNumberFormat="1" applyFont="1" applyFill="1" applyBorder="1" applyAlignment="1">
      <alignment horizontal="right" vertical="center"/>
    </xf>
    <xf numFmtId="166" fontId="2" fillId="0" borderId="25" xfId="0" applyNumberFormat="1" applyFont="1" applyBorder="1" applyAlignment="1">
      <alignment horizontal="right" vertical="center" wrapText="1"/>
    </xf>
    <xf numFmtId="166" fontId="19" fillId="0" borderId="21" xfId="0" applyNumberFormat="1" applyFont="1" applyBorder="1" applyAlignment="1">
      <alignment horizontal="right" vertical="center"/>
    </xf>
    <xf numFmtId="166" fontId="19" fillId="0" borderId="18" xfId="0" applyNumberFormat="1" applyFont="1" applyBorder="1" applyAlignment="1">
      <alignment horizontal="right" vertical="center"/>
    </xf>
    <xf numFmtId="0" fontId="3" fillId="4" borderId="16" xfId="0" quotePrefix="1" applyFont="1" applyFill="1" applyBorder="1" applyAlignment="1">
      <alignment horizontal="center" vertical="center"/>
    </xf>
    <xf numFmtId="0" fontId="3" fillId="4" borderId="33" xfId="0" quotePrefix="1" applyFont="1" applyFill="1" applyBorder="1" applyAlignment="1">
      <alignment horizontal="center" vertical="center"/>
    </xf>
    <xf numFmtId="0" fontId="3" fillId="3" borderId="34" xfId="0" applyFont="1" applyFill="1" applyBorder="1" applyAlignment="1">
      <alignment horizontal="center" vertical="center"/>
    </xf>
    <xf numFmtId="0" fontId="3" fillId="3" borderId="35" xfId="0" applyFont="1" applyFill="1" applyBorder="1" applyAlignment="1">
      <alignment horizontal="center" vertical="center"/>
    </xf>
    <xf numFmtId="0" fontId="10" fillId="0" borderId="6" xfId="0" applyFont="1" applyBorder="1" applyAlignment="1">
      <alignment horizontal="left" vertical="center" wrapText="1"/>
    </xf>
    <xf numFmtId="0" fontId="10" fillId="0" borderId="2" xfId="0" applyFont="1" applyBorder="1" applyAlignment="1">
      <alignment horizontal="left" vertical="center" wrapText="1"/>
    </xf>
    <xf numFmtId="0" fontId="10" fillId="0" borderId="7" xfId="0" applyFont="1" applyBorder="1" applyAlignment="1">
      <alignment horizontal="left" vertical="center" wrapText="1"/>
    </xf>
    <xf numFmtId="0" fontId="3" fillId="3" borderId="30" xfId="0" quotePrefix="1" applyFont="1" applyFill="1" applyBorder="1" applyAlignment="1">
      <alignment horizontal="left" vertical="center"/>
    </xf>
    <xf numFmtId="0" fontId="3" fillId="3" borderId="14" xfId="0" quotePrefix="1" applyFont="1" applyFill="1" applyBorder="1" applyAlignment="1">
      <alignment horizontal="left" vertical="center"/>
    </xf>
    <xf numFmtId="0" fontId="3" fillId="3" borderId="15" xfId="0" quotePrefix="1" applyFont="1" applyFill="1" applyBorder="1" applyAlignment="1">
      <alignment horizontal="left" vertical="center"/>
    </xf>
    <xf numFmtId="0" fontId="3" fillId="3" borderId="24" xfId="0" quotePrefix="1" applyFont="1" applyFill="1" applyBorder="1" applyAlignment="1">
      <alignment horizontal="left" vertical="center"/>
    </xf>
    <xf numFmtId="0" fontId="3" fillId="3" borderId="25" xfId="0" quotePrefix="1" applyFont="1" applyFill="1" applyBorder="1" applyAlignment="1">
      <alignment horizontal="left" vertical="center"/>
    </xf>
    <xf numFmtId="0" fontId="3" fillId="3" borderId="24" xfId="0" applyFont="1" applyFill="1" applyBorder="1" applyAlignment="1">
      <alignment horizontal="left" vertical="center"/>
    </xf>
    <xf numFmtId="0" fontId="3" fillId="3" borderId="25" xfId="0" applyFont="1" applyFill="1" applyBorder="1" applyAlignment="1">
      <alignment horizontal="left" vertical="center"/>
    </xf>
    <xf numFmtId="0" fontId="3" fillId="2" borderId="19" xfId="0" applyFont="1" applyFill="1" applyBorder="1" applyAlignment="1">
      <alignment horizontal="left" vertical="center"/>
    </xf>
    <xf numFmtId="0" fontId="3" fillId="2" borderId="9" xfId="0" applyFont="1" applyFill="1" applyBorder="1" applyAlignment="1">
      <alignment horizontal="left" vertical="center"/>
    </xf>
    <xf numFmtId="0" fontId="3" fillId="2" borderId="13" xfId="0" applyFont="1" applyFill="1" applyBorder="1" applyAlignment="1">
      <alignment horizontal="left" vertical="center"/>
    </xf>
    <xf numFmtId="0" fontId="3" fillId="2" borderId="51" xfId="0" applyFont="1" applyFill="1" applyBorder="1" applyAlignment="1">
      <alignment horizontal="left" vertical="center"/>
    </xf>
    <xf numFmtId="0" fontId="3" fillId="2" borderId="4" xfId="0" applyFont="1" applyFill="1" applyBorder="1" applyAlignment="1">
      <alignment horizontal="left" vertical="center"/>
    </xf>
    <xf numFmtId="0" fontId="3" fillId="2" borderId="5" xfId="0" applyFont="1" applyFill="1" applyBorder="1" applyAlignment="1">
      <alignment horizontal="left" vertical="center"/>
    </xf>
    <xf numFmtId="0" fontId="9" fillId="0" borderId="42" xfId="0" quotePrefix="1" applyFont="1" applyBorder="1" applyAlignment="1">
      <alignment horizontal="left" vertical="center"/>
    </xf>
    <xf numFmtId="0" fontId="9" fillId="0" borderId="0" xfId="0" quotePrefix="1" applyFont="1" applyAlignment="1">
      <alignment horizontal="left" vertical="center"/>
    </xf>
    <xf numFmtId="0" fontId="9" fillId="0" borderId="41" xfId="0" quotePrefix="1" applyFont="1" applyBorder="1" applyAlignment="1">
      <alignment horizontal="left" vertical="center"/>
    </xf>
    <xf numFmtId="0" fontId="9" fillId="0" borderId="39" xfId="0" quotePrefix="1" applyFont="1" applyBorder="1" applyAlignment="1">
      <alignment horizontal="left" vertical="center"/>
    </xf>
    <xf numFmtId="0" fontId="9" fillId="0" borderId="2" xfId="0" quotePrefix="1" applyFont="1" applyBorder="1" applyAlignment="1">
      <alignment horizontal="left" vertical="center"/>
    </xf>
    <xf numFmtId="0" fontId="9" fillId="0" borderId="38" xfId="0" quotePrefix="1" applyFont="1" applyBorder="1" applyAlignment="1">
      <alignment horizontal="left" vertical="center"/>
    </xf>
    <xf numFmtId="0" fontId="9" fillId="0" borderId="32" xfId="0" quotePrefix="1" applyFont="1" applyBorder="1" applyAlignment="1">
      <alignment horizontal="left" vertical="center"/>
    </xf>
    <xf numFmtId="0" fontId="9" fillId="0" borderId="17" xfId="0" quotePrefix="1" applyFont="1" applyBorder="1" applyAlignment="1">
      <alignment horizontal="left" vertical="center"/>
    </xf>
    <xf numFmtId="0" fontId="9" fillId="0" borderId="33" xfId="0" quotePrefix="1" applyFont="1" applyBorder="1" applyAlignment="1">
      <alignment horizontal="left" vertical="center"/>
    </xf>
    <xf numFmtId="0" fontId="2" fillId="0" borderId="16" xfId="0" quotePrefix="1" applyFont="1" applyBorder="1" applyAlignment="1">
      <alignment horizontal="center" vertical="center"/>
    </xf>
    <xf numFmtId="0" fontId="2" fillId="0" borderId="33" xfId="0" quotePrefix="1" applyFont="1" applyBorder="1" applyAlignment="1">
      <alignment horizontal="center" vertical="center"/>
    </xf>
    <xf numFmtId="0" fontId="3" fillId="3" borderId="30" xfId="0" applyFont="1" applyFill="1" applyBorder="1" applyAlignment="1">
      <alignment horizontal="left" vertical="center"/>
    </xf>
    <xf numFmtId="0" fontId="3" fillId="3" borderId="14" xfId="0" applyFont="1" applyFill="1" applyBorder="1" applyAlignment="1">
      <alignment horizontal="left" vertical="center"/>
    </xf>
    <xf numFmtId="0" fontId="3" fillId="3" borderId="15" xfId="0" applyFont="1" applyFill="1" applyBorder="1" applyAlignment="1">
      <alignment horizontal="left" vertical="center"/>
    </xf>
    <xf numFmtId="0" fontId="2" fillId="0" borderId="6" xfId="0" quotePrefix="1" applyFont="1" applyBorder="1" applyAlignment="1">
      <alignment horizontal="center" vertical="center"/>
    </xf>
    <xf numFmtId="0" fontId="2" fillId="0" borderId="38" xfId="0" quotePrefix="1" applyFont="1" applyBorder="1" applyAlignment="1">
      <alignment horizontal="center" vertical="center"/>
    </xf>
    <xf numFmtId="49" fontId="3" fillId="3" borderId="34" xfId="0" applyNumberFormat="1" applyFont="1" applyFill="1" applyBorder="1" applyAlignment="1">
      <alignment horizontal="center" vertical="center"/>
    </xf>
    <xf numFmtId="49" fontId="3" fillId="3" borderId="35" xfId="0" applyNumberFormat="1" applyFont="1" applyFill="1" applyBorder="1" applyAlignment="1">
      <alignment horizontal="center" vertical="center"/>
    </xf>
    <xf numFmtId="166" fontId="2" fillId="0" borderId="49" xfId="0" applyNumberFormat="1" applyFont="1" applyBorder="1" applyAlignment="1">
      <alignment horizontal="center" vertical="center" wrapText="1"/>
    </xf>
    <xf numFmtId="166" fontId="2" fillId="0" borderId="12" xfId="0" applyNumberFormat="1" applyFont="1" applyBorder="1" applyAlignment="1">
      <alignment horizontal="center" vertical="center" wrapText="1"/>
    </xf>
    <xf numFmtId="166" fontId="2" fillId="0" borderId="29" xfId="0" applyNumberFormat="1" applyFont="1" applyBorder="1" applyAlignment="1">
      <alignment horizontal="center" vertical="center" wrapText="1"/>
    </xf>
    <xf numFmtId="166" fontId="2" fillId="0" borderId="44" xfId="0" applyNumberFormat="1" applyFont="1" applyBorder="1" applyAlignment="1">
      <alignment horizontal="center" vertical="center"/>
    </xf>
    <xf numFmtId="166" fontId="2" fillId="0" borderId="10" xfId="0" applyNumberFormat="1" applyFont="1" applyBorder="1" applyAlignment="1">
      <alignment horizontal="center" vertical="center"/>
    </xf>
    <xf numFmtId="166" fontId="2" fillId="0" borderId="11" xfId="0" applyNumberFormat="1" applyFont="1" applyBorder="1" applyAlignment="1">
      <alignment horizontal="center" vertical="center"/>
    </xf>
    <xf numFmtId="0" fontId="2" fillId="2" borderId="36" xfId="0" quotePrefix="1" applyFont="1" applyFill="1" applyBorder="1" applyAlignment="1">
      <alignment horizontal="center" vertical="center"/>
    </xf>
    <xf numFmtId="0" fontId="2" fillId="2" borderId="37" xfId="0" quotePrefix="1" applyFont="1" applyFill="1" applyBorder="1" applyAlignment="1">
      <alignment horizontal="center" vertical="center"/>
    </xf>
    <xf numFmtId="49" fontId="3" fillId="3" borderId="40" xfId="0" applyNumberFormat="1" applyFont="1" applyFill="1" applyBorder="1" applyAlignment="1">
      <alignment horizontal="center" vertical="center"/>
    </xf>
    <xf numFmtId="49" fontId="3" fillId="3" borderId="24" xfId="0" applyNumberFormat="1" applyFont="1" applyFill="1" applyBorder="1" applyAlignment="1">
      <alignment horizontal="center" vertical="center"/>
    </xf>
    <xf numFmtId="0" fontId="2" fillId="0" borderId="6" xfId="0" applyFont="1" applyBorder="1" applyAlignment="1">
      <alignment horizontal="center" vertical="center"/>
    </xf>
    <xf numFmtId="0" fontId="2" fillId="0" borderId="38" xfId="0" applyFont="1" applyBorder="1" applyAlignment="1">
      <alignment horizontal="center" vertical="center"/>
    </xf>
    <xf numFmtId="0" fontId="2" fillId="0" borderId="1" xfId="0" quotePrefix="1" applyFont="1" applyBorder="1" applyAlignment="1">
      <alignment horizontal="center" vertical="center"/>
    </xf>
    <xf numFmtId="0" fontId="2" fillId="0" borderId="41" xfId="0" quotePrefix="1" applyFont="1" applyBorder="1" applyAlignment="1">
      <alignment horizontal="center" vertical="center"/>
    </xf>
    <xf numFmtId="0" fontId="3" fillId="3" borderId="40" xfId="0" quotePrefix="1" applyFont="1" applyFill="1" applyBorder="1" applyAlignment="1">
      <alignment horizontal="center" vertical="center"/>
    </xf>
    <xf numFmtId="0" fontId="3" fillId="3" borderId="24" xfId="0" quotePrefix="1" applyFont="1" applyFill="1" applyBorder="1" applyAlignment="1">
      <alignment horizontal="center" vertical="center"/>
    </xf>
    <xf numFmtId="0" fontId="2" fillId="0" borderId="1" xfId="0" applyFont="1" applyBorder="1" applyAlignment="1">
      <alignment horizontal="center" vertical="center"/>
    </xf>
    <xf numFmtId="0" fontId="2" fillId="0" borderId="41" xfId="0" applyFont="1" applyBorder="1" applyAlignment="1">
      <alignment horizontal="center" vertical="center"/>
    </xf>
    <xf numFmtId="0" fontId="2" fillId="2" borderId="3" xfId="0" applyFont="1" applyFill="1" applyBorder="1" applyAlignment="1">
      <alignment horizontal="center" vertical="center"/>
    </xf>
    <xf numFmtId="0" fontId="2" fillId="2" borderId="50"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37" xfId="0" applyFont="1" applyFill="1" applyBorder="1" applyAlignment="1">
      <alignment horizontal="center" vertical="center"/>
    </xf>
    <xf numFmtId="0" fontId="2" fillId="0" borderId="44"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4" fontId="2" fillId="5" borderId="44" xfId="0" applyNumberFormat="1" applyFont="1" applyFill="1" applyBorder="1" applyAlignment="1">
      <alignment horizontal="center" vertical="center"/>
    </xf>
    <xf numFmtId="4" fontId="2" fillId="5" borderId="10" xfId="0" applyNumberFormat="1" applyFont="1" applyFill="1" applyBorder="1" applyAlignment="1">
      <alignment horizontal="center" vertical="center"/>
    </xf>
    <xf numFmtId="4" fontId="2" fillId="5" borderId="11" xfId="0" applyNumberFormat="1" applyFont="1" applyFill="1" applyBorder="1" applyAlignment="1">
      <alignment horizontal="center" vertical="center"/>
    </xf>
  </cellXfs>
  <cellStyles count="3">
    <cellStyle name="Normální" xfId="0" builtinId="0"/>
    <cellStyle name="normální_D11-SGGT" xfId="1" xr:uid="{00000000-0005-0000-0000-000001000000}"/>
    <cellStyle name="Styl 1" xfId="2" xr:uid="{00000000-0005-0000-0000-00000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A907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22"/>
  <sheetViews>
    <sheetView tabSelected="1" view="pageBreakPreview" topLeftCell="A74" zoomScale="90" zoomScaleNormal="85" zoomScaleSheetLayoutView="90" zoomScalePageLayoutView="80" workbookViewId="0">
      <selection activeCell="G139" sqref="G139"/>
    </sheetView>
  </sheetViews>
  <sheetFormatPr defaultColWidth="9.33203125" defaultRowHeight="12" x14ac:dyDescent="0.2"/>
  <cols>
    <col min="1" max="1" width="4.5" style="4" bestFit="1" customWidth="1"/>
    <col min="2" max="2" width="3.5" style="4" bestFit="1" customWidth="1"/>
    <col min="3" max="3" width="157.6640625" style="5" customWidth="1"/>
    <col min="4" max="4" width="10.83203125" style="11" bestFit="1" customWidth="1"/>
    <col min="5" max="5" width="16.83203125" style="4" bestFit="1" customWidth="1"/>
    <col min="6" max="6" width="23.1640625" style="20" bestFit="1" customWidth="1"/>
    <col min="7" max="7" width="21" style="82" bestFit="1" customWidth="1"/>
    <col min="8" max="8" width="84.5" style="92" customWidth="1"/>
    <col min="9" max="9" width="74.5" style="2" customWidth="1"/>
    <col min="10" max="16384" width="9.33203125" style="2"/>
  </cols>
  <sheetData>
    <row r="1" spans="1:8" ht="15" customHeight="1" x14ac:dyDescent="0.2">
      <c r="A1" s="50" t="s">
        <v>121</v>
      </c>
      <c r="B1" s="1"/>
      <c r="C1" s="135" t="s">
        <v>226</v>
      </c>
      <c r="D1" s="58"/>
      <c r="E1" s="1"/>
      <c r="F1" s="140" t="s">
        <v>142</v>
      </c>
      <c r="G1" s="73"/>
    </row>
    <row r="2" spans="1:8" ht="15" customHeight="1" x14ac:dyDescent="0.2">
      <c r="A2" s="51"/>
      <c r="B2" s="8"/>
      <c r="C2" s="3" t="s">
        <v>227</v>
      </c>
      <c r="D2" s="22"/>
      <c r="E2" s="8"/>
      <c r="F2" s="22"/>
      <c r="G2" s="74"/>
    </row>
    <row r="3" spans="1:8" ht="15" customHeight="1" thickBot="1" x14ac:dyDescent="0.25">
      <c r="A3" s="110"/>
      <c r="B3" s="10"/>
      <c r="C3" s="17" t="s">
        <v>214</v>
      </c>
      <c r="D3" s="59"/>
      <c r="E3" s="10"/>
      <c r="F3" s="21"/>
      <c r="G3" s="75"/>
    </row>
    <row r="4" spans="1:8" s="6" customFormat="1" ht="30" customHeight="1" thickBot="1" x14ac:dyDescent="0.25">
      <c r="A4" s="171" t="s">
        <v>130</v>
      </c>
      <c r="B4" s="172"/>
      <c r="C4" s="39" t="s">
        <v>131</v>
      </c>
      <c r="D4" s="40" t="s">
        <v>132</v>
      </c>
      <c r="E4" s="41" t="s">
        <v>0</v>
      </c>
      <c r="F4" s="42" t="s">
        <v>134</v>
      </c>
      <c r="G4" s="43" t="s">
        <v>133</v>
      </c>
      <c r="H4" s="93"/>
    </row>
    <row r="5" spans="1:8" ht="15" customHeight="1" x14ac:dyDescent="0.2">
      <c r="A5" s="173" t="s">
        <v>1</v>
      </c>
      <c r="B5" s="174"/>
      <c r="C5" s="178" t="s">
        <v>2</v>
      </c>
      <c r="D5" s="179"/>
      <c r="E5" s="179"/>
      <c r="F5" s="179"/>
      <c r="G5" s="180"/>
    </row>
    <row r="6" spans="1:8" ht="15" customHeight="1" x14ac:dyDescent="0.2">
      <c r="A6" s="215" t="s">
        <v>3</v>
      </c>
      <c r="B6" s="216"/>
      <c r="C6" s="185" t="s">
        <v>127</v>
      </c>
      <c r="D6" s="186"/>
      <c r="E6" s="186"/>
      <c r="F6" s="186"/>
      <c r="G6" s="187"/>
    </row>
    <row r="7" spans="1:8" ht="15" customHeight="1" x14ac:dyDescent="0.2">
      <c r="A7" s="52" t="s">
        <v>3</v>
      </c>
      <c r="B7" s="27">
        <v>1</v>
      </c>
      <c r="C7" s="28" t="s">
        <v>100</v>
      </c>
      <c r="D7" s="47">
        <v>178</v>
      </c>
      <c r="E7" s="29" t="s">
        <v>4</v>
      </c>
      <c r="F7" s="136"/>
      <c r="G7" s="76">
        <f t="shared" ref="G7:G25" si="0">D7*(F7)</f>
        <v>0</v>
      </c>
    </row>
    <row r="8" spans="1:8" ht="15" hidden="1" customHeight="1" x14ac:dyDescent="0.2">
      <c r="A8" s="52" t="s">
        <v>3</v>
      </c>
      <c r="B8" s="27">
        <v>2</v>
      </c>
      <c r="C8" s="28" t="s">
        <v>103</v>
      </c>
      <c r="D8" s="47"/>
      <c r="E8" s="29"/>
      <c r="F8" s="157" t="s">
        <v>224</v>
      </c>
      <c r="G8" s="76"/>
    </row>
    <row r="9" spans="1:8" ht="15" customHeight="1" x14ac:dyDescent="0.2">
      <c r="A9" s="52" t="s">
        <v>3</v>
      </c>
      <c r="B9" s="27">
        <v>3</v>
      </c>
      <c r="C9" s="30" t="s">
        <v>101</v>
      </c>
      <c r="D9" s="47">
        <v>42</v>
      </c>
      <c r="E9" s="29" t="s">
        <v>4</v>
      </c>
      <c r="F9" s="136"/>
      <c r="G9" s="76">
        <f t="shared" si="0"/>
        <v>0</v>
      </c>
    </row>
    <row r="10" spans="1:8" ht="15" hidden="1" customHeight="1" x14ac:dyDescent="0.2">
      <c r="A10" s="52" t="s">
        <v>3</v>
      </c>
      <c r="B10" s="27">
        <v>4</v>
      </c>
      <c r="C10" s="30" t="s">
        <v>102</v>
      </c>
      <c r="D10" s="47"/>
      <c r="E10" s="29"/>
      <c r="F10" s="157" t="s">
        <v>224</v>
      </c>
      <c r="G10" s="76"/>
    </row>
    <row r="11" spans="1:8" ht="15" hidden="1" customHeight="1" x14ac:dyDescent="0.2">
      <c r="A11" s="52" t="s">
        <v>3</v>
      </c>
      <c r="B11" s="27">
        <v>5</v>
      </c>
      <c r="C11" s="28" t="s">
        <v>80</v>
      </c>
      <c r="D11" s="47"/>
      <c r="E11" s="29"/>
      <c r="F11" s="157" t="s">
        <v>224</v>
      </c>
      <c r="G11" s="76"/>
    </row>
    <row r="12" spans="1:8" ht="15" hidden="1" customHeight="1" x14ac:dyDescent="0.2">
      <c r="A12" s="52" t="s">
        <v>3</v>
      </c>
      <c r="B12" s="27">
        <v>6</v>
      </c>
      <c r="C12" s="28" t="s">
        <v>81</v>
      </c>
      <c r="D12" s="47"/>
      <c r="E12" s="29"/>
      <c r="F12" s="157" t="s">
        <v>224</v>
      </c>
      <c r="G12" s="76"/>
    </row>
    <row r="13" spans="1:8" ht="15" hidden="1" customHeight="1" x14ac:dyDescent="0.2">
      <c r="A13" s="52" t="s">
        <v>3</v>
      </c>
      <c r="B13" s="27">
        <v>7</v>
      </c>
      <c r="C13" s="30" t="s">
        <v>117</v>
      </c>
      <c r="D13" s="47"/>
      <c r="E13" s="29"/>
      <c r="F13" s="157" t="s">
        <v>224</v>
      </c>
      <c r="G13" s="76"/>
      <c r="H13" s="95"/>
    </row>
    <row r="14" spans="1:8" ht="15" hidden="1" customHeight="1" x14ac:dyDescent="0.2">
      <c r="A14" s="124" t="s">
        <v>3</v>
      </c>
      <c r="B14" s="125">
        <v>8</v>
      </c>
      <c r="C14" s="126" t="s">
        <v>213</v>
      </c>
      <c r="D14" s="47"/>
      <c r="E14" s="29"/>
      <c r="F14" s="157" t="s">
        <v>224</v>
      </c>
      <c r="G14" s="76"/>
      <c r="H14" s="95"/>
    </row>
    <row r="15" spans="1:8" ht="15" hidden="1" customHeight="1" x14ac:dyDescent="0.2">
      <c r="A15" s="124" t="s">
        <v>3</v>
      </c>
      <c r="B15" s="27">
        <v>9</v>
      </c>
      <c r="C15" s="126" t="s">
        <v>136</v>
      </c>
      <c r="D15" s="47"/>
      <c r="E15" s="29"/>
      <c r="F15" s="157" t="s">
        <v>224</v>
      </c>
      <c r="G15" s="76"/>
      <c r="H15" s="95"/>
    </row>
    <row r="16" spans="1:8" ht="23.45" hidden="1" customHeight="1" x14ac:dyDescent="0.2">
      <c r="A16" s="124" t="s">
        <v>3</v>
      </c>
      <c r="B16" s="27">
        <v>10</v>
      </c>
      <c r="C16" s="126" t="s">
        <v>143</v>
      </c>
      <c r="D16" s="47"/>
      <c r="E16" s="29"/>
      <c r="F16" s="157" t="s">
        <v>224</v>
      </c>
      <c r="G16" s="76"/>
      <c r="H16" s="95"/>
    </row>
    <row r="17" spans="1:8" ht="15" hidden="1" customHeight="1" x14ac:dyDescent="0.2">
      <c r="A17" s="124" t="s">
        <v>3</v>
      </c>
      <c r="B17" s="27">
        <v>11</v>
      </c>
      <c r="C17" s="126" t="s">
        <v>144</v>
      </c>
      <c r="D17" s="47"/>
      <c r="E17" s="29"/>
      <c r="F17" s="157" t="s">
        <v>224</v>
      </c>
      <c r="G17" s="76"/>
      <c r="H17" s="95"/>
    </row>
    <row r="18" spans="1:8" ht="15" hidden="1" customHeight="1" x14ac:dyDescent="0.2">
      <c r="A18" s="124" t="s">
        <v>3</v>
      </c>
      <c r="B18" s="27">
        <v>12</v>
      </c>
      <c r="C18" s="127" t="s">
        <v>145</v>
      </c>
      <c r="D18" s="47"/>
      <c r="E18" s="29"/>
      <c r="F18" s="157" t="s">
        <v>224</v>
      </c>
      <c r="G18" s="76"/>
      <c r="H18" s="95"/>
    </row>
    <row r="19" spans="1:8" ht="15" hidden="1" customHeight="1" x14ac:dyDescent="0.2">
      <c r="A19" s="124" t="s">
        <v>3</v>
      </c>
      <c r="B19" s="27">
        <v>13</v>
      </c>
      <c r="C19" s="127" t="s">
        <v>135</v>
      </c>
      <c r="D19" s="47"/>
      <c r="E19" s="29"/>
      <c r="F19" s="157" t="s">
        <v>224</v>
      </c>
      <c r="G19" s="76"/>
      <c r="H19" s="95"/>
    </row>
    <row r="20" spans="1:8" ht="15" hidden="1" customHeight="1" x14ac:dyDescent="0.2">
      <c r="A20" s="124" t="s">
        <v>3</v>
      </c>
      <c r="B20" s="125">
        <v>14</v>
      </c>
      <c r="C20" s="128" t="s">
        <v>105</v>
      </c>
      <c r="D20" s="47"/>
      <c r="E20" s="29"/>
      <c r="F20" s="157" t="s">
        <v>224</v>
      </c>
      <c r="G20" s="76"/>
      <c r="H20" s="95"/>
    </row>
    <row r="21" spans="1:8" ht="15" hidden="1" customHeight="1" x14ac:dyDescent="0.2">
      <c r="A21" s="124" t="s">
        <v>3</v>
      </c>
      <c r="B21" s="27">
        <v>15</v>
      </c>
      <c r="C21" s="126" t="s">
        <v>137</v>
      </c>
      <c r="D21" s="47"/>
      <c r="E21" s="29"/>
      <c r="F21" s="157" t="s">
        <v>224</v>
      </c>
      <c r="G21" s="76"/>
      <c r="H21" s="95"/>
    </row>
    <row r="22" spans="1:8" ht="15" hidden="1" customHeight="1" x14ac:dyDescent="0.2">
      <c r="A22" s="124" t="s">
        <v>3</v>
      </c>
      <c r="B22" s="27">
        <v>16</v>
      </c>
      <c r="C22" s="126" t="s">
        <v>119</v>
      </c>
      <c r="D22" s="47"/>
      <c r="E22" s="29"/>
      <c r="F22" s="157" t="s">
        <v>224</v>
      </c>
      <c r="G22" s="76"/>
      <c r="H22" s="95"/>
    </row>
    <row r="23" spans="1:8" ht="15" hidden="1" customHeight="1" x14ac:dyDescent="0.2">
      <c r="A23" s="124" t="s">
        <v>3</v>
      </c>
      <c r="B23" s="27">
        <v>17</v>
      </c>
      <c r="C23" s="128" t="s">
        <v>140</v>
      </c>
      <c r="D23" s="47"/>
      <c r="E23" s="29"/>
      <c r="F23" s="157" t="s">
        <v>224</v>
      </c>
      <c r="G23" s="76"/>
      <c r="H23" s="95"/>
    </row>
    <row r="24" spans="1:8" ht="15" hidden="1" customHeight="1" x14ac:dyDescent="0.2">
      <c r="A24" s="124" t="s">
        <v>3</v>
      </c>
      <c r="B24" s="27">
        <v>18</v>
      </c>
      <c r="C24" s="128" t="s">
        <v>139</v>
      </c>
      <c r="D24" s="47"/>
      <c r="E24" s="29"/>
      <c r="F24" s="157" t="s">
        <v>224</v>
      </c>
      <c r="G24" s="76"/>
      <c r="H24" s="95"/>
    </row>
    <row r="25" spans="1:8" ht="15" customHeight="1" x14ac:dyDescent="0.2">
      <c r="A25" s="124" t="s">
        <v>3</v>
      </c>
      <c r="B25" s="27">
        <v>19</v>
      </c>
      <c r="C25" s="128" t="s">
        <v>138</v>
      </c>
      <c r="D25" s="47">
        <v>18</v>
      </c>
      <c r="E25" s="29" t="s">
        <v>4</v>
      </c>
      <c r="F25" s="136"/>
      <c r="G25" s="76">
        <f t="shared" si="0"/>
        <v>0</v>
      </c>
      <c r="H25" s="95"/>
    </row>
    <row r="26" spans="1:8" ht="15" hidden="1" customHeight="1" x14ac:dyDescent="0.2">
      <c r="A26" s="124" t="s">
        <v>3</v>
      </c>
      <c r="B26" s="125">
        <v>20</v>
      </c>
      <c r="C26" s="128" t="s">
        <v>82</v>
      </c>
      <c r="D26" s="47"/>
      <c r="E26" s="29"/>
      <c r="F26" s="157" t="s">
        <v>224</v>
      </c>
      <c r="G26" s="76"/>
      <c r="H26" s="95"/>
    </row>
    <row r="27" spans="1:8" ht="15" hidden="1" customHeight="1" x14ac:dyDescent="0.2">
      <c r="A27" s="52" t="s">
        <v>3</v>
      </c>
      <c r="B27" s="27">
        <v>21</v>
      </c>
      <c r="C27" s="28" t="s">
        <v>99</v>
      </c>
      <c r="D27" s="47"/>
      <c r="E27" s="29"/>
      <c r="F27" s="157" t="s">
        <v>224</v>
      </c>
      <c r="G27" s="76"/>
      <c r="H27" s="95"/>
    </row>
    <row r="28" spans="1:8" ht="15" customHeight="1" x14ac:dyDescent="0.2">
      <c r="A28" s="229" t="s">
        <v>5</v>
      </c>
      <c r="B28" s="230"/>
      <c r="C28" s="185" t="s">
        <v>128</v>
      </c>
      <c r="D28" s="186"/>
      <c r="E28" s="186"/>
      <c r="F28" s="186"/>
      <c r="G28" s="187"/>
      <c r="H28" s="95"/>
    </row>
    <row r="29" spans="1:8" ht="15" customHeight="1" x14ac:dyDescent="0.2">
      <c r="A29" s="52" t="s">
        <v>5</v>
      </c>
      <c r="B29" s="27">
        <v>1</v>
      </c>
      <c r="C29" s="28" t="s">
        <v>146</v>
      </c>
      <c r="D29" s="47">
        <v>33</v>
      </c>
      <c r="E29" s="29" t="s">
        <v>37</v>
      </c>
      <c r="F29" s="136"/>
      <c r="G29" s="76">
        <f>D29*(F29)</f>
        <v>0</v>
      </c>
      <c r="H29" s="95"/>
    </row>
    <row r="30" spans="1:8" ht="15" hidden="1" customHeight="1" x14ac:dyDescent="0.2">
      <c r="A30" s="124" t="s">
        <v>5</v>
      </c>
      <c r="B30" s="125">
        <v>2</v>
      </c>
      <c r="C30" s="128" t="s">
        <v>147</v>
      </c>
      <c r="D30" s="47"/>
      <c r="E30" s="29"/>
      <c r="F30" s="157" t="s">
        <v>224</v>
      </c>
      <c r="G30" s="76"/>
      <c r="H30" s="95"/>
    </row>
    <row r="31" spans="1:8" ht="15" customHeight="1" x14ac:dyDescent="0.2">
      <c r="A31" s="124" t="s">
        <v>5</v>
      </c>
      <c r="B31" s="125">
        <v>3</v>
      </c>
      <c r="C31" s="128" t="s">
        <v>148</v>
      </c>
      <c r="D31" s="47">
        <v>5</v>
      </c>
      <c r="E31" s="29" t="s">
        <v>37</v>
      </c>
      <c r="F31" s="136"/>
      <c r="G31" s="76">
        <f>D31*(F31)</f>
        <v>0</v>
      </c>
      <c r="H31" s="95"/>
    </row>
    <row r="32" spans="1:8" ht="15" hidden="1" customHeight="1" x14ac:dyDescent="0.2">
      <c r="A32" s="124" t="s">
        <v>5</v>
      </c>
      <c r="B32" s="125">
        <v>4</v>
      </c>
      <c r="C32" s="128" t="s">
        <v>169</v>
      </c>
      <c r="D32" s="47"/>
      <c r="E32" s="29"/>
      <c r="F32" s="157" t="s">
        <v>224</v>
      </c>
      <c r="G32" s="76"/>
      <c r="H32" s="95"/>
    </row>
    <row r="33" spans="1:8" ht="15" hidden="1" customHeight="1" x14ac:dyDescent="0.2">
      <c r="A33" s="124" t="s">
        <v>5</v>
      </c>
      <c r="B33" s="125">
        <v>5</v>
      </c>
      <c r="C33" s="128" t="s">
        <v>141</v>
      </c>
      <c r="D33" s="47"/>
      <c r="E33" s="29"/>
      <c r="F33" s="157" t="s">
        <v>224</v>
      </c>
      <c r="G33" s="76"/>
      <c r="H33" s="95"/>
    </row>
    <row r="34" spans="1:8" s="66" customFormat="1" ht="18" customHeight="1" x14ac:dyDescent="0.2">
      <c r="A34" s="124" t="s">
        <v>5</v>
      </c>
      <c r="B34" s="125">
        <v>6</v>
      </c>
      <c r="C34" s="149" t="s">
        <v>120</v>
      </c>
      <c r="D34" s="46">
        <v>1</v>
      </c>
      <c r="E34" s="31" t="s">
        <v>116</v>
      </c>
      <c r="F34" s="44">
        <v>20000</v>
      </c>
      <c r="G34" s="162">
        <f t="shared" ref="G34:G40" si="1">D34*(F34)</f>
        <v>20000</v>
      </c>
      <c r="H34" s="96"/>
    </row>
    <row r="35" spans="1:8" ht="15" customHeight="1" x14ac:dyDescent="0.2">
      <c r="A35" s="52" t="s">
        <v>5</v>
      </c>
      <c r="B35" s="27">
        <v>7</v>
      </c>
      <c r="C35" s="32" t="s">
        <v>34</v>
      </c>
      <c r="D35" s="47">
        <v>20</v>
      </c>
      <c r="E35" s="29" t="s">
        <v>4</v>
      </c>
      <c r="F35" s="136"/>
      <c r="G35" s="76">
        <f t="shared" si="1"/>
        <v>0</v>
      </c>
      <c r="H35" s="95"/>
    </row>
    <row r="36" spans="1:8" ht="15" customHeight="1" x14ac:dyDescent="0.2">
      <c r="A36" s="52" t="s">
        <v>5</v>
      </c>
      <c r="B36" s="27">
        <v>8</v>
      </c>
      <c r="C36" s="28" t="s">
        <v>35</v>
      </c>
      <c r="D36" s="47">
        <v>2</v>
      </c>
      <c r="E36" s="29" t="s">
        <v>17</v>
      </c>
      <c r="F36" s="136"/>
      <c r="G36" s="76">
        <f t="shared" si="1"/>
        <v>0</v>
      </c>
      <c r="H36" s="95"/>
    </row>
    <row r="37" spans="1:8" ht="15" hidden="1" customHeight="1" x14ac:dyDescent="0.2">
      <c r="A37" s="52" t="s">
        <v>5</v>
      </c>
      <c r="B37" s="27">
        <v>9</v>
      </c>
      <c r="C37" s="28" t="s">
        <v>104</v>
      </c>
      <c r="D37" s="47"/>
      <c r="E37" s="29"/>
      <c r="F37" s="157" t="s">
        <v>224</v>
      </c>
      <c r="G37" s="76"/>
      <c r="H37" s="95"/>
    </row>
    <row r="38" spans="1:8" ht="15" customHeight="1" x14ac:dyDescent="0.2">
      <c r="A38" s="52" t="s">
        <v>5</v>
      </c>
      <c r="B38" s="27">
        <v>10</v>
      </c>
      <c r="C38" s="28" t="s">
        <v>36</v>
      </c>
      <c r="D38" s="47">
        <v>202</v>
      </c>
      <c r="E38" s="29" t="s">
        <v>20</v>
      </c>
      <c r="F38" s="136"/>
      <c r="G38" s="76">
        <f t="shared" si="1"/>
        <v>0</v>
      </c>
      <c r="H38" s="95"/>
    </row>
    <row r="39" spans="1:8" ht="15" hidden="1" customHeight="1" x14ac:dyDescent="0.2">
      <c r="A39" s="52" t="s">
        <v>5</v>
      </c>
      <c r="B39" s="27">
        <v>11</v>
      </c>
      <c r="C39" s="28" t="s">
        <v>51</v>
      </c>
      <c r="D39" s="47"/>
      <c r="E39" s="29"/>
      <c r="F39" s="157" t="s">
        <v>224</v>
      </c>
      <c r="G39" s="76"/>
      <c r="H39" s="95"/>
    </row>
    <row r="40" spans="1:8" ht="15" customHeight="1" x14ac:dyDescent="0.2">
      <c r="A40" s="52" t="s">
        <v>5</v>
      </c>
      <c r="B40" s="27">
        <v>12</v>
      </c>
      <c r="C40" s="28" t="s">
        <v>52</v>
      </c>
      <c r="D40" s="47">
        <v>18</v>
      </c>
      <c r="E40" s="29" t="s">
        <v>20</v>
      </c>
      <c r="F40" s="136"/>
      <c r="G40" s="76">
        <f t="shared" si="1"/>
        <v>0</v>
      </c>
      <c r="H40" s="95"/>
    </row>
    <row r="41" spans="1:8" ht="15" hidden="1" customHeight="1" x14ac:dyDescent="0.2">
      <c r="A41" s="52" t="s">
        <v>5</v>
      </c>
      <c r="B41" s="27">
        <v>13</v>
      </c>
      <c r="C41" s="28" t="s">
        <v>53</v>
      </c>
      <c r="D41" s="47"/>
      <c r="E41" s="29"/>
      <c r="F41" s="157" t="s">
        <v>224</v>
      </c>
      <c r="G41" s="76"/>
      <c r="H41" s="95"/>
    </row>
    <row r="42" spans="1:8" s="66" customFormat="1" ht="17.45" customHeight="1" x14ac:dyDescent="0.2">
      <c r="A42" s="52" t="s">
        <v>5</v>
      </c>
      <c r="B42" s="27">
        <v>14</v>
      </c>
      <c r="C42" s="150" t="s">
        <v>215</v>
      </c>
      <c r="D42" s="46">
        <v>1</v>
      </c>
      <c r="E42" s="155" t="s">
        <v>116</v>
      </c>
      <c r="F42" s="136"/>
      <c r="G42" s="76">
        <f t="shared" ref="G42" si="2">D42*(F42)</f>
        <v>0</v>
      </c>
      <c r="H42" s="96"/>
    </row>
    <row r="43" spans="1:8" ht="15" hidden="1" customHeight="1" x14ac:dyDescent="0.2">
      <c r="A43" s="52" t="s">
        <v>5</v>
      </c>
      <c r="B43" s="27">
        <v>15</v>
      </c>
      <c r="C43" s="28" t="s">
        <v>118</v>
      </c>
      <c r="D43" s="47"/>
      <c r="E43" s="27"/>
      <c r="F43" s="163" t="s">
        <v>224</v>
      </c>
      <c r="G43" s="76"/>
      <c r="H43" s="95"/>
    </row>
    <row r="44" spans="1:8" s="66" customFormat="1" ht="21" customHeight="1" thickBot="1" x14ac:dyDescent="0.25">
      <c r="A44" s="122" t="s">
        <v>5</v>
      </c>
      <c r="B44" s="34">
        <v>16</v>
      </c>
      <c r="C44" s="151" t="s">
        <v>185</v>
      </c>
      <c r="D44" s="67">
        <v>1</v>
      </c>
      <c r="E44" s="68" t="s">
        <v>116</v>
      </c>
      <c r="F44" s="62">
        <v>15000</v>
      </c>
      <c r="G44" s="77">
        <f>D44*F44</f>
        <v>15000</v>
      </c>
      <c r="H44" s="96"/>
    </row>
    <row r="45" spans="1:8" ht="15" customHeight="1" thickBot="1" x14ac:dyDescent="0.25">
      <c r="A45" s="227" t="s">
        <v>83</v>
      </c>
      <c r="B45" s="228"/>
      <c r="C45" s="188" t="s">
        <v>129</v>
      </c>
      <c r="D45" s="189"/>
      <c r="E45" s="189"/>
      <c r="F45" s="189"/>
      <c r="G45" s="190"/>
      <c r="H45" s="95"/>
    </row>
    <row r="46" spans="1:8" ht="15" customHeight="1" x14ac:dyDescent="0.2">
      <c r="A46" s="164" t="s">
        <v>83</v>
      </c>
      <c r="B46" s="113">
        <v>1</v>
      </c>
      <c r="C46" s="165" t="s">
        <v>47</v>
      </c>
      <c r="D46" s="166">
        <v>38</v>
      </c>
      <c r="E46" s="113" t="s">
        <v>17</v>
      </c>
      <c r="F46" s="167"/>
      <c r="G46" s="168">
        <f t="shared" ref="G46:G52" si="3">D46*(F46)</f>
        <v>0</v>
      </c>
      <c r="H46" s="95"/>
    </row>
    <row r="47" spans="1:8" ht="15" customHeight="1" x14ac:dyDescent="0.2">
      <c r="A47" s="52" t="s">
        <v>83</v>
      </c>
      <c r="B47" s="27">
        <v>2</v>
      </c>
      <c r="C47" s="32" t="s">
        <v>48</v>
      </c>
      <c r="D47" s="47">
        <v>4</v>
      </c>
      <c r="E47" s="27" t="s">
        <v>17</v>
      </c>
      <c r="F47" s="136"/>
      <c r="G47" s="76">
        <f t="shared" si="3"/>
        <v>0</v>
      </c>
      <c r="H47" s="95"/>
    </row>
    <row r="48" spans="1:8" ht="15" hidden="1" customHeight="1" x14ac:dyDescent="0.2">
      <c r="A48" s="52" t="s">
        <v>83</v>
      </c>
      <c r="B48" s="27">
        <v>3</v>
      </c>
      <c r="C48" s="32" t="s">
        <v>109</v>
      </c>
      <c r="D48" s="47"/>
      <c r="E48" s="27"/>
      <c r="F48" s="157" t="s">
        <v>224</v>
      </c>
      <c r="G48" s="76"/>
      <c r="H48" s="95"/>
    </row>
    <row r="49" spans="1:8" ht="15" customHeight="1" x14ac:dyDescent="0.2">
      <c r="A49" s="52" t="s">
        <v>83</v>
      </c>
      <c r="B49" s="27">
        <v>4</v>
      </c>
      <c r="C49" s="32" t="s">
        <v>84</v>
      </c>
      <c r="D49" s="47">
        <v>6</v>
      </c>
      <c r="E49" s="27" t="s">
        <v>17</v>
      </c>
      <c r="F49" s="136"/>
      <c r="G49" s="76">
        <f>D49*(F49)</f>
        <v>0</v>
      </c>
      <c r="H49" s="95"/>
    </row>
    <row r="50" spans="1:8" ht="15" hidden="1" customHeight="1" x14ac:dyDescent="0.2">
      <c r="A50" s="52" t="s">
        <v>83</v>
      </c>
      <c r="B50" s="27">
        <v>5</v>
      </c>
      <c r="C50" s="32" t="s">
        <v>85</v>
      </c>
      <c r="D50" s="47"/>
      <c r="E50" s="27"/>
      <c r="F50" s="157" t="s">
        <v>224</v>
      </c>
      <c r="G50" s="76"/>
      <c r="H50" s="95"/>
    </row>
    <row r="51" spans="1:8" ht="15" hidden="1" customHeight="1" x14ac:dyDescent="0.2">
      <c r="A51" s="52" t="s">
        <v>83</v>
      </c>
      <c r="B51" s="27">
        <v>6</v>
      </c>
      <c r="C51" s="32" t="s">
        <v>91</v>
      </c>
      <c r="D51" s="47"/>
      <c r="E51" s="27"/>
      <c r="F51" s="157" t="s">
        <v>224</v>
      </c>
      <c r="G51" s="76"/>
      <c r="H51" s="95"/>
    </row>
    <row r="52" spans="1:8" ht="15" customHeight="1" x14ac:dyDescent="0.2">
      <c r="A52" s="52" t="s">
        <v>83</v>
      </c>
      <c r="B52" s="27">
        <v>7</v>
      </c>
      <c r="C52" s="28" t="s">
        <v>49</v>
      </c>
      <c r="D52" s="47">
        <v>2</v>
      </c>
      <c r="E52" s="27" t="s">
        <v>17</v>
      </c>
      <c r="F52" s="136"/>
      <c r="G52" s="76">
        <f t="shared" si="3"/>
        <v>0</v>
      </c>
      <c r="H52" s="95"/>
    </row>
    <row r="53" spans="1:8" ht="15" customHeight="1" x14ac:dyDescent="0.2">
      <c r="A53" s="52" t="s">
        <v>83</v>
      </c>
      <c r="B53" s="27">
        <v>8</v>
      </c>
      <c r="C53" s="28" t="s">
        <v>112</v>
      </c>
      <c r="D53" s="47">
        <v>6</v>
      </c>
      <c r="E53" s="27" t="s">
        <v>17</v>
      </c>
      <c r="F53" s="136"/>
      <c r="G53" s="76">
        <f t="shared" ref="G53" si="4">D53*(F53)</f>
        <v>0</v>
      </c>
      <c r="H53" s="95"/>
    </row>
    <row r="54" spans="1:8" ht="18" customHeight="1" thickBot="1" x14ac:dyDescent="0.25">
      <c r="A54" s="122" t="s">
        <v>83</v>
      </c>
      <c r="B54" s="34">
        <v>9</v>
      </c>
      <c r="C54" s="156" t="s">
        <v>186</v>
      </c>
      <c r="D54" s="141">
        <v>1</v>
      </c>
      <c r="E54" s="142" t="s">
        <v>116</v>
      </c>
      <c r="F54" s="138"/>
      <c r="G54" s="79">
        <f t="shared" ref="G54" si="5">D54*(F54)</f>
        <v>0</v>
      </c>
      <c r="H54" s="95"/>
    </row>
    <row r="55" spans="1:8" ht="15" customHeight="1" thickBot="1" x14ac:dyDescent="0.25">
      <c r="A55" s="221"/>
      <c r="B55" s="222"/>
      <c r="C55" s="191" t="s">
        <v>6</v>
      </c>
      <c r="D55" s="192"/>
      <c r="E55" s="193"/>
      <c r="F55" s="45" t="s">
        <v>7</v>
      </c>
      <c r="G55" s="78">
        <f>SUM(G7:G27,G29:G44,G46:G54)</f>
        <v>35000</v>
      </c>
      <c r="H55" s="95"/>
    </row>
    <row r="56" spans="1:8" ht="15" customHeight="1" x14ac:dyDescent="0.2">
      <c r="A56" s="223" t="s">
        <v>8</v>
      </c>
      <c r="B56" s="224"/>
      <c r="C56" s="181" t="s">
        <v>9</v>
      </c>
      <c r="D56" s="181"/>
      <c r="E56" s="181"/>
      <c r="F56" s="181"/>
      <c r="G56" s="182"/>
      <c r="H56" s="95"/>
    </row>
    <row r="57" spans="1:8" ht="15" hidden="1" customHeight="1" x14ac:dyDescent="0.2">
      <c r="A57" s="53" t="s">
        <v>8</v>
      </c>
      <c r="B57" s="27">
        <v>1</v>
      </c>
      <c r="C57" s="32" t="s">
        <v>38</v>
      </c>
      <c r="D57" s="47"/>
      <c r="E57" s="27"/>
      <c r="F57" s="157" t="s">
        <v>224</v>
      </c>
      <c r="G57" s="76"/>
      <c r="H57" s="95"/>
    </row>
    <row r="58" spans="1:8" ht="15" hidden="1" customHeight="1" x14ac:dyDescent="0.2">
      <c r="A58" s="129" t="s">
        <v>8</v>
      </c>
      <c r="B58" s="125">
        <v>2</v>
      </c>
      <c r="C58" s="128" t="s">
        <v>39</v>
      </c>
      <c r="D58" s="47"/>
      <c r="E58" s="27"/>
      <c r="F58" s="157" t="s">
        <v>224</v>
      </c>
      <c r="G58" s="76"/>
      <c r="H58" s="95"/>
    </row>
    <row r="59" spans="1:8" ht="15" hidden="1" customHeight="1" x14ac:dyDescent="0.2">
      <c r="A59" s="129" t="s">
        <v>8</v>
      </c>
      <c r="B59" s="125">
        <v>3</v>
      </c>
      <c r="C59" s="128" t="s">
        <v>149</v>
      </c>
      <c r="D59" s="47"/>
      <c r="E59" s="27"/>
      <c r="F59" s="157" t="s">
        <v>224</v>
      </c>
      <c r="G59" s="76"/>
      <c r="H59" s="95"/>
    </row>
    <row r="60" spans="1:8" ht="15" hidden="1" customHeight="1" x14ac:dyDescent="0.2">
      <c r="A60" s="129" t="s">
        <v>8</v>
      </c>
      <c r="B60" s="125">
        <v>4</v>
      </c>
      <c r="C60" s="128" t="s">
        <v>150</v>
      </c>
      <c r="D60" s="47"/>
      <c r="E60" s="27"/>
      <c r="F60" s="157" t="s">
        <v>224</v>
      </c>
      <c r="G60" s="76"/>
      <c r="H60" s="95"/>
    </row>
    <row r="61" spans="1:8" ht="15" customHeight="1" x14ac:dyDescent="0.2">
      <c r="A61" s="129" t="s">
        <v>8</v>
      </c>
      <c r="B61" s="125">
        <v>5</v>
      </c>
      <c r="C61" s="128" t="s">
        <v>31</v>
      </c>
      <c r="D61" s="47">
        <v>40</v>
      </c>
      <c r="E61" s="27" t="s">
        <v>4</v>
      </c>
      <c r="F61" s="136"/>
      <c r="G61" s="76">
        <f t="shared" ref="G61:G72" si="6">D61*(F61)</f>
        <v>0</v>
      </c>
      <c r="H61" s="95"/>
    </row>
    <row r="62" spans="1:8" ht="15" customHeight="1" x14ac:dyDescent="0.2">
      <c r="A62" s="129" t="s">
        <v>8</v>
      </c>
      <c r="B62" s="125">
        <v>6</v>
      </c>
      <c r="C62" s="128" t="s">
        <v>187</v>
      </c>
      <c r="D62" s="47">
        <v>4</v>
      </c>
      <c r="E62" s="27" t="s">
        <v>10</v>
      </c>
      <c r="F62" s="136"/>
      <c r="G62" s="76">
        <f t="shared" si="6"/>
        <v>0</v>
      </c>
      <c r="H62" s="95"/>
    </row>
    <row r="63" spans="1:8" ht="15" hidden="1" customHeight="1" x14ac:dyDescent="0.2">
      <c r="A63" s="129" t="s">
        <v>8</v>
      </c>
      <c r="B63" s="125">
        <v>7</v>
      </c>
      <c r="C63" s="128" t="s">
        <v>92</v>
      </c>
      <c r="D63" s="47"/>
      <c r="E63" s="27"/>
      <c r="F63" s="157" t="s">
        <v>224</v>
      </c>
      <c r="G63" s="76"/>
      <c r="H63" s="95"/>
    </row>
    <row r="64" spans="1:8" ht="15" hidden="1" customHeight="1" x14ac:dyDescent="0.2">
      <c r="A64" s="129" t="s">
        <v>8</v>
      </c>
      <c r="B64" s="125">
        <v>8</v>
      </c>
      <c r="C64" s="128" t="s">
        <v>93</v>
      </c>
      <c r="D64" s="47"/>
      <c r="E64" s="27"/>
      <c r="F64" s="157" t="s">
        <v>224</v>
      </c>
      <c r="G64" s="76"/>
      <c r="H64" s="95"/>
    </row>
    <row r="65" spans="1:8" ht="15" hidden="1" customHeight="1" x14ac:dyDescent="0.2">
      <c r="A65" s="129" t="s">
        <v>8</v>
      </c>
      <c r="B65" s="125">
        <v>9</v>
      </c>
      <c r="C65" s="128" t="s">
        <v>188</v>
      </c>
      <c r="D65" s="47"/>
      <c r="E65" s="27"/>
      <c r="F65" s="157" t="s">
        <v>224</v>
      </c>
      <c r="G65" s="76"/>
      <c r="H65" s="95"/>
    </row>
    <row r="66" spans="1:8" ht="15" hidden="1" customHeight="1" x14ac:dyDescent="0.2">
      <c r="A66" s="129" t="s">
        <v>8</v>
      </c>
      <c r="B66" s="125">
        <v>10</v>
      </c>
      <c r="C66" s="128" t="s">
        <v>189</v>
      </c>
      <c r="D66" s="47"/>
      <c r="E66" s="27"/>
      <c r="F66" s="157" t="s">
        <v>224</v>
      </c>
      <c r="G66" s="76"/>
      <c r="H66" s="95"/>
    </row>
    <row r="67" spans="1:8" ht="15" hidden="1" customHeight="1" x14ac:dyDescent="0.2">
      <c r="A67" s="129" t="s">
        <v>8</v>
      </c>
      <c r="B67" s="125">
        <v>11</v>
      </c>
      <c r="C67" s="128" t="s">
        <v>89</v>
      </c>
      <c r="D67" s="47"/>
      <c r="E67" s="27"/>
      <c r="F67" s="157" t="s">
        <v>224</v>
      </c>
      <c r="G67" s="76"/>
      <c r="H67" s="95"/>
    </row>
    <row r="68" spans="1:8" ht="15" customHeight="1" x14ac:dyDescent="0.2">
      <c r="A68" s="129" t="s">
        <v>8</v>
      </c>
      <c r="B68" s="125">
        <v>12</v>
      </c>
      <c r="C68" s="28" t="s">
        <v>54</v>
      </c>
      <c r="D68" s="47">
        <v>70</v>
      </c>
      <c r="E68" s="27" t="s">
        <v>20</v>
      </c>
      <c r="F68" s="136"/>
      <c r="G68" s="76">
        <f t="shared" si="6"/>
        <v>0</v>
      </c>
      <c r="H68" s="95"/>
    </row>
    <row r="69" spans="1:8" ht="15" hidden="1" customHeight="1" x14ac:dyDescent="0.2">
      <c r="A69" s="124" t="s">
        <v>8</v>
      </c>
      <c r="B69" s="125">
        <v>13</v>
      </c>
      <c r="C69" s="128" t="s">
        <v>114</v>
      </c>
      <c r="D69" s="47"/>
      <c r="E69" s="27"/>
      <c r="F69" s="157" t="s">
        <v>224</v>
      </c>
      <c r="G69" s="76"/>
      <c r="H69" s="95"/>
    </row>
    <row r="70" spans="1:8" ht="15" hidden="1" customHeight="1" x14ac:dyDescent="0.2">
      <c r="A70" s="124" t="s">
        <v>8</v>
      </c>
      <c r="B70" s="125">
        <v>14</v>
      </c>
      <c r="C70" s="128" t="s">
        <v>115</v>
      </c>
      <c r="D70" s="47"/>
      <c r="E70" s="27"/>
      <c r="F70" s="157" t="s">
        <v>224</v>
      </c>
      <c r="G70" s="76"/>
      <c r="H70" s="95"/>
    </row>
    <row r="71" spans="1:8" ht="15" customHeight="1" x14ac:dyDescent="0.2">
      <c r="A71" s="124" t="s">
        <v>8</v>
      </c>
      <c r="B71" s="125">
        <v>15</v>
      </c>
      <c r="C71" s="32" t="s">
        <v>30</v>
      </c>
      <c r="D71" s="47">
        <v>16</v>
      </c>
      <c r="E71" s="27" t="s">
        <v>11</v>
      </c>
      <c r="F71" s="139"/>
      <c r="G71" s="76">
        <f t="shared" ref="G71" si="7">D71*(F71)</f>
        <v>0</v>
      </c>
      <c r="H71" s="95"/>
    </row>
    <row r="72" spans="1:8" s="66" customFormat="1" ht="15" customHeight="1" thickBot="1" x14ac:dyDescent="0.25">
      <c r="A72" s="130" t="s">
        <v>8</v>
      </c>
      <c r="B72" s="144">
        <v>16</v>
      </c>
      <c r="C72" s="145" t="s">
        <v>216</v>
      </c>
      <c r="D72" s="141">
        <v>1</v>
      </c>
      <c r="E72" s="142" t="s">
        <v>116</v>
      </c>
      <c r="F72" s="143"/>
      <c r="G72" s="79">
        <f t="shared" si="6"/>
        <v>0</v>
      </c>
      <c r="H72" s="95"/>
    </row>
    <row r="73" spans="1:8" ht="15" customHeight="1" thickBot="1" x14ac:dyDescent="0.25">
      <c r="A73" s="221"/>
      <c r="B73" s="222"/>
      <c r="C73" s="191" t="s">
        <v>12</v>
      </c>
      <c r="D73" s="192"/>
      <c r="E73" s="193"/>
      <c r="F73" s="45" t="s">
        <v>7</v>
      </c>
      <c r="G73" s="78">
        <f>SUM(G57:G72)</f>
        <v>0</v>
      </c>
      <c r="H73" s="95"/>
    </row>
    <row r="74" spans="1:8" ht="15" customHeight="1" x14ac:dyDescent="0.2">
      <c r="A74" s="217" t="s">
        <v>13</v>
      </c>
      <c r="B74" s="218"/>
      <c r="C74" s="183" t="s">
        <v>41</v>
      </c>
      <c r="D74" s="183"/>
      <c r="E74" s="183"/>
      <c r="F74" s="183"/>
      <c r="G74" s="184"/>
      <c r="H74" s="95"/>
    </row>
    <row r="75" spans="1:8" ht="15" customHeight="1" x14ac:dyDescent="0.2">
      <c r="A75" s="53" t="s">
        <v>13</v>
      </c>
      <c r="B75" s="27">
        <v>1</v>
      </c>
      <c r="C75" s="28" t="s">
        <v>176</v>
      </c>
      <c r="D75" s="47">
        <v>10</v>
      </c>
      <c r="E75" s="27" t="s">
        <v>11</v>
      </c>
      <c r="F75" s="136"/>
      <c r="G75" s="76">
        <f t="shared" ref="G75:G94" si="8">D75*(F75)</f>
        <v>0</v>
      </c>
      <c r="H75" s="95"/>
    </row>
    <row r="76" spans="1:8" ht="15" customHeight="1" x14ac:dyDescent="0.2">
      <c r="A76" s="53" t="s">
        <v>13</v>
      </c>
      <c r="B76" s="27">
        <v>2</v>
      </c>
      <c r="C76" s="28" t="s">
        <v>78</v>
      </c>
      <c r="D76" s="47">
        <v>220</v>
      </c>
      <c r="E76" s="27" t="s">
        <v>20</v>
      </c>
      <c r="F76" s="139"/>
      <c r="G76" s="76">
        <f t="shared" si="8"/>
        <v>0</v>
      </c>
      <c r="H76" s="95"/>
    </row>
    <row r="77" spans="1:8" ht="15" hidden="1" customHeight="1" x14ac:dyDescent="0.2">
      <c r="A77" s="53" t="s">
        <v>13</v>
      </c>
      <c r="B77" s="27">
        <v>3</v>
      </c>
      <c r="C77" s="28" t="s">
        <v>170</v>
      </c>
      <c r="D77" s="47"/>
      <c r="E77" s="27"/>
      <c r="F77" s="163" t="s">
        <v>224</v>
      </c>
      <c r="G77" s="76"/>
      <c r="H77" s="95"/>
    </row>
    <row r="78" spans="1:8" ht="15" hidden="1" customHeight="1" x14ac:dyDescent="0.2">
      <c r="A78" s="53" t="s">
        <v>13</v>
      </c>
      <c r="B78" s="27">
        <v>4</v>
      </c>
      <c r="C78" s="28" t="s">
        <v>86</v>
      </c>
      <c r="D78" s="47"/>
      <c r="E78" s="27"/>
      <c r="F78" s="163" t="s">
        <v>224</v>
      </c>
      <c r="G78" s="76"/>
      <c r="H78" s="95"/>
    </row>
    <row r="79" spans="1:8" ht="15" hidden="1" customHeight="1" x14ac:dyDescent="0.2">
      <c r="A79" s="53" t="s">
        <v>13</v>
      </c>
      <c r="B79" s="27">
        <v>5</v>
      </c>
      <c r="C79" s="28" t="s">
        <v>107</v>
      </c>
      <c r="D79" s="47"/>
      <c r="E79" s="27"/>
      <c r="F79" s="163" t="s">
        <v>224</v>
      </c>
      <c r="G79" s="76"/>
      <c r="H79" s="95"/>
    </row>
    <row r="80" spans="1:8" ht="15" hidden="1" customHeight="1" x14ac:dyDescent="0.2">
      <c r="A80" s="53" t="s">
        <v>13</v>
      </c>
      <c r="B80" s="27">
        <v>6</v>
      </c>
      <c r="C80" s="28" t="s">
        <v>106</v>
      </c>
      <c r="D80" s="47"/>
      <c r="E80" s="27"/>
      <c r="F80" s="157" t="s">
        <v>224</v>
      </c>
      <c r="G80" s="76"/>
      <c r="H80" s="95"/>
    </row>
    <row r="81" spans="1:8" ht="15" customHeight="1" x14ac:dyDescent="0.2">
      <c r="A81" s="53" t="s">
        <v>13</v>
      </c>
      <c r="B81" s="27">
        <v>7</v>
      </c>
      <c r="C81" s="28" t="s">
        <v>108</v>
      </c>
      <c r="D81" s="47">
        <v>220</v>
      </c>
      <c r="E81" s="27" t="s">
        <v>20</v>
      </c>
      <c r="F81" s="136"/>
      <c r="G81" s="76">
        <f t="shared" si="8"/>
        <v>0</v>
      </c>
      <c r="H81" s="95"/>
    </row>
    <row r="82" spans="1:8" ht="15" hidden="1" customHeight="1" x14ac:dyDescent="0.2">
      <c r="A82" s="53" t="s">
        <v>13</v>
      </c>
      <c r="B82" s="27">
        <v>8</v>
      </c>
      <c r="C82" s="28" t="s">
        <v>126</v>
      </c>
      <c r="D82" s="47"/>
      <c r="E82" s="27"/>
      <c r="F82" s="157" t="s">
        <v>224</v>
      </c>
      <c r="G82" s="76"/>
      <c r="H82" s="95"/>
    </row>
    <row r="83" spans="1:8" ht="15" hidden="1" customHeight="1" x14ac:dyDescent="0.2">
      <c r="A83" s="53" t="s">
        <v>13</v>
      </c>
      <c r="B83" s="27">
        <v>9</v>
      </c>
      <c r="C83" s="28" t="s">
        <v>46</v>
      </c>
      <c r="D83" s="47"/>
      <c r="E83" s="27"/>
      <c r="F83" s="157" t="s">
        <v>224</v>
      </c>
      <c r="G83" s="76"/>
      <c r="H83" s="95"/>
    </row>
    <row r="84" spans="1:8" ht="15" hidden="1" customHeight="1" x14ac:dyDescent="0.2">
      <c r="A84" s="53" t="s">
        <v>13</v>
      </c>
      <c r="B84" s="27">
        <v>10</v>
      </c>
      <c r="C84" s="28" t="s">
        <v>45</v>
      </c>
      <c r="D84" s="47"/>
      <c r="E84" s="72"/>
      <c r="F84" s="157" t="s">
        <v>224</v>
      </c>
      <c r="G84" s="76"/>
      <c r="H84" s="96"/>
    </row>
    <row r="85" spans="1:8" ht="15" hidden="1" customHeight="1" x14ac:dyDescent="0.2">
      <c r="A85" s="53" t="s">
        <v>13</v>
      </c>
      <c r="B85" s="27">
        <v>11</v>
      </c>
      <c r="C85" s="28" t="s">
        <v>110</v>
      </c>
      <c r="D85" s="47"/>
      <c r="E85" s="72"/>
      <c r="F85" s="157" t="s">
        <v>224</v>
      </c>
      <c r="G85" s="76"/>
      <c r="H85" s="96"/>
    </row>
    <row r="86" spans="1:8" ht="15" hidden="1" customHeight="1" x14ac:dyDescent="0.2">
      <c r="A86" s="129" t="s">
        <v>13</v>
      </c>
      <c r="B86" s="125">
        <v>12</v>
      </c>
      <c r="C86" s="128" t="s">
        <v>111</v>
      </c>
      <c r="D86" s="47"/>
      <c r="E86" s="27"/>
      <c r="F86" s="157" t="s">
        <v>224</v>
      </c>
      <c r="G86" s="76"/>
      <c r="H86" s="95"/>
    </row>
    <row r="87" spans="1:8" ht="15" hidden="1" customHeight="1" x14ac:dyDescent="0.2">
      <c r="A87" s="129" t="s">
        <v>13</v>
      </c>
      <c r="B87" s="125">
        <v>13</v>
      </c>
      <c r="C87" s="128" t="s">
        <v>190</v>
      </c>
      <c r="D87" s="47"/>
      <c r="E87" s="27"/>
      <c r="F87" s="157" t="s">
        <v>224</v>
      </c>
      <c r="G87" s="76"/>
      <c r="H87" s="95"/>
    </row>
    <row r="88" spans="1:8" ht="15" hidden="1" customHeight="1" x14ac:dyDescent="0.2">
      <c r="A88" s="129" t="s">
        <v>13</v>
      </c>
      <c r="B88" s="125">
        <v>14</v>
      </c>
      <c r="C88" s="128" t="s">
        <v>113</v>
      </c>
      <c r="D88" s="47"/>
      <c r="E88" s="27"/>
      <c r="F88" s="157" t="s">
        <v>224</v>
      </c>
      <c r="G88" s="76"/>
      <c r="H88" s="95"/>
    </row>
    <row r="89" spans="1:8" ht="15" customHeight="1" x14ac:dyDescent="0.2">
      <c r="A89" s="129" t="s">
        <v>13</v>
      </c>
      <c r="B89" s="125">
        <v>15</v>
      </c>
      <c r="C89" s="128" t="s">
        <v>43</v>
      </c>
      <c r="D89" s="47">
        <v>220</v>
      </c>
      <c r="E89" s="27" t="s">
        <v>20</v>
      </c>
      <c r="F89" s="136"/>
      <c r="G89" s="76">
        <f t="shared" si="8"/>
        <v>0</v>
      </c>
      <c r="H89" s="95"/>
    </row>
    <row r="90" spans="1:8" ht="15" hidden="1" customHeight="1" x14ac:dyDescent="0.2">
      <c r="A90" s="129" t="s">
        <v>13</v>
      </c>
      <c r="B90" s="125">
        <v>16</v>
      </c>
      <c r="C90" s="128" t="s">
        <v>94</v>
      </c>
      <c r="D90" s="47"/>
      <c r="E90" s="27"/>
      <c r="F90" s="157" t="s">
        <v>224</v>
      </c>
      <c r="G90" s="76"/>
      <c r="H90" s="95"/>
    </row>
    <row r="91" spans="1:8" ht="15" hidden="1" customHeight="1" x14ac:dyDescent="0.2">
      <c r="A91" s="129" t="s">
        <v>13</v>
      </c>
      <c r="B91" s="125">
        <v>17</v>
      </c>
      <c r="C91" s="128" t="s">
        <v>95</v>
      </c>
      <c r="D91" s="47"/>
      <c r="E91" s="27"/>
      <c r="F91" s="157" t="s">
        <v>224</v>
      </c>
      <c r="G91" s="76"/>
      <c r="H91" s="95"/>
    </row>
    <row r="92" spans="1:8" ht="15" hidden="1" customHeight="1" x14ac:dyDescent="0.2">
      <c r="A92" s="129" t="s">
        <v>13</v>
      </c>
      <c r="B92" s="125">
        <v>18</v>
      </c>
      <c r="C92" s="128" t="s">
        <v>151</v>
      </c>
      <c r="D92" s="47"/>
      <c r="E92" s="27"/>
      <c r="F92" s="157" t="s">
        <v>224</v>
      </c>
      <c r="G92" s="76"/>
      <c r="H92" s="95"/>
    </row>
    <row r="93" spans="1:8" ht="15" customHeight="1" x14ac:dyDescent="0.2">
      <c r="A93" s="53" t="s">
        <v>13</v>
      </c>
      <c r="B93" s="27">
        <v>19</v>
      </c>
      <c r="C93" s="28" t="s">
        <v>44</v>
      </c>
      <c r="D93" s="47">
        <v>50</v>
      </c>
      <c r="E93" s="27" t="s">
        <v>11</v>
      </c>
      <c r="F93" s="136"/>
      <c r="G93" s="76">
        <f t="shared" si="8"/>
        <v>0</v>
      </c>
      <c r="H93" s="95"/>
    </row>
    <row r="94" spans="1:8" s="66" customFormat="1" ht="15" customHeight="1" thickBot="1" x14ac:dyDescent="0.25">
      <c r="A94" s="69" t="s">
        <v>13</v>
      </c>
      <c r="B94" s="34">
        <v>20</v>
      </c>
      <c r="C94" s="145" t="s">
        <v>217</v>
      </c>
      <c r="D94" s="141">
        <v>1</v>
      </c>
      <c r="E94" s="142" t="s">
        <v>116</v>
      </c>
      <c r="F94" s="143"/>
      <c r="G94" s="79">
        <f t="shared" si="8"/>
        <v>0</v>
      </c>
      <c r="H94" s="95"/>
    </row>
    <row r="95" spans="1:8" ht="15" customHeight="1" thickBot="1" x14ac:dyDescent="0.25">
      <c r="A95" s="219"/>
      <c r="B95" s="220"/>
      <c r="C95" s="194" t="s">
        <v>18</v>
      </c>
      <c r="D95" s="195"/>
      <c r="E95" s="196"/>
      <c r="F95" s="35" t="s">
        <v>7</v>
      </c>
      <c r="G95" s="81">
        <f>SUM(G75:G94)</f>
        <v>0</v>
      </c>
      <c r="H95" s="95"/>
    </row>
    <row r="96" spans="1:8" ht="15" customHeight="1" x14ac:dyDescent="0.2">
      <c r="A96" s="217" t="s">
        <v>19</v>
      </c>
      <c r="B96" s="218"/>
      <c r="C96" s="181" t="s">
        <v>40</v>
      </c>
      <c r="D96" s="181"/>
      <c r="E96" s="181"/>
      <c r="F96" s="181"/>
      <c r="G96" s="182"/>
      <c r="H96" s="95"/>
    </row>
    <row r="97" spans="1:8" ht="15" customHeight="1" x14ac:dyDescent="0.2">
      <c r="A97" s="54" t="s">
        <v>19</v>
      </c>
      <c r="B97" s="27">
        <v>1</v>
      </c>
      <c r="C97" s="28" t="s">
        <v>63</v>
      </c>
      <c r="D97" s="47">
        <v>42</v>
      </c>
      <c r="E97" s="27" t="s">
        <v>10</v>
      </c>
      <c r="F97" s="136"/>
      <c r="G97" s="76">
        <f t="shared" ref="G97:G120" si="9">D97*(F97)</f>
        <v>0</v>
      </c>
      <c r="H97" s="95"/>
    </row>
    <row r="98" spans="1:8" ht="15" customHeight="1" x14ac:dyDescent="0.2">
      <c r="A98" s="54" t="s">
        <v>19</v>
      </c>
      <c r="B98" s="27">
        <v>2</v>
      </c>
      <c r="C98" s="28" t="s">
        <v>64</v>
      </c>
      <c r="D98" s="47">
        <v>6</v>
      </c>
      <c r="E98" s="27" t="s">
        <v>10</v>
      </c>
      <c r="F98" s="136"/>
      <c r="G98" s="76">
        <f t="shared" si="9"/>
        <v>0</v>
      </c>
      <c r="H98" s="95"/>
    </row>
    <row r="99" spans="1:8" ht="15" hidden="1" customHeight="1" x14ac:dyDescent="0.2">
      <c r="A99" s="54" t="s">
        <v>19</v>
      </c>
      <c r="B99" s="27">
        <v>3</v>
      </c>
      <c r="C99" s="28" t="s">
        <v>65</v>
      </c>
      <c r="D99" s="47"/>
      <c r="E99" s="27"/>
      <c r="F99" s="157" t="s">
        <v>224</v>
      </c>
      <c r="G99" s="76"/>
      <c r="H99" s="95"/>
    </row>
    <row r="100" spans="1:8" ht="15" customHeight="1" x14ac:dyDescent="0.2">
      <c r="A100" s="54" t="s">
        <v>19</v>
      </c>
      <c r="B100" s="27">
        <v>4</v>
      </c>
      <c r="C100" s="28" t="s">
        <v>68</v>
      </c>
      <c r="D100" s="47">
        <v>2</v>
      </c>
      <c r="E100" s="27" t="s">
        <v>10</v>
      </c>
      <c r="F100" s="136"/>
      <c r="G100" s="76">
        <f t="shared" si="9"/>
        <v>0</v>
      </c>
      <c r="H100" s="95"/>
    </row>
    <row r="101" spans="1:8" ht="15" hidden="1" customHeight="1" x14ac:dyDescent="0.2">
      <c r="A101" s="131" t="s">
        <v>19</v>
      </c>
      <c r="B101" s="125">
        <v>5</v>
      </c>
      <c r="C101" s="128" t="s">
        <v>178</v>
      </c>
      <c r="D101" s="47"/>
      <c r="E101" s="27"/>
      <c r="F101" s="157" t="s">
        <v>224</v>
      </c>
      <c r="G101" s="76"/>
      <c r="H101" s="95"/>
    </row>
    <row r="102" spans="1:8" ht="15" hidden="1" customHeight="1" x14ac:dyDescent="0.2">
      <c r="A102" s="131" t="s">
        <v>19</v>
      </c>
      <c r="B102" s="125">
        <v>6</v>
      </c>
      <c r="C102" s="128" t="s">
        <v>152</v>
      </c>
      <c r="D102" s="47"/>
      <c r="E102" s="27"/>
      <c r="F102" s="157" t="s">
        <v>224</v>
      </c>
      <c r="G102" s="76"/>
      <c r="H102" s="95"/>
    </row>
    <row r="103" spans="1:8" ht="15" customHeight="1" x14ac:dyDescent="0.2">
      <c r="A103" s="131" t="s">
        <v>19</v>
      </c>
      <c r="B103" s="125">
        <v>7</v>
      </c>
      <c r="C103" s="128" t="s">
        <v>179</v>
      </c>
      <c r="D103" s="47">
        <v>6</v>
      </c>
      <c r="E103" s="27" t="s">
        <v>10</v>
      </c>
      <c r="F103" s="136"/>
      <c r="G103" s="76">
        <f t="shared" si="9"/>
        <v>0</v>
      </c>
      <c r="H103" s="95"/>
    </row>
    <row r="104" spans="1:8" ht="15" hidden="1" customHeight="1" x14ac:dyDescent="0.2">
      <c r="A104" s="131" t="s">
        <v>19</v>
      </c>
      <c r="B104" s="125">
        <v>8</v>
      </c>
      <c r="C104" s="128" t="s">
        <v>180</v>
      </c>
      <c r="D104" s="47"/>
      <c r="E104" s="27"/>
      <c r="F104" s="157" t="s">
        <v>224</v>
      </c>
      <c r="G104" s="76"/>
      <c r="H104" s="95"/>
    </row>
    <row r="105" spans="1:8" ht="15" hidden="1" customHeight="1" x14ac:dyDescent="0.2">
      <c r="A105" s="131" t="s">
        <v>19</v>
      </c>
      <c r="B105" s="125">
        <v>9</v>
      </c>
      <c r="C105" s="128" t="s">
        <v>181</v>
      </c>
      <c r="D105" s="47"/>
      <c r="E105" s="27"/>
      <c r="F105" s="157" t="s">
        <v>224</v>
      </c>
      <c r="G105" s="76"/>
      <c r="H105" s="95"/>
    </row>
    <row r="106" spans="1:8" ht="15" hidden="1" customHeight="1" x14ac:dyDescent="0.2">
      <c r="A106" s="131" t="s">
        <v>19</v>
      </c>
      <c r="B106" s="125">
        <v>10</v>
      </c>
      <c r="C106" s="128" t="s">
        <v>203</v>
      </c>
      <c r="D106" s="47"/>
      <c r="E106" s="27"/>
      <c r="F106" s="157" t="s">
        <v>224</v>
      </c>
      <c r="G106" s="76"/>
      <c r="H106" s="95"/>
    </row>
    <row r="107" spans="1:8" ht="15" hidden="1" customHeight="1" x14ac:dyDescent="0.2">
      <c r="A107" s="131" t="s">
        <v>19</v>
      </c>
      <c r="B107" s="125">
        <v>11</v>
      </c>
      <c r="C107" s="128" t="s">
        <v>182</v>
      </c>
      <c r="D107" s="47"/>
      <c r="E107" s="27"/>
      <c r="F107" s="157" t="s">
        <v>224</v>
      </c>
      <c r="G107" s="76"/>
      <c r="H107" s="95"/>
    </row>
    <row r="108" spans="1:8" ht="15" hidden="1" customHeight="1" x14ac:dyDescent="0.2">
      <c r="A108" s="131" t="s">
        <v>19</v>
      </c>
      <c r="B108" s="125">
        <v>12</v>
      </c>
      <c r="C108" s="128" t="s">
        <v>183</v>
      </c>
      <c r="D108" s="47"/>
      <c r="E108" s="27"/>
      <c r="F108" s="157" t="s">
        <v>224</v>
      </c>
      <c r="G108" s="76"/>
      <c r="H108" s="95"/>
    </row>
    <row r="109" spans="1:8" ht="15" customHeight="1" x14ac:dyDescent="0.2">
      <c r="A109" s="131" t="s">
        <v>19</v>
      </c>
      <c r="B109" s="125">
        <v>13</v>
      </c>
      <c r="C109" s="128" t="s">
        <v>96</v>
      </c>
      <c r="D109" s="47">
        <v>4</v>
      </c>
      <c r="E109" s="27" t="s">
        <v>10</v>
      </c>
      <c r="F109" s="136"/>
      <c r="G109" s="76">
        <f t="shared" ref="G109" si="10">D109*(F109)</f>
        <v>0</v>
      </c>
      <c r="H109" s="95"/>
    </row>
    <row r="110" spans="1:8" ht="15" hidden="1" customHeight="1" x14ac:dyDescent="0.2">
      <c r="A110" s="131" t="s">
        <v>19</v>
      </c>
      <c r="B110" s="125">
        <v>14</v>
      </c>
      <c r="C110" s="128" t="s">
        <v>184</v>
      </c>
      <c r="D110" s="47"/>
      <c r="E110" s="27"/>
      <c r="F110" s="157" t="s">
        <v>224</v>
      </c>
      <c r="G110" s="76"/>
      <c r="H110" s="95"/>
    </row>
    <row r="111" spans="1:8" ht="15" hidden="1" customHeight="1" x14ac:dyDescent="0.2">
      <c r="A111" s="131" t="s">
        <v>19</v>
      </c>
      <c r="B111" s="125">
        <v>15</v>
      </c>
      <c r="C111" s="128" t="s">
        <v>67</v>
      </c>
      <c r="D111" s="47"/>
      <c r="E111" s="27"/>
      <c r="F111" s="157" t="s">
        <v>224</v>
      </c>
      <c r="G111" s="76"/>
      <c r="H111" s="95"/>
    </row>
    <row r="112" spans="1:8" ht="15" hidden="1" customHeight="1" x14ac:dyDescent="0.2">
      <c r="A112" s="131" t="s">
        <v>19</v>
      </c>
      <c r="B112" s="125">
        <v>16</v>
      </c>
      <c r="C112" s="128" t="s">
        <v>69</v>
      </c>
      <c r="D112" s="47"/>
      <c r="E112" s="27"/>
      <c r="F112" s="157" t="s">
        <v>224</v>
      </c>
      <c r="G112" s="76"/>
      <c r="H112" s="95"/>
    </row>
    <row r="113" spans="1:8" ht="15" customHeight="1" x14ac:dyDescent="0.2">
      <c r="A113" s="131" t="s">
        <v>19</v>
      </c>
      <c r="B113" s="125">
        <v>17</v>
      </c>
      <c r="C113" s="28" t="s">
        <v>97</v>
      </c>
      <c r="D113" s="47">
        <v>6</v>
      </c>
      <c r="E113" s="27" t="s">
        <v>10</v>
      </c>
      <c r="F113" s="136"/>
      <c r="G113" s="76">
        <f t="shared" si="9"/>
        <v>0</v>
      </c>
      <c r="H113" s="95"/>
    </row>
    <row r="114" spans="1:8" ht="15" hidden="1" customHeight="1" x14ac:dyDescent="0.2">
      <c r="A114" s="131" t="s">
        <v>19</v>
      </c>
      <c r="B114" s="125">
        <v>18</v>
      </c>
      <c r="C114" s="28" t="s">
        <v>153</v>
      </c>
      <c r="D114" s="47"/>
      <c r="E114" s="27"/>
      <c r="F114" s="157" t="s">
        <v>224</v>
      </c>
      <c r="G114" s="76"/>
      <c r="H114" s="95"/>
    </row>
    <row r="115" spans="1:8" ht="15" hidden="1" customHeight="1" x14ac:dyDescent="0.2">
      <c r="A115" s="131" t="s">
        <v>19</v>
      </c>
      <c r="B115" s="125">
        <v>19</v>
      </c>
      <c r="C115" s="28" t="s">
        <v>154</v>
      </c>
      <c r="D115" s="47"/>
      <c r="E115" s="27"/>
      <c r="F115" s="157" t="s">
        <v>224</v>
      </c>
      <c r="G115" s="76"/>
      <c r="H115" s="95"/>
    </row>
    <row r="116" spans="1:8" ht="15" hidden="1" customHeight="1" x14ac:dyDescent="0.2">
      <c r="A116" s="131" t="s">
        <v>19</v>
      </c>
      <c r="B116" s="125">
        <v>20</v>
      </c>
      <c r="C116" s="128" t="s">
        <v>155</v>
      </c>
      <c r="D116" s="47"/>
      <c r="E116" s="27"/>
      <c r="F116" s="157" t="s">
        <v>224</v>
      </c>
      <c r="G116" s="76"/>
      <c r="H116" s="95"/>
    </row>
    <row r="117" spans="1:8" ht="15" hidden="1" customHeight="1" x14ac:dyDescent="0.2">
      <c r="A117" s="131" t="s">
        <v>19</v>
      </c>
      <c r="B117" s="125">
        <v>21</v>
      </c>
      <c r="C117" s="128" t="s">
        <v>172</v>
      </c>
      <c r="D117" s="47"/>
      <c r="E117" s="27"/>
      <c r="F117" s="157" t="s">
        <v>224</v>
      </c>
      <c r="G117" s="76"/>
      <c r="H117" s="95"/>
    </row>
    <row r="118" spans="1:8" ht="15" hidden="1" customHeight="1" x14ac:dyDescent="0.2">
      <c r="A118" s="131" t="s">
        <v>19</v>
      </c>
      <c r="B118" s="125">
        <v>22</v>
      </c>
      <c r="C118" s="128" t="s">
        <v>156</v>
      </c>
      <c r="D118" s="47"/>
      <c r="E118" s="27"/>
      <c r="F118" s="157" t="s">
        <v>224</v>
      </c>
      <c r="G118" s="76"/>
      <c r="H118" s="95"/>
    </row>
    <row r="119" spans="1:8" ht="15" hidden="1" customHeight="1" x14ac:dyDescent="0.2">
      <c r="A119" s="54" t="s">
        <v>19</v>
      </c>
      <c r="B119" s="125">
        <v>23</v>
      </c>
      <c r="C119" s="28" t="s">
        <v>88</v>
      </c>
      <c r="D119" s="47"/>
      <c r="E119" s="27"/>
      <c r="F119" s="157" t="s">
        <v>224</v>
      </c>
      <c r="G119" s="76"/>
      <c r="H119" s="95"/>
    </row>
    <row r="120" spans="1:8" ht="15" customHeight="1" thickBot="1" x14ac:dyDescent="0.25">
      <c r="A120" s="55" t="s">
        <v>19</v>
      </c>
      <c r="B120" s="144">
        <v>24</v>
      </c>
      <c r="C120" s="156" t="s">
        <v>98</v>
      </c>
      <c r="D120" s="48">
        <v>24</v>
      </c>
      <c r="E120" s="34" t="s">
        <v>11</v>
      </c>
      <c r="F120" s="138"/>
      <c r="G120" s="79">
        <f t="shared" si="9"/>
        <v>0</v>
      </c>
      <c r="H120" s="95"/>
    </row>
    <row r="121" spans="1:8" ht="15" customHeight="1" thickBot="1" x14ac:dyDescent="0.25">
      <c r="A121" s="225"/>
      <c r="B121" s="226"/>
      <c r="C121" s="191" t="s">
        <v>32</v>
      </c>
      <c r="D121" s="192"/>
      <c r="E121" s="193"/>
      <c r="F121" s="45" t="s">
        <v>7</v>
      </c>
      <c r="G121" s="78">
        <f>SUM(G97:G120)</f>
        <v>0</v>
      </c>
      <c r="H121" s="95"/>
    </row>
    <row r="122" spans="1:8" ht="15" customHeight="1" x14ac:dyDescent="0.2">
      <c r="A122" s="217" t="s">
        <v>21</v>
      </c>
      <c r="B122" s="218"/>
      <c r="C122" s="183" t="s">
        <v>14</v>
      </c>
      <c r="D122" s="183"/>
      <c r="E122" s="183"/>
      <c r="F122" s="183"/>
      <c r="G122" s="184"/>
      <c r="H122" s="95"/>
    </row>
    <row r="123" spans="1:8" ht="15" customHeight="1" x14ac:dyDescent="0.2">
      <c r="A123" s="53" t="s">
        <v>21</v>
      </c>
      <c r="B123" s="27">
        <v>1</v>
      </c>
      <c r="C123" s="28" t="s">
        <v>15</v>
      </c>
      <c r="D123" s="47">
        <v>42</v>
      </c>
      <c r="E123" s="27" t="s">
        <v>17</v>
      </c>
      <c r="F123" s="136"/>
      <c r="G123" s="76">
        <f t="shared" ref="G123:G130" si="11">D123*(F123)</f>
        <v>0</v>
      </c>
      <c r="H123" s="95"/>
    </row>
    <row r="124" spans="1:8" ht="15" customHeight="1" x14ac:dyDescent="0.2">
      <c r="A124" s="53" t="s">
        <v>21</v>
      </c>
      <c r="B124" s="27">
        <v>2</v>
      </c>
      <c r="C124" s="32" t="s">
        <v>168</v>
      </c>
      <c r="D124" s="47">
        <v>42</v>
      </c>
      <c r="E124" s="27" t="s">
        <v>17</v>
      </c>
      <c r="F124" s="136"/>
      <c r="G124" s="76">
        <f t="shared" si="11"/>
        <v>0</v>
      </c>
      <c r="H124" s="95"/>
    </row>
    <row r="125" spans="1:8" ht="15" customHeight="1" x14ac:dyDescent="0.2">
      <c r="A125" s="53" t="s">
        <v>21</v>
      </c>
      <c r="B125" s="27">
        <v>3</v>
      </c>
      <c r="C125" s="32" t="s">
        <v>16</v>
      </c>
      <c r="D125" s="47">
        <v>12</v>
      </c>
      <c r="E125" s="27" t="s">
        <v>17</v>
      </c>
      <c r="F125" s="136"/>
      <c r="G125" s="76">
        <f t="shared" si="11"/>
        <v>0</v>
      </c>
      <c r="H125" s="95"/>
    </row>
    <row r="126" spans="1:8" ht="15" hidden="1" customHeight="1" x14ac:dyDescent="0.2">
      <c r="A126" s="53" t="s">
        <v>21</v>
      </c>
      <c r="B126" s="27">
        <v>4</v>
      </c>
      <c r="C126" s="32" t="s">
        <v>122</v>
      </c>
      <c r="D126" s="47"/>
      <c r="E126" s="27"/>
      <c r="F126" s="157" t="s">
        <v>224</v>
      </c>
      <c r="G126" s="76"/>
      <c r="H126" s="95"/>
    </row>
    <row r="127" spans="1:8" ht="15" hidden="1" customHeight="1" x14ac:dyDescent="0.2">
      <c r="A127" s="53" t="s">
        <v>21</v>
      </c>
      <c r="B127" s="27">
        <v>5</v>
      </c>
      <c r="C127" s="32" t="s">
        <v>123</v>
      </c>
      <c r="D127" s="47"/>
      <c r="E127" s="27"/>
      <c r="F127" s="157" t="s">
        <v>224</v>
      </c>
      <c r="G127" s="76"/>
      <c r="H127" s="95"/>
    </row>
    <row r="128" spans="1:8" ht="15" customHeight="1" x14ac:dyDescent="0.2">
      <c r="A128" s="53" t="s">
        <v>21</v>
      </c>
      <c r="B128" s="27">
        <v>6</v>
      </c>
      <c r="C128" s="28" t="s">
        <v>173</v>
      </c>
      <c r="D128" s="47">
        <v>42</v>
      </c>
      <c r="E128" s="27" t="s">
        <v>17</v>
      </c>
      <c r="F128" s="136"/>
      <c r="G128" s="76">
        <f t="shared" si="11"/>
        <v>0</v>
      </c>
      <c r="H128" s="95"/>
    </row>
    <row r="129" spans="1:8" ht="15" customHeight="1" x14ac:dyDescent="0.2">
      <c r="A129" s="63" t="s">
        <v>21</v>
      </c>
      <c r="B129" s="100">
        <v>7</v>
      </c>
      <c r="C129" s="154" t="s">
        <v>191</v>
      </c>
      <c r="D129" s="64">
        <v>42</v>
      </c>
      <c r="E129" s="100" t="s">
        <v>17</v>
      </c>
      <c r="F129" s="137"/>
      <c r="G129" s="80">
        <f t="shared" si="11"/>
        <v>0</v>
      </c>
      <c r="H129" s="95"/>
    </row>
    <row r="130" spans="1:8" s="66" customFormat="1" ht="14.45" customHeight="1" thickBot="1" x14ac:dyDescent="0.25">
      <c r="A130" s="69" t="s">
        <v>21</v>
      </c>
      <c r="B130" s="34">
        <v>8</v>
      </c>
      <c r="C130" s="145" t="s">
        <v>218</v>
      </c>
      <c r="D130" s="141">
        <v>1</v>
      </c>
      <c r="E130" s="142" t="s">
        <v>116</v>
      </c>
      <c r="F130" s="143"/>
      <c r="G130" s="79">
        <f t="shared" si="11"/>
        <v>0</v>
      </c>
      <c r="H130" s="95"/>
    </row>
    <row r="131" spans="1:8" ht="15" customHeight="1" thickBot="1" x14ac:dyDescent="0.25">
      <c r="A131" s="205"/>
      <c r="B131" s="206"/>
      <c r="C131" s="194" t="s">
        <v>22</v>
      </c>
      <c r="D131" s="195"/>
      <c r="E131" s="196"/>
      <c r="F131" s="35" t="s">
        <v>7</v>
      </c>
      <c r="G131" s="81">
        <f>SUM(G123:G130)</f>
        <v>0</v>
      </c>
      <c r="H131" s="95"/>
    </row>
    <row r="132" spans="1:8" ht="15" customHeight="1" x14ac:dyDescent="0.2">
      <c r="A132" s="217" t="s">
        <v>23</v>
      </c>
      <c r="B132" s="218"/>
      <c r="C132" s="183" t="s">
        <v>58</v>
      </c>
      <c r="D132" s="183"/>
      <c r="E132" s="183"/>
      <c r="F132" s="183"/>
      <c r="G132" s="184"/>
      <c r="H132" s="95"/>
    </row>
    <row r="133" spans="1:8" ht="15" customHeight="1" x14ac:dyDescent="0.2">
      <c r="A133" s="53" t="s">
        <v>23</v>
      </c>
      <c r="B133" s="33">
        <v>1</v>
      </c>
      <c r="C133" s="158" t="s">
        <v>177</v>
      </c>
      <c r="D133" s="49">
        <v>24</v>
      </c>
      <c r="E133" s="33" t="s">
        <v>11</v>
      </c>
      <c r="F133" s="136"/>
      <c r="G133" s="76">
        <f t="shared" ref="G133:G155" si="12">D133*(F133)</f>
        <v>0</v>
      </c>
      <c r="H133" s="95"/>
    </row>
    <row r="134" spans="1:8" ht="15" customHeight="1" x14ac:dyDescent="0.2">
      <c r="A134" s="129" t="s">
        <v>23</v>
      </c>
      <c r="B134" s="132">
        <v>2</v>
      </c>
      <c r="C134" s="152" t="s">
        <v>194</v>
      </c>
      <c r="D134" s="49">
        <v>16</v>
      </c>
      <c r="E134" s="33" t="s">
        <v>11</v>
      </c>
      <c r="F134" s="136"/>
      <c r="G134" s="76">
        <f t="shared" si="12"/>
        <v>0</v>
      </c>
      <c r="H134" s="95"/>
    </row>
    <row r="135" spans="1:8" ht="15" hidden="1" customHeight="1" x14ac:dyDescent="0.2">
      <c r="A135" s="129" t="s">
        <v>23</v>
      </c>
      <c r="B135" s="132">
        <v>3</v>
      </c>
      <c r="C135" s="134" t="s">
        <v>174</v>
      </c>
      <c r="D135" s="49"/>
      <c r="E135" s="33"/>
      <c r="F135" s="157" t="s">
        <v>224</v>
      </c>
      <c r="G135" s="76"/>
      <c r="H135" s="95"/>
    </row>
    <row r="136" spans="1:8" ht="15" hidden="1" customHeight="1" x14ac:dyDescent="0.2">
      <c r="A136" s="129" t="s">
        <v>23</v>
      </c>
      <c r="B136" s="132">
        <v>4</v>
      </c>
      <c r="C136" s="134" t="s">
        <v>157</v>
      </c>
      <c r="D136" s="49"/>
      <c r="E136" s="33"/>
      <c r="F136" s="157" t="s">
        <v>224</v>
      </c>
      <c r="G136" s="76"/>
      <c r="H136" s="95"/>
    </row>
    <row r="137" spans="1:8" ht="15" customHeight="1" x14ac:dyDescent="0.2">
      <c r="A137" s="129" t="s">
        <v>23</v>
      </c>
      <c r="B137" s="132">
        <v>5</v>
      </c>
      <c r="C137" s="134" t="s">
        <v>158</v>
      </c>
      <c r="D137" s="49">
        <v>4</v>
      </c>
      <c r="E137" s="33" t="s">
        <v>10</v>
      </c>
      <c r="F137" s="136"/>
      <c r="G137" s="76">
        <f>D137*(F137)</f>
        <v>0</v>
      </c>
      <c r="H137" s="95"/>
    </row>
    <row r="138" spans="1:8" ht="15" hidden="1" customHeight="1" x14ac:dyDescent="0.2">
      <c r="A138" s="129" t="s">
        <v>23</v>
      </c>
      <c r="B138" s="132">
        <v>6</v>
      </c>
      <c r="C138" s="134" t="s">
        <v>124</v>
      </c>
      <c r="D138" s="49"/>
      <c r="E138" s="33"/>
      <c r="F138" s="157" t="s">
        <v>224</v>
      </c>
      <c r="G138" s="76"/>
      <c r="H138" s="95"/>
    </row>
    <row r="139" spans="1:8" ht="15" customHeight="1" x14ac:dyDescent="0.2">
      <c r="A139" s="129" t="s">
        <v>23</v>
      </c>
      <c r="B139" s="132">
        <v>7</v>
      </c>
      <c r="C139" s="134" t="s">
        <v>125</v>
      </c>
      <c r="D139" s="49">
        <v>13</v>
      </c>
      <c r="E139" s="33" t="s">
        <v>4</v>
      </c>
      <c r="F139" s="136"/>
      <c r="G139" s="76">
        <f>D139*(F139)</f>
        <v>0</v>
      </c>
      <c r="H139" s="95"/>
    </row>
    <row r="140" spans="1:8" ht="15" hidden="1" customHeight="1" x14ac:dyDescent="0.2">
      <c r="A140" s="129" t="s">
        <v>23</v>
      </c>
      <c r="B140" s="132">
        <v>8</v>
      </c>
      <c r="C140" s="134" t="s">
        <v>171</v>
      </c>
      <c r="D140" s="49"/>
      <c r="E140" s="33"/>
      <c r="F140" s="157" t="s">
        <v>224</v>
      </c>
      <c r="G140" s="76"/>
      <c r="H140" s="95"/>
    </row>
    <row r="141" spans="1:8" ht="15" hidden="1" customHeight="1" x14ac:dyDescent="0.2">
      <c r="A141" s="129" t="s">
        <v>23</v>
      </c>
      <c r="B141" s="132">
        <v>9</v>
      </c>
      <c r="C141" s="134" t="s">
        <v>159</v>
      </c>
      <c r="D141" s="49"/>
      <c r="E141" s="33"/>
      <c r="F141" s="157" t="s">
        <v>224</v>
      </c>
      <c r="G141" s="76"/>
      <c r="H141" s="95"/>
    </row>
    <row r="142" spans="1:8" ht="15" customHeight="1" x14ac:dyDescent="0.2">
      <c r="A142" s="129" t="s">
        <v>23</v>
      </c>
      <c r="B142" s="132">
        <v>10</v>
      </c>
      <c r="C142" s="152" t="s">
        <v>59</v>
      </c>
      <c r="D142" s="49">
        <v>26</v>
      </c>
      <c r="E142" s="33" t="s">
        <v>17</v>
      </c>
      <c r="F142" s="136"/>
      <c r="G142" s="76">
        <f t="shared" si="12"/>
        <v>0</v>
      </c>
      <c r="H142" s="95"/>
    </row>
    <row r="143" spans="1:8" ht="15" hidden="1" customHeight="1" x14ac:dyDescent="0.2">
      <c r="A143" s="129" t="s">
        <v>23</v>
      </c>
      <c r="B143" s="132">
        <v>11</v>
      </c>
      <c r="C143" s="133" t="s">
        <v>175</v>
      </c>
      <c r="D143" s="49"/>
      <c r="E143" s="33"/>
      <c r="F143" s="157" t="s">
        <v>224</v>
      </c>
      <c r="G143" s="76"/>
      <c r="H143" s="95"/>
    </row>
    <row r="144" spans="1:8" ht="15" customHeight="1" x14ac:dyDescent="0.2">
      <c r="A144" s="129" t="s">
        <v>23</v>
      </c>
      <c r="B144" s="132">
        <v>12</v>
      </c>
      <c r="C144" s="128" t="s">
        <v>66</v>
      </c>
      <c r="D144" s="49">
        <v>2</v>
      </c>
      <c r="E144" s="33" t="s">
        <v>10</v>
      </c>
      <c r="F144" s="136"/>
      <c r="G144" s="76">
        <f t="shared" si="12"/>
        <v>0</v>
      </c>
      <c r="H144" s="95"/>
    </row>
    <row r="145" spans="1:8" ht="15" hidden="1" customHeight="1" x14ac:dyDescent="0.2">
      <c r="A145" s="129" t="s">
        <v>23</v>
      </c>
      <c r="B145" s="132">
        <v>13</v>
      </c>
      <c r="C145" s="133" t="s">
        <v>167</v>
      </c>
      <c r="D145" s="49"/>
      <c r="E145" s="33"/>
      <c r="F145" s="157" t="s">
        <v>224</v>
      </c>
      <c r="G145" s="76"/>
      <c r="H145" s="95"/>
    </row>
    <row r="146" spans="1:8" ht="15" hidden="1" customHeight="1" x14ac:dyDescent="0.2">
      <c r="A146" s="129" t="s">
        <v>23</v>
      </c>
      <c r="B146" s="132">
        <v>14</v>
      </c>
      <c r="C146" s="133" t="s">
        <v>160</v>
      </c>
      <c r="D146" s="49"/>
      <c r="E146" s="33"/>
      <c r="F146" s="157" t="s">
        <v>224</v>
      </c>
      <c r="G146" s="76"/>
      <c r="H146" s="95"/>
    </row>
    <row r="147" spans="1:8" ht="15" hidden="1" customHeight="1" x14ac:dyDescent="0.2">
      <c r="A147" s="129" t="s">
        <v>23</v>
      </c>
      <c r="B147" s="132">
        <v>15</v>
      </c>
      <c r="C147" s="133" t="s">
        <v>161</v>
      </c>
      <c r="D147" s="49"/>
      <c r="E147" s="33"/>
      <c r="F147" s="157" t="s">
        <v>224</v>
      </c>
      <c r="G147" s="76"/>
      <c r="H147" s="95"/>
    </row>
    <row r="148" spans="1:8" ht="15" hidden="1" customHeight="1" x14ac:dyDescent="0.2">
      <c r="A148" s="129" t="s">
        <v>23</v>
      </c>
      <c r="B148" s="132">
        <v>16</v>
      </c>
      <c r="C148" s="133" t="s">
        <v>162</v>
      </c>
      <c r="D148" s="49"/>
      <c r="E148" s="33"/>
      <c r="F148" s="157" t="s">
        <v>224</v>
      </c>
      <c r="G148" s="76"/>
      <c r="H148" s="95"/>
    </row>
    <row r="149" spans="1:8" ht="15" hidden="1" customHeight="1" x14ac:dyDescent="0.2">
      <c r="A149" s="129" t="s">
        <v>23</v>
      </c>
      <c r="B149" s="132">
        <v>17</v>
      </c>
      <c r="C149" s="133" t="s">
        <v>163</v>
      </c>
      <c r="D149" s="49"/>
      <c r="E149" s="33"/>
      <c r="F149" s="157" t="s">
        <v>224</v>
      </c>
      <c r="G149" s="76"/>
      <c r="H149" s="95"/>
    </row>
    <row r="150" spans="1:8" ht="15" hidden="1" customHeight="1" x14ac:dyDescent="0.2">
      <c r="A150" s="129" t="s">
        <v>23</v>
      </c>
      <c r="B150" s="132">
        <v>18</v>
      </c>
      <c r="C150" s="133" t="s">
        <v>164</v>
      </c>
      <c r="D150" s="49"/>
      <c r="E150" s="33"/>
      <c r="F150" s="157" t="s">
        <v>224</v>
      </c>
      <c r="G150" s="76"/>
      <c r="H150" s="95"/>
    </row>
    <row r="151" spans="1:8" ht="15" hidden="1" customHeight="1" x14ac:dyDescent="0.2">
      <c r="A151" s="129" t="s">
        <v>23</v>
      </c>
      <c r="B151" s="132">
        <v>19</v>
      </c>
      <c r="C151" s="133" t="s">
        <v>60</v>
      </c>
      <c r="D151" s="49"/>
      <c r="E151" s="27"/>
      <c r="F151" s="157" t="s">
        <v>224</v>
      </c>
      <c r="G151" s="76"/>
      <c r="H151" s="95"/>
    </row>
    <row r="152" spans="1:8" ht="15" customHeight="1" x14ac:dyDescent="0.2">
      <c r="A152" s="129" t="s">
        <v>23</v>
      </c>
      <c r="B152" s="132">
        <v>20</v>
      </c>
      <c r="C152" s="152" t="s">
        <v>87</v>
      </c>
      <c r="D152" s="49">
        <v>1</v>
      </c>
      <c r="E152" s="27" t="s">
        <v>57</v>
      </c>
      <c r="F152" s="136"/>
      <c r="G152" s="76">
        <f t="shared" si="12"/>
        <v>0</v>
      </c>
      <c r="H152" s="95"/>
    </row>
    <row r="153" spans="1:8" ht="15" hidden="1" customHeight="1" x14ac:dyDescent="0.2">
      <c r="A153" s="129" t="s">
        <v>23</v>
      </c>
      <c r="B153" s="132">
        <v>21</v>
      </c>
      <c r="C153" s="159" t="s">
        <v>225</v>
      </c>
      <c r="D153" s="160"/>
      <c r="E153" s="155"/>
      <c r="F153" s="169" t="s">
        <v>224</v>
      </c>
      <c r="G153" s="161"/>
      <c r="H153" s="95"/>
    </row>
    <row r="154" spans="1:8" ht="15" customHeight="1" x14ac:dyDescent="0.2">
      <c r="A154" s="53" t="s">
        <v>23</v>
      </c>
      <c r="B154" s="33">
        <v>22</v>
      </c>
      <c r="C154" s="152" t="s">
        <v>44</v>
      </c>
      <c r="D154" s="49">
        <v>32</v>
      </c>
      <c r="E154" s="27" t="s">
        <v>11</v>
      </c>
      <c r="F154" s="136"/>
      <c r="G154" s="76">
        <f t="shared" si="12"/>
        <v>0</v>
      </c>
      <c r="H154" s="95"/>
    </row>
    <row r="155" spans="1:8" s="66" customFormat="1" ht="14.45" customHeight="1" thickBot="1" x14ac:dyDescent="0.25">
      <c r="A155" s="69" t="s">
        <v>23</v>
      </c>
      <c r="B155" s="70">
        <v>23</v>
      </c>
      <c r="C155" s="153" t="s">
        <v>219</v>
      </c>
      <c r="D155" s="141">
        <v>1</v>
      </c>
      <c r="E155" s="142" t="s">
        <v>116</v>
      </c>
      <c r="F155" s="143"/>
      <c r="G155" s="79">
        <f t="shared" si="12"/>
        <v>0</v>
      </c>
      <c r="H155" s="95"/>
    </row>
    <row r="156" spans="1:8" ht="15" customHeight="1" thickBot="1" x14ac:dyDescent="0.25">
      <c r="A156" s="219"/>
      <c r="B156" s="220"/>
      <c r="C156" s="194" t="s">
        <v>24</v>
      </c>
      <c r="D156" s="195"/>
      <c r="E156" s="196"/>
      <c r="F156" s="35" t="s">
        <v>7</v>
      </c>
      <c r="G156" s="81">
        <f>SUM(G133:G155)</f>
        <v>0</v>
      </c>
      <c r="H156" s="95"/>
    </row>
    <row r="157" spans="1:8" ht="15" customHeight="1" thickBot="1" x14ac:dyDescent="0.25">
      <c r="A157" s="207" t="s">
        <v>25</v>
      </c>
      <c r="B157" s="208"/>
      <c r="C157" s="202" t="s">
        <v>50</v>
      </c>
      <c r="D157" s="203"/>
      <c r="E157" s="203"/>
      <c r="F157" s="203"/>
      <c r="G157" s="204"/>
      <c r="H157" s="95"/>
    </row>
    <row r="158" spans="1:8" ht="15" hidden="1" customHeight="1" x14ac:dyDescent="0.2">
      <c r="A158" s="53" t="s">
        <v>25</v>
      </c>
      <c r="B158" s="27">
        <v>1</v>
      </c>
      <c r="C158" s="28" t="s">
        <v>55</v>
      </c>
      <c r="D158" s="47"/>
      <c r="E158" s="27"/>
      <c r="F158" s="157" t="s">
        <v>224</v>
      </c>
      <c r="G158" s="76"/>
      <c r="H158" s="95"/>
    </row>
    <row r="159" spans="1:8" ht="15" hidden="1" customHeight="1" x14ac:dyDescent="0.2">
      <c r="A159" s="53" t="s">
        <v>25</v>
      </c>
      <c r="B159" s="27">
        <v>2</v>
      </c>
      <c r="C159" s="28" t="s">
        <v>56</v>
      </c>
      <c r="D159" s="47"/>
      <c r="E159" s="27"/>
      <c r="F159" s="157" t="s">
        <v>224</v>
      </c>
      <c r="G159" s="76"/>
      <c r="H159" s="95"/>
    </row>
    <row r="160" spans="1:8" s="66" customFormat="1" ht="16.149999999999999" hidden="1" customHeight="1" thickBot="1" x14ac:dyDescent="0.25">
      <c r="A160" s="69" t="s">
        <v>25</v>
      </c>
      <c r="B160" s="34">
        <v>3</v>
      </c>
      <c r="C160" s="145" t="s">
        <v>220</v>
      </c>
      <c r="D160" s="141"/>
      <c r="E160" s="142"/>
      <c r="F160" s="170" t="s">
        <v>224</v>
      </c>
      <c r="G160" s="79"/>
      <c r="H160" s="95"/>
    </row>
    <row r="161" spans="1:15" ht="15" customHeight="1" thickBot="1" x14ac:dyDescent="0.25">
      <c r="A161" s="200"/>
      <c r="B161" s="201"/>
      <c r="C161" s="197" t="s">
        <v>26</v>
      </c>
      <c r="D161" s="198"/>
      <c r="E161" s="199"/>
      <c r="F161" s="35" t="s">
        <v>7</v>
      </c>
      <c r="G161" s="81">
        <f>SUM(G158:G160)</f>
        <v>0</v>
      </c>
      <c r="H161" s="95"/>
    </row>
    <row r="162" spans="1:15" ht="15" customHeight="1" x14ac:dyDescent="0.2">
      <c r="A162" s="207" t="s">
        <v>27</v>
      </c>
      <c r="B162" s="208"/>
      <c r="C162" s="202" t="s">
        <v>73</v>
      </c>
      <c r="D162" s="203"/>
      <c r="E162" s="203"/>
      <c r="F162" s="203"/>
      <c r="G162" s="204"/>
      <c r="H162" s="95"/>
    </row>
    <row r="163" spans="1:15" ht="15" customHeight="1" x14ac:dyDescent="0.2">
      <c r="A163" s="53" t="s">
        <v>27</v>
      </c>
      <c r="B163" s="27">
        <v>1</v>
      </c>
      <c r="C163" s="28" t="s">
        <v>74</v>
      </c>
      <c r="D163" s="47">
        <v>2</v>
      </c>
      <c r="E163" s="27" t="s">
        <v>42</v>
      </c>
      <c r="F163" s="136"/>
      <c r="G163" s="76">
        <f>D163*(F163)</f>
        <v>0</v>
      </c>
      <c r="H163" s="95"/>
    </row>
    <row r="164" spans="1:15" ht="15" customHeight="1" x14ac:dyDescent="0.2">
      <c r="A164" s="53" t="s">
        <v>27</v>
      </c>
      <c r="B164" s="27">
        <v>2</v>
      </c>
      <c r="C164" s="28" t="s">
        <v>75</v>
      </c>
      <c r="D164" s="47">
        <v>2</v>
      </c>
      <c r="E164" s="27" t="s">
        <v>42</v>
      </c>
      <c r="F164" s="136"/>
      <c r="G164" s="76">
        <f>D164*(F164)</f>
        <v>0</v>
      </c>
      <c r="H164" s="95"/>
    </row>
    <row r="165" spans="1:15" s="66" customFormat="1" ht="18.600000000000001" customHeight="1" thickBot="1" x14ac:dyDescent="0.25">
      <c r="A165" s="69" t="s">
        <v>27</v>
      </c>
      <c r="B165" s="34">
        <v>3</v>
      </c>
      <c r="C165" s="145" t="s">
        <v>221</v>
      </c>
      <c r="D165" s="141">
        <v>1</v>
      </c>
      <c r="E165" s="142" t="s">
        <v>116</v>
      </c>
      <c r="F165" s="143"/>
      <c r="G165" s="79">
        <f t="shared" ref="G165" si="13">D165*(F165)</f>
        <v>0</v>
      </c>
      <c r="H165" s="95"/>
    </row>
    <row r="166" spans="1:15" ht="15" customHeight="1" thickBot="1" x14ac:dyDescent="0.25">
      <c r="A166" s="200"/>
      <c r="B166" s="201"/>
      <c r="C166" s="197" t="s">
        <v>28</v>
      </c>
      <c r="D166" s="198"/>
      <c r="E166" s="199"/>
      <c r="F166" s="35" t="s">
        <v>7</v>
      </c>
      <c r="G166" s="81">
        <f>SUM(G163:G165)</f>
        <v>0</v>
      </c>
    </row>
    <row r="167" spans="1:15" ht="15" customHeight="1" x14ac:dyDescent="0.2">
      <c r="A167" s="207" t="s">
        <v>62</v>
      </c>
      <c r="B167" s="208"/>
      <c r="C167" s="202" t="s">
        <v>204</v>
      </c>
      <c r="D167" s="203"/>
      <c r="E167" s="203"/>
      <c r="F167" s="203"/>
      <c r="G167" s="204"/>
    </row>
    <row r="168" spans="1:15" ht="15" customHeight="1" x14ac:dyDescent="0.2">
      <c r="A168" s="53" t="s">
        <v>62</v>
      </c>
      <c r="B168" s="27">
        <v>1</v>
      </c>
      <c r="C168" s="32" t="s">
        <v>192</v>
      </c>
      <c r="D168" s="107">
        <v>32</v>
      </c>
      <c r="E168" s="27" t="s">
        <v>11</v>
      </c>
      <c r="F168" s="136"/>
      <c r="G168" s="76">
        <f t="shared" ref="G168:G175" si="14">D168*(F168)</f>
        <v>0</v>
      </c>
    </row>
    <row r="169" spans="1:15" ht="15" customHeight="1" x14ac:dyDescent="0.2">
      <c r="A169" s="53" t="s">
        <v>62</v>
      </c>
      <c r="B169" s="27">
        <v>2</v>
      </c>
      <c r="C169" s="28" t="s">
        <v>90</v>
      </c>
      <c r="D169" s="107">
        <v>12</v>
      </c>
      <c r="E169" s="27" t="s">
        <v>11</v>
      </c>
      <c r="F169" s="136"/>
      <c r="G169" s="76">
        <f t="shared" si="14"/>
        <v>0</v>
      </c>
      <c r="I169" s="65"/>
    </row>
    <row r="170" spans="1:15" ht="15" customHeight="1" x14ac:dyDescent="0.2">
      <c r="A170" s="53" t="s">
        <v>62</v>
      </c>
      <c r="B170" s="27">
        <v>3</v>
      </c>
      <c r="C170" s="28" t="s">
        <v>193</v>
      </c>
      <c r="D170" s="107">
        <v>60</v>
      </c>
      <c r="E170" s="27" t="s">
        <v>11</v>
      </c>
      <c r="F170" s="136"/>
      <c r="G170" s="76">
        <f t="shared" ref="G170:G171" si="15">D170*(F170)</f>
        <v>0</v>
      </c>
      <c r="I170" s="65"/>
    </row>
    <row r="171" spans="1:15" ht="15" customHeight="1" x14ac:dyDescent="0.2">
      <c r="A171" s="53" t="s">
        <v>62</v>
      </c>
      <c r="B171" s="27">
        <v>4</v>
      </c>
      <c r="C171" s="28" t="s">
        <v>199</v>
      </c>
      <c r="D171" s="107">
        <v>80</v>
      </c>
      <c r="E171" s="27" t="s">
        <v>11</v>
      </c>
      <c r="F171" s="136"/>
      <c r="G171" s="76">
        <f t="shared" si="15"/>
        <v>0</v>
      </c>
      <c r="I171" s="65"/>
    </row>
    <row r="172" spans="1:15" ht="15" customHeight="1" x14ac:dyDescent="0.2">
      <c r="A172" s="53" t="s">
        <v>62</v>
      </c>
      <c r="B172" s="27">
        <v>5</v>
      </c>
      <c r="C172" s="32" t="s">
        <v>70</v>
      </c>
      <c r="D172" s="107">
        <v>80</v>
      </c>
      <c r="E172" s="27" t="s">
        <v>11</v>
      </c>
      <c r="F172" s="136"/>
      <c r="G172" s="76">
        <f t="shared" si="14"/>
        <v>0</v>
      </c>
      <c r="I172" s="71"/>
      <c r="J172" s="71"/>
      <c r="K172" s="71"/>
      <c r="L172" s="71"/>
      <c r="M172" s="71"/>
      <c r="N172" s="71"/>
      <c r="O172" s="71"/>
    </row>
    <row r="173" spans="1:15" ht="15" hidden="1" customHeight="1" x14ac:dyDescent="0.2">
      <c r="A173" s="53" t="s">
        <v>62</v>
      </c>
      <c r="B173" s="27">
        <v>6</v>
      </c>
      <c r="C173" s="28" t="s">
        <v>71</v>
      </c>
      <c r="D173" s="107"/>
      <c r="E173" s="27"/>
      <c r="F173" s="157" t="s">
        <v>224</v>
      </c>
      <c r="G173" s="76"/>
      <c r="H173" s="102"/>
      <c r="I173" s="71"/>
      <c r="J173" s="71"/>
      <c r="K173" s="71"/>
      <c r="L173" s="71"/>
      <c r="M173" s="71"/>
      <c r="N173" s="71"/>
      <c r="O173" s="71"/>
    </row>
    <row r="174" spans="1:15" ht="15" customHeight="1" x14ac:dyDescent="0.2">
      <c r="A174" s="53" t="s">
        <v>62</v>
      </c>
      <c r="B174" s="27">
        <v>7</v>
      </c>
      <c r="C174" s="28" t="s">
        <v>33</v>
      </c>
      <c r="D174" s="107">
        <v>24</v>
      </c>
      <c r="E174" s="27" t="s">
        <v>11</v>
      </c>
      <c r="F174" s="136"/>
      <c r="G174" s="76">
        <f t="shared" si="14"/>
        <v>0</v>
      </c>
      <c r="H174" s="94"/>
      <c r="I174" s="71"/>
      <c r="J174" s="71"/>
      <c r="K174" s="71"/>
      <c r="L174" s="71"/>
      <c r="M174" s="71"/>
      <c r="N174" s="71"/>
      <c r="O174" s="71"/>
    </row>
    <row r="175" spans="1:15" ht="15" customHeight="1" x14ac:dyDescent="0.2">
      <c r="A175" s="53" t="s">
        <v>62</v>
      </c>
      <c r="B175" s="27">
        <v>8</v>
      </c>
      <c r="C175" s="146" t="s">
        <v>72</v>
      </c>
      <c r="D175" s="160">
        <v>1</v>
      </c>
      <c r="E175" s="155" t="s">
        <v>116</v>
      </c>
      <c r="F175" s="136"/>
      <c r="G175" s="76">
        <f t="shared" si="14"/>
        <v>0</v>
      </c>
      <c r="H175" s="2"/>
      <c r="I175" s="71"/>
      <c r="J175" s="71"/>
      <c r="K175" s="71"/>
      <c r="L175" s="71"/>
      <c r="M175" s="71"/>
      <c r="N175" s="71"/>
      <c r="O175" s="71"/>
    </row>
    <row r="176" spans="1:15" ht="15" customHeight="1" x14ac:dyDescent="0.2">
      <c r="A176" s="53" t="s">
        <v>62</v>
      </c>
      <c r="B176" s="27">
        <v>9</v>
      </c>
      <c r="C176" s="28" t="s">
        <v>198</v>
      </c>
      <c r="D176" s="114">
        <v>24</v>
      </c>
      <c r="E176" s="115" t="s">
        <v>11</v>
      </c>
      <c r="F176" s="136"/>
      <c r="G176" s="116">
        <f>D176*(F176)</f>
        <v>0</v>
      </c>
      <c r="I176" s="71"/>
      <c r="J176" s="71"/>
      <c r="K176" s="71"/>
      <c r="L176" s="71"/>
      <c r="M176" s="71"/>
      <c r="N176" s="71"/>
      <c r="O176" s="71"/>
    </row>
    <row r="177" spans="1:15" ht="15" customHeight="1" x14ac:dyDescent="0.2">
      <c r="A177" s="53" t="s">
        <v>62</v>
      </c>
      <c r="B177" s="27">
        <v>10</v>
      </c>
      <c r="C177" s="28" t="s">
        <v>202</v>
      </c>
      <c r="D177" s="107">
        <v>20</v>
      </c>
      <c r="E177" s="27" t="s">
        <v>11</v>
      </c>
      <c r="F177" s="136"/>
      <c r="G177" s="76">
        <f>D177*(F177)</f>
        <v>0</v>
      </c>
      <c r="I177" s="71"/>
      <c r="J177" s="71"/>
      <c r="K177" s="71"/>
      <c r="L177" s="71"/>
      <c r="M177" s="71"/>
      <c r="N177" s="71"/>
      <c r="O177" s="71"/>
    </row>
    <row r="178" spans="1:15" ht="15" customHeight="1" x14ac:dyDescent="0.2">
      <c r="A178" s="53" t="s">
        <v>62</v>
      </c>
      <c r="B178" s="27">
        <v>11</v>
      </c>
      <c r="C178" s="28" t="s">
        <v>197</v>
      </c>
      <c r="D178" s="107">
        <v>100</v>
      </c>
      <c r="E178" s="27" t="s">
        <v>11</v>
      </c>
      <c r="F178" s="136"/>
      <c r="G178" s="76">
        <f>D178*(F178)</f>
        <v>0</v>
      </c>
      <c r="I178" s="71"/>
      <c r="J178" s="71"/>
      <c r="K178" s="71"/>
      <c r="L178" s="71"/>
      <c r="M178" s="71"/>
      <c r="N178" s="71"/>
      <c r="O178" s="71"/>
    </row>
    <row r="179" spans="1:15" ht="15" customHeight="1" x14ac:dyDescent="0.2">
      <c r="A179" s="53" t="s">
        <v>62</v>
      </c>
      <c r="B179" s="27">
        <v>12</v>
      </c>
      <c r="C179" s="147" t="s">
        <v>166</v>
      </c>
      <c r="D179" s="107">
        <v>120</v>
      </c>
      <c r="E179" s="27" t="s">
        <v>11</v>
      </c>
      <c r="F179" s="136"/>
      <c r="G179" s="76">
        <f>D179*(F179)</f>
        <v>0</v>
      </c>
      <c r="I179" s="71"/>
      <c r="J179" s="71"/>
      <c r="K179" s="71"/>
      <c r="L179" s="71"/>
      <c r="M179" s="71"/>
      <c r="N179" s="71"/>
      <c r="O179" s="71"/>
    </row>
    <row r="180" spans="1:15" ht="15" customHeight="1" thickBot="1" x14ac:dyDescent="0.25">
      <c r="A180" s="53" t="s">
        <v>62</v>
      </c>
      <c r="B180" s="27">
        <v>13</v>
      </c>
      <c r="C180" s="148" t="s">
        <v>222</v>
      </c>
      <c r="D180" s="141">
        <v>1</v>
      </c>
      <c r="E180" s="142" t="s">
        <v>116</v>
      </c>
      <c r="F180" s="143"/>
      <c r="G180" s="79">
        <f t="shared" ref="G180" si="16">D180*(F180)</f>
        <v>0</v>
      </c>
      <c r="H180" s="111"/>
      <c r="I180" s="71"/>
      <c r="J180" s="71"/>
      <c r="K180" s="71"/>
      <c r="L180" s="71"/>
      <c r="M180" s="71"/>
      <c r="N180" s="71"/>
      <c r="O180" s="71"/>
    </row>
    <row r="181" spans="1:15" ht="15" customHeight="1" thickBot="1" x14ac:dyDescent="0.25">
      <c r="A181" s="205"/>
      <c r="B181" s="206"/>
      <c r="C181" s="194" t="s">
        <v>61</v>
      </c>
      <c r="D181" s="195"/>
      <c r="E181" s="196"/>
      <c r="F181" s="35" t="s">
        <v>7</v>
      </c>
      <c r="G181" s="81">
        <f>SUM(G168:G180)</f>
        <v>0</v>
      </c>
      <c r="H181" s="111"/>
      <c r="I181" s="71"/>
      <c r="J181" s="71"/>
      <c r="K181" s="71"/>
      <c r="L181" s="71"/>
      <c r="M181" s="71"/>
      <c r="N181" s="71"/>
      <c r="O181" s="71"/>
    </row>
    <row r="182" spans="1:15" ht="60" customHeight="1" thickBot="1" x14ac:dyDescent="0.25">
      <c r="A182" s="207" t="s">
        <v>205</v>
      </c>
      <c r="B182" s="208"/>
      <c r="C182" s="118" t="s">
        <v>206</v>
      </c>
      <c r="D182" s="119" t="s">
        <v>207</v>
      </c>
      <c r="E182" s="119" t="s">
        <v>208</v>
      </c>
      <c r="F182" s="119" t="s">
        <v>210</v>
      </c>
      <c r="G182" s="120" t="s">
        <v>209</v>
      </c>
      <c r="H182" s="111"/>
      <c r="I182" s="71"/>
      <c r="J182" s="71"/>
      <c r="K182" s="71"/>
      <c r="L182" s="71"/>
      <c r="M182" s="71"/>
      <c r="N182" s="71"/>
      <c r="O182" s="71"/>
    </row>
    <row r="183" spans="1:15" ht="46.15" customHeight="1" x14ac:dyDescent="0.2">
      <c r="A183" s="112" t="s">
        <v>205</v>
      </c>
      <c r="B183" s="113">
        <v>1</v>
      </c>
      <c r="C183" s="106" t="s">
        <v>200</v>
      </c>
      <c r="D183" s="234">
        <v>0.15</v>
      </c>
      <c r="E183" s="231" t="s">
        <v>196</v>
      </c>
      <c r="F183" s="212">
        <f>SUM(G55,G73,G95,G121,G131,G156,G161,G166)</f>
        <v>35000</v>
      </c>
      <c r="G183" s="209">
        <f>F183*D183</f>
        <v>5250</v>
      </c>
      <c r="H183" s="95"/>
      <c r="I183" s="71"/>
      <c r="J183" s="71"/>
      <c r="K183" s="71"/>
      <c r="L183" s="71"/>
      <c r="M183" s="71"/>
      <c r="N183" s="71"/>
      <c r="O183" s="71"/>
    </row>
    <row r="184" spans="1:15" ht="16.899999999999999" customHeight="1" x14ac:dyDescent="0.2">
      <c r="A184" s="103" t="s">
        <v>205</v>
      </c>
      <c r="B184" s="27">
        <v>2</v>
      </c>
      <c r="C184" s="101" t="s">
        <v>195</v>
      </c>
      <c r="D184" s="235"/>
      <c r="E184" s="232"/>
      <c r="F184" s="213"/>
      <c r="G184" s="210"/>
      <c r="H184" s="95"/>
      <c r="I184" s="71"/>
      <c r="J184" s="71"/>
      <c r="K184" s="71"/>
      <c r="L184" s="71"/>
      <c r="M184" s="71"/>
      <c r="N184" s="71"/>
      <c r="O184" s="71"/>
    </row>
    <row r="185" spans="1:15" ht="15" customHeight="1" x14ac:dyDescent="0.2">
      <c r="A185" s="104" t="s">
        <v>205</v>
      </c>
      <c r="B185" s="27">
        <v>3</v>
      </c>
      <c r="C185" s="32" t="s">
        <v>201</v>
      </c>
      <c r="D185" s="235"/>
      <c r="E185" s="232"/>
      <c r="F185" s="213"/>
      <c r="G185" s="210"/>
      <c r="H185" s="95"/>
      <c r="I185" s="71"/>
      <c r="J185" s="71"/>
      <c r="K185" s="71"/>
      <c r="L185" s="71"/>
      <c r="M185" s="71"/>
      <c r="N185" s="71"/>
      <c r="O185" s="71"/>
    </row>
    <row r="186" spans="1:15" ht="15" customHeight="1" thickBot="1" x14ac:dyDescent="0.25">
      <c r="A186" s="205"/>
      <c r="B186" s="206"/>
      <c r="C186" s="105" t="s">
        <v>212</v>
      </c>
      <c r="D186" s="236"/>
      <c r="E186" s="233"/>
      <c r="F186" s="214"/>
      <c r="G186" s="211"/>
      <c r="I186" s="71"/>
      <c r="J186" s="71"/>
      <c r="K186" s="71"/>
      <c r="L186" s="71"/>
      <c r="M186" s="71"/>
      <c r="N186" s="71"/>
      <c r="O186" s="71"/>
    </row>
    <row r="187" spans="1:15" ht="15" customHeight="1" thickBot="1" x14ac:dyDescent="0.25">
      <c r="A187" s="200"/>
      <c r="B187" s="201"/>
      <c r="C187" s="197" t="s">
        <v>211</v>
      </c>
      <c r="D187" s="198"/>
      <c r="E187" s="199"/>
      <c r="F187" s="35" t="s">
        <v>7</v>
      </c>
      <c r="G187" s="81">
        <f>SUM(G183)</f>
        <v>5250</v>
      </c>
      <c r="I187" s="71"/>
      <c r="J187" s="71"/>
      <c r="K187" s="71"/>
      <c r="L187" s="71"/>
      <c r="M187" s="71"/>
      <c r="N187" s="71"/>
      <c r="O187" s="71"/>
    </row>
    <row r="188" spans="1:15" s="6" customFormat="1" ht="25.15" customHeight="1" thickBot="1" x14ac:dyDescent="0.25">
      <c r="A188" s="108"/>
      <c r="B188" s="4"/>
      <c r="C188" s="12"/>
      <c r="D188" s="13"/>
      <c r="E188" s="4"/>
      <c r="F188" s="14"/>
      <c r="G188" s="123"/>
      <c r="H188" s="94"/>
      <c r="I188" s="71"/>
      <c r="J188" s="71"/>
      <c r="K188" s="71"/>
      <c r="L188" s="71"/>
      <c r="M188" s="71"/>
      <c r="N188" s="71"/>
      <c r="O188" s="71"/>
    </row>
    <row r="189" spans="1:15" s="6" customFormat="1" ht="15" customHeight="1" thickBot="1" x14ac:dyDescent="0.25">
      <c r="A189" s="56"/>
      <c r="B189" s="15"/>
      <c r="C189" s="16" t="s">
        <v>165</v>
      </c>
      <c r="D189" s="60"/>
      <c r="E189" s="15"/>
      <c r="F189" s="25"/>
      <c r="G189" s="83">
        <f>SUM(G55,G73,G95,G121,G131,G156,G161,G166,G181,G187)</f>
        <v>40250</v>
      </c>
      <c r="H189" s="94"/>
      <c r="I189" s="71"/>
      <c r="J189" s="71"/>
      <c r="K189" s="71"/>
      <c r="L189" s="71"/>
      <c r="M189" s="71"/>
      <c r="N189" s="71"/>
      <c r="O189" s="71"/>
    </row>
    <row r="190" spans="1:15" s="6" customFormat="1" ht="24" customHeight="1" x14ac:dyDescent="0.2">
      <c r="A190" s="51"/>
      <c r="B190" s="8"/>
      <c r="C190" s="3"/>
      <c r="D190" s="61"/>
      <c r="E190" s="8"/>
      <c r="F190" s="26"/>
      <c r="G190" s="117"/>
      <c r="H190" s="94"/>
      <c r="I190" s="71"/>
      <c r="J190" s="71"/>
      <c r="K190" s="71"/>
      <c r="L190" s="71"/>
      <c r="M190" s="71"/>
      <c r="N190" s="71"/>
      <c r="O190" s="71"/>
    </row>
    <row r="191" spans="1:15" ht="22.9" customHeight="1" thickBot="1" x14ac:dyDescent="0.25">
      <c r="A191" s="108"/>
      <c r="G191" s="85"/>
      <c r="H191" s="94"/>
      <c r="I191" s="71"/>
      <c r="J191" s="71"/>
      <c r="K191" s="71"/>
      <c r="L191" s="71"/>
      <c r="M191" s="71"/>
      <c r="N191" s="71"/>
      <c r="O191" s="71"/>
    </row>
    <row r="192" spans="1:15" ht="15" customHeight="1" x14ac:dyDescent="0.2">
      <c r="A192" s="57"/>
      <c r="B192" s="1"/>
      <c r="C192" s="7"/>
      <c r="D192" s="58"/>
      <c r="E192" s="1"/>
      <c r="F192" s="24"/>
      <c r="G192" s="84"/>
      <c r="H192" s="97"/>
      <c r="I192" s="71"/>
      <c r="J192" s="71"/>
      <c r="K192" s="71"/>
      <c r="L192" s="71"/>
      <c r="M192" s="71"/>
      <c r="N192" s="71"/>
      <c r="O192" s="71"/>
    </row>
    <row r="193" spans="1:15" ht="15" customHeight="1" x14ac:dyDescent="0.2">
      <c r="A193" s="51"/>
      <c r="B193" s="8"/>
      <c r="C193" s="3" t="s">
        <v>29</v>
      </c>
      <c r="D193" s="22"/>
      <c r="E193" s="8"/>
      <c r="F193" s="22"/>
      <c r="G193" s="74"/>
      <c r="H193" s="98"/>
      <c r="I193" s="71"/>
      <c r="J193" s="71"/>
      <c r="K193" s="71"/>
      <c r="L193" s="71"/>
      <c r="M193" s="71"/>
      <c r="N193" s="71"/>
      <c r="O193" s="71"/>
    </row>
    <row r="194" spans="1:15" ht="15" customHeight="1" thickBot="1" x14ac:dyDescent="0.25">
      <c r="A194" s="108"/>
      <c r="G194" s="85"/>
      <c r="I194" s="71"/>
      <c r="J194" s="71"/>
      <c r="K194" s="71"/>
      <c r="L194" s="71"/>
      <c r="M194" s="71"/>
      <c r="N194" s="71"/>
      <c r="O194" s="71"/>
    </row>
    <row r="195" spans="1:15" ht="15" customHeight="1" x14ac:dyDescent="0.2">
      <c r="A195" s="57"/>
      <c r="B195" s="1"/>
      <c r="C195" s="7"/>
      <c r="D195" s="18"/>
      <c r="E195" s="18" t="s">
        <v>77</v>
      </c>
      <c r="F195" s="19" t="s">
        <v>76</v>
      </c>
      <c r="G195" s="86" t="s">
        <v>79</v>
      </c>
      <c r="H195" s="99"/>
      <c r="I195" s="71"/>
      <c r="J195" s="71"/>
      <c r="K195" s="71"/>
      <c r="L195" s="71"/>
      <c r="M195" s="71"/>
      <c r="N195" s="71"/>
      <c r="O195" s="71"/>
    </row>
    <row r="196" spans="1:15" ht="15" customHeight="1" x14ac:dyDescent="0.2">
      <c r="A196" s="108" t="s">
        <v>1</v>
      </c>
      <c r="C196" s="9" t="str">
        <f>C5</f>
        <v xml:space="preserve">VRTÁNÍ  A  ODKRYVNÉ  PRÁCE </v>
      </c>
      <c r="D196" s="20"/>
      <c r="E196" s="36">
        <f>G55</f>
        <v>35000</v>
      </c>
      <c r="F196" s="36">
        <f>E196*0.21</f>
        <v>7350</v>
      </c>
      <c r="G196" s="87">
        <f>SUM(E196:F196)</f>
        <v>42350</v>
      </c>
      <c r="H196" s="99"/>
      <c r="I196" s="71"/>
      <c r="J196" s="71"/>
      <c r="K196" s="71"/>
      <c r="L196" s="71"/>
      <c r="M196" s="71"/>
      <c r="N196" s="71"/>
      <c r="O196" s="71"/>
    </row>
    <row r="197" spans="1:15" ht="15" customHeight="1" x14ac:dyDescent="0.2">
      <c r="A197" s="109" t="s">
        <v>8</v>
      </c>
      <c r="C197" s="9" t="str">
        <f>C56</f>
        <v xml:space="preserve">POLNÍ ZKOUŠKY </v>
      </c>
      <c r="D197" s="20"/>
      <c r="E197" s="36">
        <f>G73</f>
        <v>0</v>
      </c>
      <c r="F197" s="36">
        <f t="shared" ref="F197:F205" si="17">E197*0.21</f>
        <v>0</v>
      </c>
      <c r="G197" s="87">
        <f t="shared" ref="G197:G205" si="18">SUM(E197:F197)</f>
        <v>0</v>
      </c>
      <c r="I197" s="71"/>
      <c r="J197" s="71"/>
      <c r="K197" s="71"/>
      <c r="L197" s="71"/>
      <c r="M197" s="71"/>
      <c r="N197" s="71"/>
      <c r="O197" s="71"/>
    </row>
    <row r="198" spans="1:15" ht="15" customHeight="1" x14ac:dyDescent="0.2">
      <c r="A198" s="108" t="s">
        <v>13</v>
      </c>
      <c r="C198" s="5" t="str">
        <f>C74</f>
        <v>GEOFYZIKÁLNÍ PRÁCE</v>
      </c>
      <c r="D198" s="20"/>
      <c r="E198" s="36">
        <f>G95</f>
        <v>0</v>
      </c>
      <c r="F198" s="36">
        <f t="shared" si="17"/>
        <v>0</v>
      </c>
      <c r="G198" s="87">
        <f t="shared" si="18"/>
        <v>0</v>
      </c>
    </row>
    <row r="199" spans="1:15" ht="15" customHeight="1" x14ac:dyDescent="0.2">
      <c r="A199" s="108" t="s">
        <v>19</v>
      </c>
      <c r="C199" s="9" t="str">
        <f>C96</f>
        <v>LABORATORNÍ PRÁCE</v>
      </c>
      <c r="D199" s="20"/>
      <c r="E199" s="36">
        <f>G121</f>
        <v>0</v>
      </c>
      <c r="F199" s="36">
        <f t="shared" si="17"/>
        <v>0</v>
      </c>
      <c r="G199" s="87">
        <f t="shared" si="18"/>
        <v>0</v>
      </c>
    </row>
    <row r="200" spans="1:15" ht="15" customHeight="1" x14ac:dyDescent="0.2">
      <c r="A200" s="109" t="s">
        <v>21</v>
      </c>
      <c r="C200" s="9" t="str">
        <f>C122</f>
        <v>GEODETICKÉ PRÁCE</v>
      </c>
      <c r="D200" s="20"/>
      <c r="E200" s="36">
        <f>G131</f>
        <v>0</v>
      </c>
      <c r="F200" s="36">
        <f t="shared" si="17"/>
        <v>0</v>
      </c>
      <c r="G200" s="87">
        <f t="shared" si="18"/>
        <v>0</v>
      </c>
    </row>
    <row r="201" spans="1:15" ht="15" customHeight="1" x14ac:dyDescent="0.2">
      <c r="A201" s="108" t="s">
        <v>23</v>
      </c>
      <c r="C201" s="5" t="str">
        <f>C132</f>
        <v>HYDROGEOLOGICKÉ PRÁCE</v>
      </c>
      <c r="D201" s="20"/>
      <c r="E201" s="36">
        <f>G156</f>
        <v>0</v>
      </c>
      <c r="F201" s="36">
        <f t="shared" si="17"/>
        <v>0</v>
      </c>
      <c r="G201" s="87">
        <f t="shared" si="18"/>
        <v>0</v>
      </c>
    </row>
    <row r="202" spans="1:15" ht="15" customHeight="1" x14ac:dyDescent="0.2">
      <c r="A202" s="108" t="s">
        <v>25</v>
      </c>
      <c r="C202" s="5" t="str">
        <f>C157</f>
        <v>PEDOLOGICKÝ PRŮZKUM</v>
      </c>
      <c r="D202" s="20"/>
      <c r="E202" s="36">
        <f>G161</f>
        <v>0</v>
      </c>
      <c r="F202" s="36">
        <f t="shared" si="17"/>
        <v>0</v>
      </c>
      <c r="G202" s="87">
        <f t="shared" si="18"/>
        <v>0</v>
      </c>
    </row>
    <row r="203" spans="1:15" ht="15" customHeight="1" x14ac:dyDescent="0.2">
      <c r="A203" s="109" t="s">
        <v>27</v>
      </c>
      <c r="C203" s="5" t="str">
        <f>C162</f>
        <v>KOROZNÍ PRŮZKUM</v>
      </c>
      <c r="D203" s="20"/>
      <c r="E203" s="36">
        <f>G166</f>
        <v>0</v>
      </c>
      <c r="F203" s="36">
        <f t="shared" si="17"/>
        <v>0</v>
      </c>
      <c r="G203" s="87">
        <f t="shared" si="18"/>
        <v>0</v>
      </c>
    </row>
    <row r="204" spans="1:15" ht="15" customHeight="1" x14ac:dyDescent="0.2">
      <c r="A204" s="109" t="s">
        <v>62</v>
      </c>
      <c r="C204" s="5" t="str">
        <f>C167</f>
        <v>VÝKONY GEOLOGICKÉ SLUŽBY</v>
      </c>
      <c r="D204" s="20"/>
      <c r="E204" s="36">
        <f>G181</f>
        <v>0</v>
      </c>
      <c r="F204" s="36">
        <f t="shared" si="17"/>
        <v>0</v>
      </c>
      <c r="G204" s="87">
        <f t="shared" ref="G204" si="19">SUM(E204:F204)</f>
        <v>0</v>
      </c>
    </row>
    <row r="205" spans="1:15" ht="15" customHeight="1" thickBot="1" x14ac:dyDescent="0.25">
      <c r="A205" s="121" t="s">
        <v>205</v>
      </c>
      <c r="B205" s="10"/>
      <c r="C205" s="17" t="str">
        <f>C182</f>
        <v>OSTATNÍ</v>
      </c>
      <c r="D205" s="21"/>
      <c r="E205" s="37">
        <f>G187</f>
        <v>5250</v>
      </c>
      <c r="F205" s="37">
        <f t="shared" si="17"/>
        <v>1102.5</v>
      </c>
      <c r="G205" s="88">
        <f t="shared" si="18"/>
        <v>6352.5</v>
      </c>
    </row>
    <row r="206" spans="1:15" ht="15" customHeight="1" x14ac:dyDescent="0.2">
      <c r="A206" s="57"/>
      <c r="B206" s="1"/>
      <c r="C206" s="7"/>
      <c r="D206" s="18"/>
      <c r="E206" s="38">
        <f>SUM(E196:E205)</f>
        <v>40250</v>
      </c>
      <c r="F206" s="38">
        <f>SUM(F196:F205)</f>
        <v>8452.5</v>
      </c>
      <c r="G206" s="89">
        <f>SUM(G196:G205)</f>
        <v>48702.5</v>
      </c>
    </row>
    <row r="207" spans="1:15" ht="15" customHeight="1" x14ac:dyDescent="0.2">
      <c r="A207" s="108"/>
      <c r="G207" s="85"/>
    </row>
    <row r="208" spans="1:15" ht="15" customHeight="1" x14ac:dyDescent="0.2">
      <c r="A208" s="108"/>
      <c r="D208" s="22"/>
      <c r="F208" s="23" t="s">
        <v>77</v>
      </c>
      <c r="G208" s="90">
        <f>SUM(E196:E205)</f>
        <v>40250</v>
      </c>
    </row>
    <row r="209" spans="1:7" ht="15" customHeight="1" x14ac:dyDescent="0.2">
      <c r="A209" s="108"/>
      <c r="F209" s="23" t="s">
        <v>76</v>
      </c>
      <c r="G209" s="90">
        <f>SUM(F196:F205)</f>
        <v>8452.5</v>
      </c>
    </row>
    <row r="210" spans="1:7" ht="15" customHeight="1" x14ac:dyDescent="0.2">
      <c r="A210" s="108"/>
      <c r="D210" s="22"/>
      <c r="F210" s="23" t="s">
        <v>79</v>
      </c>
      <c r="G210" s="90">
        <f>SUM(G208:G209)</f>
        <v>48702.5</v>
      </c>
    </row>
    <row r="211" spans="1:7" ht="15" customHeight="1" x14ac:dyDescent="0.2">
      <c r="A211" s="108"/>
      <c r="D211" s="22"/>
      <c r="E211" s="8"/>
      <c r="F211" s="26"/>
      <c r="G211" s="91"/>
    </row>
    <row r="212" spans="1:7" ht="15" customHeight="1" thickBot="1" x14ac:dyDescent="0.25">
      <c r="A212" s="175" t="s">
        <v>223</v>
      </c>
      <c r="B212" s="176"/>
      <c r="C212" s="176"/>
      <c r="D212" s="176"/>
      <c r="E212" s="176"/>
      <c r="F212" s="176"/>
      <c r="G212" s="177"/>
    </row>
    <row r="213" spans="1:7" ht="15" customHeight="1" x14ac:dyDescent="0.2"/>
    <row r="221" spans="1:7" x14ac:dyDescent="0.2">
      <c r="F221" s="11"/>
    </row>
    <row r="222" spans="1:7" x14ac:dyDescent="0.2">
      <c r="F222" s="11"/>
    </row>
  </sheetData>
  <mergeCells count="52">
    <mergeCell ref="E183:E186"/>
    <mergeCell ref="D183:D186"/>
    <mergeCell ref="A181:B181"/>
    <mergeCell ref="C181:E181"/>
    <mergeCell ref="A182:B182"/>
    <mergeCell ref="A6:B6"/>
    <mergeCell ref="A132:B132"/>
    <mergeCell ref="A157:B157"/>
    <mergeCell ref="A95:B95"/>
    <mergeCell ref="A73:B73"/>
    <mergeCell ref="A55:B55"/>
    <mergeCell ref="A56:B56"/>
    <mergeCell ref="A74:B74"/>
    <mergeCell ref="A96:B96"/>
    <mergeCell ref="A131:B131"/>
    <mergeCell ref="A121:B121"/>
    <mergeCell ref="A122:B122"/>
    <mergeCell ref="A45:B45"/>
    <mergeCell ref="A28:B28"/>
    <mergeCell ref="A156:B156"/>
    <mergeCell ref="C131:E131"/>
    <mergeCell ref="C156:E156"/>
    <mergeCell ref="C161:E161"/>
    <mergeCell ref="C187:E187"/>
    <mergeCell ref="A187:B187"/>
    <mergeCell ref="C166:E166"/>
    <mergeCell ref="C157:G157"/>
    <mergeCell ref="C162:G162"/>
    <mergeCell ref="C167:G167"/>
    <mergeCell ref="A186:B186"/>
    <mergeCell ref="A166:B166"/>
    <mergeCell ref="A161:B161"/>
    <mergeCell ref="A162:B162"/>
    <mergeCell ref="A167:B167"/>
    <mergeCell ref="G183:G186"/>
    <mergeCell ref="F183:F186"/>
    <mergeCell ref="A4:B4"/>
    <mergeCell ref="A5:B5"/>
    <mergeCell ref="A212:G212"/>
    <mergeCell ref="C5:G5"/>
    <mergeCell ref="C56:G56"/>
    <mergeCell ref="C74:G74"/>
    <mergeCell ref="C96:G96"/>
    <mergeCell ref="C122:G122"/>
    <mergeCell ref="C6:G6"/>
    <mergeCell ref="C28:G28"/>
    <mergeCell ref="C45:G45"/>
    <mergeCell ref="C73:E73"/>
    <mergeCell ref="C55:E55"/>
    <mergeCell ref="C132:G132"/>
    <mergeCell ref="C95:E95"/>
    <mergeCell ref="C121:E121"/>
  </mergeCells>
  <phoneticPr fontId="18" type="noConversion"/>
  <printOptions horizontalCentered="1"/>
  <pageMargins left="0.39370078740157483" right="0.39370078740157483" top="0.39370078740157483" bottom="0.39370078740157483" header="0" footer="0"/>
  <pageSetup paperSize="8" scale="94" fitToHeight="0" orientation="landscape" r:id="rId1"/>
  <headerFooter alignWithMargins="0"/>
  <rowBreaks count="4" manualBreakCount="4">
    <brk id="44" max="6" man="1"/>
    <brk id="95" max="6" man="1"/>
    <brk id="131" max="6" man="1"/>
    <brk id="18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3</vt:i4>
      </vt:variant>
    </vt:vector>
  </HeadingPairs>
  <TitlesOfParts>
    <vt:vector size="4" baseType="lpstr">
      <vt:lpstr>VV - NEOCENĚNÝ</vt:lpstr>
      <vt:lpstr>'VV - NEOCENĚNÝ'!Oblast_tisku</vt:lpstr>
      <vt:lpstr>'VV - NEOCENĚNÝ'!Print_Area</vt:lpstr>
      <vt:lpstr>'VV - NEOCENĚNÝ'!Print_Titles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Vilimová Anna</dc:creator>
  <cp:lastModifiedBy>Kindl Lukáš</cp:lastModifiedBy>
  <cp:lastPrinted>2024-05-07T07:29:55Z</cp:lastPrinted>
  <dcterms:created xsi:type="dcterms:W3CDTF">2020-09-09T08:49:30Z</dcterms:created>
  <dcterms:modified xsi:type="dcterms:W3CDTF">2024-10-29T11:01:57Z</dcterms:modified>
</cp:coreProperties>
</file>