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https://d.docs.live.net/75d52c3e51cf0021/Dokumenty/a_Záloha_06_01_2023/Chemie/MY/"/>
    </mc:Choice>
  </mc:AlternateContent>
  <xr:revisionPtr revIDLastSave="0" documentId="13_ncr:1_{B94B3C88-ACEB-47BB-A35C-9B8CDBF63E21}" xr6:coauthVersionLast="47" xr6:coauthVersionMax="47" xr10:uidLastSave="{00000000-0000-0000-0000-000000000000}"/>
  <bookViews>
    <workbookView xWindow="-108" yWindow="-108" windowWidth="23256" windowHeight="12576" activeTab="5" xr2:uid="{00000000-000D-0000-FFFF-FFFF00000000}"/>
  </bookViews>
  <sheets>
    <sheet name="Celková cena" sheetId="1" r:id="rId1"/>
    <sheet name="Laboratoř - vybavení" sheetId="3" r:id="rId2"/>
    <sheet name="Stavební část" sheetId="4" r:id="rId3"/>
    <sheet name="Položky elektro" sheetId="6" r:id="rId4"/>
    <sheet name="Položky voda" sheetId="8" r:id="rId5"/>
    <sheet name="Položky plyn" sheetId="9" r:id="rId6"/>
  </sheets>
  <definedNames>
    <definedName name="_xlnm.Print_Area" localSheetId="0">'Celková cena'!$A$1:$E$15</definedName>
    <definedName name="_xlnm.Print_Area" localSheetId="1">'Laboratoř - vybavení'!$A$1:$G$42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6" l="1"/>
  <c r="D50" i="6" l="1"/>
  <c r="F50" i="6" s="1"/>
  <c r="F45" i="6"/>
  <c r="F18" i="4"/>
  <c r="E49" i="6" l="1"/>
  <c r="E51" i="6" s="1"/>
  <c r="D49" i="6"/>
  <c r="D51" i="6" s="1"/>
  <c r="E7" i="1"/>
  <c r="G42" i="3"/>
  <c r="E6" i="1" s="1"/>
  <c r="F23" i="8"/>
  <c r="E9" i="1" s="1"/>
  <c r="F13" i="9"/>
  <c r="E10" i="1" s="1"/>
  <c r="F37" i="6"/>
  <c r="F49" i="6" l="1"/>
  <c r="F51" i="6" l="1"/>
  <c r="E8" i="1" s="1"/>
  <c r="E13" i="1" s="1"/>
  <c r="E14" i="1" s="1"/>
  <c r="E15" i="1" s="1"/>
</calcChain>
</file>

<file path=xl/sharedStrings.xml><?xml version="1.0" encoding="utf-8"?>
<sst xmlns="http://schemas.openxmlformats.org/spreadsheetml/2006/main" count="274" uniqueCount="147">
  <si>
    <t>P.č.</t>
  </si>
  <si>
    <t>Název položky</t>
  </si>
  <si>
    <t>MJ</t>
  </si>
  <si>
    <t>množství</t>
  </si>
  <si>
    <t>cena</t>
  </si>
  <si>
    <t>soub.</t>
  </si>
  <si>
    <t>Stavební část</t>
  </si>
  <si>
    <t>Položky elektro</t>
  </si>
  <si>
    <t>Položky voda</t>
  </si>
  <si>
    <t>Položky plynofikace</t>
  </si>
  <si>
    <t>Rekapitulace</t>
  </si>
  <si>
    <t>CELKEM  OBJEKT bez DPH</t>
  </si>
  <si>
    <t>DPH 21%</t>
  </si>
  <si>
    <t>Celkem včetně DPH</t>
  </si>
  <si>
    <t xml:space="preserve">cena / MJ </t>
  </si>
  <si>
    <t>celkem bez DPH</t>
  </si>
  <si>
    <t>ks</t>
  </si>
  <si>
    <t>Doprava, montáž</t>
  </si>
  <si>
    <t>Doprava a montáž vybavení laboratoře</t>
  </si>
  <si>
    <t>Stůl pro učitele demonstrační</t>
  </si>
  <si>
    <r>
      <t>m</t>
    </r>
    <r>
      <rPr>
        <vertAlign val="superscript"/>
        <sz val="8"/>
        <rFont val="Arial CE"/>
        <charset val="238"/>
      </rPr>
      <t>2</t>
    </r>
  </si>
  <si>
    <t>Laboratorní stoly studentů</t>
  </si>
  <si>
    <t>Díl:</t>
  </si>
  <si>
    <t xml:space="preserve">celkem (Kč)  </t>
  </si>
  <si>
    <t>Elektromontáže</t>
  </si>
  <si>
    <t xml:space="preserve">Trubka ohebná do podlahy,  pr.25 mm </t>
  </si>
  <si>
    <t>m</t>
  </si>
  <si>
    <t>Trubka zemní ohebná KOPOFLEX 50 červená</t>
  </si>
  <si>
    <t xml:space="preserve">Lišta vkládací z PVC LHD 40x20 </t>
  </si>
  <si>
    <t>kus</t>
  </si>
  <si>
    <t xml:space="preserve">Ukončení vodičů v rozvaděči + zapojení do 6 mm2 </t>
  </si>
  <si>
    <t>Jistič vzduch.1pólový do 25A IJV-IJM-P1</t>
  </si>
  <si>
    <t>Proudový chránič OLI-25B-3N-030AC</t>
  </si>
  <si>
    <t>Instalační stykač 230V/25A</t>
  </si>
  <si>
    <t>Skříň s nouzovým tlačítkem stop</t>
  </si>
  <si>
    <t>Vypínač 40/3 40A</t>
  </si>
  <si>
    <t>Dvouvypínač bílý řad 5</t>
  </si>
  <si>
    <t>Krabice s víčkem s nehořlavou podložkou</t>
  </si>
  <si>
    <t xml:space="preserve">Kabel silový s Cu jádrem 750V CYSY 2 Ox 1,5 mm2 </t>
  </si>
  <si>
    <t xml:space="preserve">Kabel silový s Cu jádrem 750V CYSY 3 J x 1,5 mm2 </t>
  </si>
  <si>
    <t xml:space="preserve">Kabel silový s Cu jádrem 750V CYKY 3 J x 2,5 mm2 </t>
  </si>
  <si>
    <t>Práce - zapojení přístrojů a instalace, včetně demontážmích prací</t>
  </si>
  <si>
    <t>hod</t>
  </si>
  <si>
    <t xml:space="preserve">Vypnutí vedení a zajištění tabulkou proti zapnutí </t>
  </si>
  <si>
    <t xml:space="preserve">Sfázování žilových kabelů a vedení s prozvoněním </t>
  </si>
  <si>
    <t>Pomocný materiál</t>
  </si>
  <si>
    <t>Revize</t>
  </si>
  <si>
    <t>Režijní náklady spojené s realizací</t>
  </si>
  <si>
    <t>M21 Elektromontáže</t>
  </si>
  <si>
    <t>Stavební díl</t>
  </si>
  <si>
    <t>Dodávka</t>
  </si>
  <si>
    <t>Montáž</t>
  </si>
  <si>
    <t>HZS</t>
  </si>
  <si>
    <t>Vodoinstalace</t>
  </si>
  <si>
    <t>Potrubí do pr. 20mm studená voda</t>
  </si>
  <si>
    <t>Potrubí do pr. 20mm teplá voda</t>
  </si>
  <si>
    <t>Tepelná izolace</t>
  </si>
  <si>
    <t>Kulový kohout rohový</t>
  </si>
  <si>
    <t>Kohout</t>
  </si>
  <si>
    <t>Napojení na stávající rozvody vody plast DN20</t>
  </si>
  <si>
    <t>soub</t>
  </si>
  <si>
    <t>Zkoušky tlakové+proplach a dezinfekce</t>
  </si>
  <si>
    <t>Vypuštění a napuštění systému rozvodů vody</t>
  </si>
  <si>
    <t>Demontáž armatur (závitových-uzavírací)do DN20</t>
  </si>
  <si>
    <t>Montáž stojánkové pákové baterie a armatur</t>
  </si>
  <si>
    <t>Stavební přípomoc - drážky pro rozvody vody podlaha a  stěny</t>
  </si>
  <si>
    <t>Vyspravení podlahy betonem</t>
  </si>
  <si>
    <t>Kanalizace</t>
  </si>
  <si>
    <t>Kanalizační potrubí PPs do DN50</t>
  </si>
  <si>
    <t>Plynofikace</t>
  </si>
  <si>
    <t>Potrubí po stěnách měděné, plynovodní spojované lisováním DN 20, v podlaze nerez (potrubí dle ČSN420142,420152) (materiál, montáž, závěsy)</t>
  </si>
  <si>
    <t>Kulový kohout plynový</t>
  </si>
  <si>
    <t>Zkoušky plynovodního potrubí</t>
  </si>
  <si>
    <t>Stavební přípomoc - drážky pro plynofikaci</t>
  </si>
  <si>
    <t>Laboratoř biologie  - Stavební práce</t>
  </si>
  <si>
    <t>Laboratoř biologie  - Zařízení vodoinstalace</t>
  </si>
  <si>
    <t>Laboratoř biologie  - Zařízení plynofikace</t>
  </si>
  <si>
    <t>Asymetrický reflektor,1200mm, přisazené/závěsné, LED 830 LED, SELV 1050mA</t>
  </si>
  <si>
    <t>CELKEM OBJEKT bez DPH</t>
  </si>
  <si>
    <t>Celkové vybavení laboratoře</t>
  </si>
  <si>
    <t xml:space="preserve">Stavba: </t>
  </si>
  <si>
    <t>Laboratoř - vybavení</t>
  </si>
  <si>
    <t>Laboratoř vybavení</t>
  </si>
  <si>
    <t>Katedra</t>
  </si>
  <si>
    <t>Digestoř</t>
  </si>
  <si>
    <t xml:space="preserve">Skříň na chemické látky kovová s křídlovými perforovanými dveřmi, sokl v80 mm, uzamykání cylindrickým zámkem s otočnou rukojetí (2x klíč, 1000 kombinací, úprava pro centrální klíč), dvoubodový uzamykací mechanismus, jednoplášťové vyztužené dveře, 5x záchytná vana s objemem 15 L přestavitelnost po 25 mm s nosností 60 kg, perforované vložky maximalizují záchytný objem, lakování práškovou barvou v odstínu RAL 7035, Vnější rozměry v1950 x 920 x 400 mm, hmotnost 94 kg.                     </t>
  </si>
  <si>
    <t>Skříň E</t>
  </si>
  <si>
    <r>
      <t>Skříň vysoká se čtvery plnými dvířky. Rozměry š800 x h400 x v2000 mm. Korpus z laminované dřevotřísky tl. 18 mm, korpus olepený hranou ABS 0,5 mm technologií PUR, uzamykatelná horní i spodní dvířka z laminované dřevotřísky tl. 18 mm ohraněná hranou ABS 2,0 mm technologií PUR. Záda bílý sololak. S 6ti policemi-třetí od spodu pevná pro uzamčení. Pět polic přestavitelných olepených ze všech čtyř stran, vrtáno průběžně. Sokl vysoký 120 mm, se stavitelnými nožičkami. Nástavec na skříň s plnými dvířky. Rozměry š800 x h400 x v1000 mm. Korpus z laminované dřevotřísky tl. 18 mm, korpus olepený hranou ABS 0,5 mm technologií PUR, uzamykatelná dvířka z laminované dřevotřísky tl. 18 mm ohraněná hranou ABS 2,0 mm technologií PUR. Záda bílý sololak. Dvě police přestavitelné olepené ze všech čtyř stran, vrtáno průběžně.Všechny ABS hrany lepeny vlhkoodolným lepením s odolností min. 130</t>
    </r>
    <r>
      <rPr>
        <vertAlign val="superscript"/>
        <sz val="8"/>
        <rFont val="Arial"/>
        <family val="2"/>
        <charset val="238"/>
      </rPr>
      <t>o</t>
    </r>
    <r>
      <rPr>
        <sz val="8"/>
        <rFont val="Arial"/>
        <family val="2"/>
        <charset val="238"/>
      </rPr>
      <t xml:space="preserve">C.                     </t>
    </r>
  </si>
  <si>
    <t>Displej</t>
  </si>
  <si>
    <t>WIFI MODUL</t>
  </si>
  <si>
    <t>Rošířená záruka</t>
  </si>
  <si>
    <t>Sestava tabule pro displej</t>
  </si>
  <si>
    <t>Wi-Fi a Bluetooth modul, duální frekvence 2.4/5Ghz duální pásmo, min. Bluetooth 5.0 pro ovládání a 
	přenos souborů, rychlost až 866.7 Mbps. Wi-Fi 6</t>
  </si>
  <si>
    <t>Rozšířená záruka na displeji o 2 roky na 5 let</t>
  </si>
  <si>
    <t>Instalace sestavy displeje s tabulí</t>
  </si>
  <si>
    <t>Skříň na chemikálie</t>
  </si>
  <si>
    <t>Sokl 30x30mm, včetně nalepení</t>
  </si>
  <si>
    <t>Samonivelační stěrka</t>
  </si>
  <si>
    <t>Nové obklady včetně pokládky</t>
  </si>
  <si>
    <t xml:space="preserve">Lišta vkládací z PVC LHD 40x40 </t>
  </si>
  <si>
    <t>Jistič vzduch.3pólový do 32A IJV-IJM-P1</t>
  </si>
  <si>
    <t xml:space="preserve">Rozvodnice nástěnná 24M dveře </t>
  </si>
  <si>
    <t xml:space="preserve">Vodič CYA 6 H07V-K zeleno-žlutá </t>
  </si>
  <si>
    <t xml:space="preserve">Kabel silový s Cu jádrem 750V CYKY 5 J x 4 mm2 </t>
  </si>
  <si>
    <t xml:space="preserve">Vypínač bílý </t>
  </si>
  <si>
    <t>Zásuvka 230V bílá</t>
  </si>
  <si>
    <t>Laboratoř - Zařízení silnoproudé elektrotechniky</t>
  </si>
  <si>
    <t>Demontáž osvětlení</t>
  </si>
  <si>
    <t>Montáž umyvadla a zápachové uzávěrky</t>
  </si>
  <si>
    <t>Stržení stávající podlahové krytiny</t>
  </si>
  <si>
    <r>
      <t>Demonstrační učitelský stůl s rozměry š1700xh700xv900 mm, Pracovní deska s otevírací pracovní deskou, zásuvnou. Pracovní deska tl. min. 12 mm s černým jádrem, s oboustranným dekorem, který nesmí být jednobarevný, odolnost proti otěru EN 438-2: 450-U, Odolnost proti průrazu EN 438-2: 8mm, Odolnost proti poškrábání EN 438-2: 3 - 4 stupeň; 4 - 6 N,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Jackelové konstrukce minimální rozměry v každém směru 40x20 mm s komaxitovou úpravou. Pracovní deska na konstrukci po obvodu, Nohy uzavřené. Krytování rozvodů médií z laminované dřevotřísky tl. 18 mm s olepenými hranami ABS 0,5 mm technologií PUR. Ovládání zásuvek 230V žáků, elektropanel pod uzamykatelnou pracovní deskou 2x230V. Plynový jednokohout s napojením kahanu na zemní plyn. Vše schovat pod otevírací pracovní deskou. Mycí stůl s rozměry š500xh700xv900 mm z jackelové konstrukce minimální rozměry v každém směru 40x20 mm s komaxitovou úpravou. Konstrukce uzavčená ve všech směrech. Krytování rozvodů médií z laminované dřevotřísky tl. 18mm, s olepenými hranami ABS 0,5mm technologií PUR s uzamykatelnými dvířky. Pracovní deska s přípravou pro spodní usazení dřezu a horní osazení baterie. Pracovní deska tl. min. 12 mm s odolností viz výše. Dřez keramický bílý 450x450 mm, baterie páková stojánková, kovová armatura s kohoutem na napojení hadičky nad pracovní deskou vysoká, včetně zapojení. Požadujeme oblé hrany pracovních desek. Všechny ABS hrany lepeny vlhkoodolným lepením s odolností min. 130</t>
    </r>
    <r>
      <rPr>
        <vertAlign val="superscript"/>
        <sz val="8"/>
        <rFont val="Arial"/>
        <family val="2"/>
        <charset val="238"/>
      </rPr>
      <t>o</t>
    </r>
    <r>
      <rPr>
        <sz val="8"/>
        <rFont val="Arial"/>
        <family val="2"/>
        <charset val="238"/>
      </rPr>
      <t>C. Součástí zapojení. Potrubí plynu musí být z měděného potrubí.</t>
    </r>
  </si>
  <si>
    <t>Katedra s rozměry š1000xh700xv760 mm, Pracovní deska tl. min. 12 mm s černým jádrem, s oboustranným dekorem, který nesmí být jednobarevný, odolnost proti otěru EN 438-2: 450-U, Odolnost proti průrazu EN 438-2: 8mm, Odolnost proti poškrábání EN 438-2: 3 - 4 stupeň; 4 - 6 N,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Jackelové konstrukce minimální rozměry v každém směru 40x20 mm s komaxitovou úpravou. Pracovní deska na konstrukci po obvodu, Nohy uzavřené. Krytování  z laminované dřevotřísky tl. 18 mm s olepenými hranami ABS 0,5 mm technologií PUR. Výsuvný mechanizmus pro monitor s protizávažím umožňující zasunutí a uzamknutí LCD panelu pod úroveň pracovní desky. Krytování z laminované dřevotřísky tl. 18mm s olepenými hranami ABS 0,5mm, technologií PUR. Skříňka pro PC tower. Krytování z laminované dřevotřísky tl. 18mm olepené ABS hranou 0,5mm technologií PUR, dvířka jsou uzamykatelná, olepeny hranou ABS 2,0mm technologií PUR. Čtyři zásuvky 230V, pro PC učitele, zás. RJ45. Součástí zapojení.</t>
  </si>
  <si>
    <r>
      <t>Žákovský laboratorní mycí stůl s rozměry š500xh1400xv900 mm z jackelové konstrukce s minimálními rozměry v každém směru 40x20 mm s komaxitovou úpravou. Krytování rozvodů médií z laminované dřevotřísky tl. 18 mm vložené do uzavřené kovové konstrukce chráněné ze všech čtyř stran s olepenými hranami ABS 0,5 mm technologií PUR. Pracovní deska tl. min. 12 mm s černým jádrem, s oboustranným dekorem, který nesmí být jednobarevný, dekor bílý podklad, malá šedá zrnka, odolnost proti otěru EN 438-2: 450-U, Odolnost proti průrazu EN 438-2: 8mm, Odolnost proti poškrábání EN 438-2: 3 - 4 stupeň; 4 - 6 N,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Dva dřezy kameninové bílé 450x450 mm osazeny ze spodu pracovní desky, dvě baterie stojánkové vysoké. Zapojení. Všechny ABS hrany  lepeny vlhkoodolným lepením s odolností min. 130</t>
    </r>
    <r>
      <rPr>
        <vertAlign val="superscript"/>
        <sz val="8"/>
        <rFont val="Arial"/>
        <family val="2"/>
        <charset val="238"/>
      </rPr>
      <t>o</t>
    </r>
    <r>
      <rPr>
        <sz val="8"/>
        <rFont val="Arial"/>
        <family val="2"/>
        <charset val="238"/>
      </rPr>
      <t>C.</t>
    </r>
  </si>
  <si>
    <t>Digestoř s konstrukcí z kovu kombinace jeklu 40x20 a 50x20 mm. Rozměry min. š1000xh700xv2450 mm, s pracovní deskou ve výšce 900 mm. Konstrukce kovová jackel s komaxitovou úpravou, krytování z laminované dřevotřísky s olepenými hranami ABS. Z čela ovládací panel pro osvětlení a ventilátoru, zásuvka 230V, kohout plynu a vody. Pracovní deska tl. min. 12 mm s černým jádrem, s oboustranným dekorem, který nesmí být jednobarevný, dekor bílý podhlad, šedivé zrnka, odolnost proti otěru EN 438-2: 450-U, Odolnost proti průrazu EN 438-2: 8mm, Odolnost proti poškrábání EN 438-2: 3 - 4 stupeň; 4 - 6 N,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V pracovní desce výpusť z polypropylenu 150x150 mm, vývod vody s olivkou poplastovaný, vývod plynu poplasovaný s napojení kahanu s výkonem 1300W. V horní části ventilátor s min. průtokem 800m3/hod a LED osvětlení. Vývodní protrubí ven z budovy. Zapojení digestoře.</t>
  </si>
  <si>
    <t>Židle učitele</t>
  </si>
  <si>
    <t>Čalouněná kancelářská židle - křeslo. Nosnost 130 kg, šířka sedáku 51cm. výška sedáku 44-55cm, celková výška s opěradlem 106-119cm. Výškově stavitelný opěrák, nylonový černý kříž. Horizontální posuv sedáku, závislé naklápění sedáku a opěráku, zajištění v pěti polohách, nastavení odporu naklápění opěráku v závislosti na váze uživatele (manuální), antišokový systém zabraňující samovolnému navracení opěráku při odjištění funkce naklápění.</t>
  </si>
  <si>
    <r>
      <t>Dva laboratorní stoly studentů, oboustranné s rozměry š1800xh1400xv900 mm z jackelové konstrukce minimální rozměry v každém směru 40x20 mm s komaxitovou úpravou. Konstrukce uzavřené. Pracovní deska tl. min. 12 mm s černým jádrem, s oboustranným dekorem, který nesmí být jednobarevný, dekor bílý podklad, malá šedá zrnka, odolnost proti otěru EN 438-2: 450-U, Odolnost proti průrazu EN 438-2: 8mm, Odolnost proti poškrábání EN 438-2: 3 - 4 stupeň; 4 - 6 N, s odolností dle SEFA 3-2010 odst. 2.1. (EXPOZICE 24h) kyselina fluorovodíková 48% - stupeň 1 vynikající, kyselina dusičná 70% - stupeň 0 bez účinku,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kyselina sírová 33% - stupeň 0 bez účinku, roztok kyseliny sírové 33% a kyseliny dusičné 70% (1:1)  - stupeň 2 dobré, odolnost proti opotřebování povrchu 450U dle EN 438-2, bod 10, modul pružnosti E, EN ISO 178: 10000 Mpa. Celé boky a krytování rozvodů médií z laminované dřevotřísky tl. 18 mm s olepenými hranami ABS 0,5 mm technologií PUR jsou vložené do uzavřené kovové konstrukce chráněné desky ze všech čtyř stran. Pracovní deska tl. min. 12 mm požadujeme s oblou hranou, nesmí být rovné. Dva celokovové sloupy požadujeme celé kovové, včetně výplní ve tvaru lichoběžníku, nemí být pravoúhlé, min. rozměry š115xh280xv390 mm z jackelů 40x20 mm a plechové konstrukce s komaxitovou úpravou. V každém sloupu dvě zásuvky 230V, dva plyn. kohouty poplastované na zemní plyn pro napojení kahanů pomocí hadiček, dva kahany 1300W. Celokovový sloupek obdélníkový požadujeme celý kovový, včetně výplní ve tvaru obdélníku, min. rozměry š115xh280xv390 mm z jackelů 40x20 mm a plechové konstrukce s komaxitovou úpravou. Ve sloupu dvě zásuvky 230V, dva plyn. kohouty poplastované na zemní plyn pro napojení kahanů pomocí hadiček, dva kahany 1300W. Police, jackelové konstrukce minimální rozměr v každém směru 40x20 mm s komaxitovou úpravou, police kompakt rezistant tl. 12 mm s oblou hranou. s rozměry š1800xh290xv400 mm. V pracovní desce dva oboustranné vývody vody s olivkami, čtyři polypropylénové vpustě. Potrubí pro plyn musí být z mědi. Zapojení stolu. Všechny ABS hrany lepeny vlhkoodolným lepením s odolností min. 130</t>
    </r>
    <r>
      <rPr>
        <vertAlign val="superscript"/>
        <sz val="8"/>
        <rFont val="Arial"/>
        <family val="2"/>
        <charset val="238"/>
      </rPr>
      <t>o</t>
    </r>
    <r>
      <rPr>
        <sz val="8"/>
        <rFont val="Arial"/>
        <family val="2"/>
        <charset val="238"/>
      </rPr>
      <t xml:space="preserve">C. Jedna skříňka se zásuvkou a dvířky. Rozměr š1180 mm. Korpus z laminované dřevotřísky tl. 18 mm olepený 0,5 mm ABS hranou technologií PUR, v horní části s uzamykatelnou zásuvkou na plnovýsuvech a ve spodní části se dvěma prostory na pomůcky s uzamykatelnými dvířky. Dvířka a čelo zásuvky olepené 2 mm ABS hranou technologií PUR. V každé části jedna přestavitelná polička. Sokl se stavitelnýma nožičkama. Skříňka se zásuvkou a dvířky. Rozměr š580 mm. Korpus z laminované dřevotřísky tl. 18 mm olepený 0,5mm ABS hranou technologií PUR, v horní části s uzamykatelnou zásuvkou na plnovýsuvech a ve spodní části s prostorem na pomůcky s uzamykatelnými dvířky. Dvířka a čelo zásuvky olepené 2 mm ABS hranou technologií PUR. Jedna přestavitelná polička olepená ze všech čtyř stran. Sokl se stavitelnýma nožičkama. Tři skříňky se zásuvkou a dvířky. Rozměr š586 mm. Korpus z laminované dřevotřísky tl. 18 mm olepený 0,5mm ABS hranou technologií PUR, v horní části s uzamykatelnou zásuvkou na plnovýsuvech a ve spodní části s prostorem na pomůcky s uzamykatelnými dvířky. Dvířka a čelo zásuvky olepené 2 mm ABS hranou technologií PUR. Jedna přestavitelná polička olepená ze všech čtyř stran. Sokl se stavitelnýma nožičkama. Zapojení.
</t>
    </r>
  </si>
  <si>
    <t>Multifunkční senzorový box k displeji</t>
  </si>
  <si>
    <t>Inteligentní senzor měří teplotu vzduchu, úroveň vlhkosti a škodlivé částice, jako jsou plísně a houby 
v místnosti. Obsahuje také PIR senzory pro detekci pohybu a čtečku NFC pro bezpečné přihlášení 
pomocí určeného průkazu. Vlhkost - sledujte úrovně teploty v místnosti v rozsahu 30-80% Inteligentní senzory poskytují informace o podmínkách prostředí - Sledujte kvalitu vzduchu včetně úrovní CO2 a PM 2,5 Úsporný PIR senzor pro detekci pohybu - Pokud není detekován žádný pohyb, interaktivní displej 
přejde do pohotovostního režimu NFC čtečka - Bezpečné přihlášení a pohodlnější uživatelská zkušenost</t>
  </si>
  <si>
    <t>Stoly pro žáky dvoumístné</t>
  </si>
  <si>
    <t>Stoly pro žáky jednomístné</t>
  </si>
  <si>
    <t>Židle pro žáky</t>
  </si>
  <si>
    <t>Sestava tabule místem pro umístění LCD panelu, LCD panel s úhlopříčkou 86" umístěný na zvedacím systému. Sestava se skládá ze dvou navzájem nezávislých zvedacích systémů. Kdy první z nich, blíže u stěny, je osazen LCD panelem a doplněn tabulí na šířkový rozměr shodný s druhým systémem, který se vertikálně posouvá před prvním systémem a překrývá jej. Druhý systém je osazen tabulí rozměru 280x120 cm. Hliníkové sloupy, nosná konstrukce odolná proti korozi, povrchová úprava přírodní elox. Zdvojené sloupy zvedacího systému pro zaručení bezpečnosti pro umístění panelu s doplňkovou tabulí o celkové hmotnosti nad 120 kg. Výška sloupu 3200 mm bez nastavování al. profilu. Průřez sloupu minimálně 90x90 mm pro zajištění dostatečné tuhosti sestavy, kotvení do podlahy a do stěny. Kovové lanové kladky s kuličkovým ložiskem. Pevnostní kovová lanka s lisovanými oky dimenzovaná pro zvýšenou zátěž při použití s LCD panelem. Uložení posuvů na kovových kladkách s plastovou styčnou plochou a kuličkovým ložiskem bez vůlí. Plastové dorazy s odpružením pomocí ocelových pružin. Regulační prvek pro seřízení tuhosti chodu posuvu a zajištění stability dovážení zvedacího systému. Tichý chod po celou dobu životnosti. Rozsah pohybu tabule minimálně 1800mm. Hliníková odkládací polička s povrchovou úpravou stříbrný elox v minimální délce 1500 mm, polička má minimální hloubku 100 mm, je vhodná pro odkládání psacích potřeb a stěrek a zároveň slouží jako madlo k vertikálnímu posuvu LCD panelu. Bezpečnostní zámek, který uzamkne LCD panel a přední krycí tabuli v jedné poloze a zabrání nedovolené manipulaci a poškození panelu. Přední tabule - obdélníková magnetická tabule rozměru 2800x1200 mm. Plocha tabulové desky bílá pro popis fixou. Povrch tabule tvoří certifikovaná dvouvrstvá keramika e3 vypalovaná nad 800°C. Keramický povrch vhodný pro nejvyšší zatížení, který je vysoce odolný proti mechanickému poškození. Tabulová deska certifikovaná zkušebním ústavem. Celková tloušťka tabule je minimálně 20 mm, sendvičová konstrukce tabulových desek odolná proti kroucení. Rovinnost a tuhost tabule musí splňovat nároky na použití, zejména minimální vibrace. Rám tabule je z hliníku s povrchovou přírodní elox, šedé plastové rohy. Hliníková odkládací polička s povrchovou úpravou přírodní elox v délce minimálně 150 cm, polička má minimální hloubku 100 mm, je vhodná pro odkládání psacích potřeb a stěrek a zároveň slouží jako madlo k vertikálnímu posuvu tabule. Doplňková tabule vedle LCD panelu. Obdélníková magnetická tabule rozměru doplňující LCD panel na šířku sestavy. Plocha tabulové desky bílá pro popis fixou. Povrch tabule tvoří certifikovaná dvouvrstvá keramika e3 vypalovaná nad 800°C. Keramický povrch vhodný pro nejvyšší zatížení, který je vysoce odolný proti mechanickému poškození. Tabulová deska certifikovaná zkušebním ústavem. Celková tloušťka tabule je minimálně 20 mm, sendvičová konstrukce tabulových desek odolná proti kroucení. Rovinnost a tuhost tabule musí splňovat nároky na použití, zejména minimální vibrace. Rám tabule je z hliníku s povrchovou přírodní elox, šedé plastové rohy. Hliníková odkládací polička s povrchovou úpravou přírodní elox, polička má minimální hloubku 100 mm, je vhodná pro odkládání psacích potřeb a stěrek a zároveň slouží jako madlo k vertikálnímu posuvu tabule.</t>
  </si>
  <si>
    <t>Interaktivní displej 86", 4K UHD rozlišení, min. 2x18W stereo repro a 2x 8W subwoofery, HDMI out, 
Android 13, osmijádrový procesor, RAM 8G, úložiště 64GB, Air gab max. 0,6 mm, light sensor, co atinganti-glare + anti-finger print glass, možnost nahrávání průběhu výuky přímo do paměti displeje, zvukový optický výstup, dvě pera, funkce pera umožňující psaní dvěmi barvami a to každou stranou s jinou tloušťkou, mazání dlaní,  zesílené sklo chránicí matrici displeje před poškozením. Ovládání prstem, dlaní, pery. Magnetický držák pera. Rozměr š1957 x h 86 x v 1171 mm. LCD panel s min. úhlopříčkou 86“, šasi z ušlechtilých kovů.Interaktivita pomocí prstu min. 36 dotyků - android, min. 50 dotyků-windows. Ochranné sklo LCD  panelu s tvrdostí 7H na Mohsově stupnici (tvrdost křemene). Nativní rozlišení 4K (3840x2160), poměr stran 16:9. Dotykové rozlišení 32768 x 32768. Svítivost min. 400 cd/m², kontrastní poměr min. 1200:1, kontrastní poměr dynamický min. 4000:1, doba odezvy 6 ms. Stereo reproduktory 2x 18 W a 2x 8W subwoofery, což z něj činí ideální řešení pro poslech ve velkém prostředí bez potřeby externích reproduktorů. Stylový a elegantní design obsahuje mikrofon s 8 poli se snímací vzdáleností až 8 m. Připraveno pro montáž VESA 800x600 mm. Příslušenství: 2x pasivní pero, dálkové ovládání. Maximální spotřeba 560 W.  Spotřeba energie – průměrná 370 W. Životnost 50 000 hodin. Konektivita: možnost připojit chytré zařízení (Ad-hoc/infrastruktura), Vstup min.: 2x USB-C, 4x HDMI 2.0, 1x audio 3,5 mm, 4x USB A 3.0, 1 x USB-A služba, 1x RS 232, 1x RJ45. Výstup: 1x HDMI, 1x audio 3,5 mm,2 x USB-B interaktivní, 1 x OPS slot. Ovládání interaktivity pro dva HDMI vstupy bez nutnosti přepojování USB kabelu. Ovládání: 2x USB-B (interaktivita), z toho 2x USB na čelní straně LCD panelu. Vestavěný operační systém min. Android 13. Kompatibilní s Windows, MacOS, ChromOS. Filtr modrého světla dle certifikace TÜV. Ikona pro rychlý přístup k digitálnímu úložišti Microsoft OneDrive pro snadné sdílení. Ikona pro generování QR kódu pro rychlé připojení mobilních zařízení. Ikona pro rychlou práci s připojeným vizualizérem. Zapojení žáků do výuky – vestavěné hlasování, vyvolávání a posílání odpovědí žáků. Pro snadnou tvorbu výukových materiálů předpřipravené v anotačním prostředí 2D a 3D obrazce s možností uložení, možnost nahrání vlastního pozadí. Spusťte Whiteboard jednoduchým zvednutím pera ze šasi a vychutnejte si funkce, jako je Magic Draw – nástroj pro rozpoznávání tvarů, pero citlivé na tlak, fix a mnoho dalšího! Integrovaný obchod Google Play - Certifikace Google EDLA znamená, že máte k dispozici úplnou knihovnu aplikací prostřednictvím předinstalovaného obchodu Google Play. Možnost rozšířit o Wi-Fi a Bluetooth modul, duální frekvence 2.4/5Ghz, min. Bluetooth 4.0 pro ovládání a přenos souborů, rychlost až 433.5 Mbps. Wi-Fi adaptér IFPD SI01 volitelně (2,4G/5G, BT4.0). Možnost rozšíření o modulový PC min. i5 nebo i7. Volitelný senzorový box – čtečka NFC a senzory kvality vzduchu Pracujte současně. Více týmů nebo jednotlivců může spolupracovat ze dvou samostatných míst v reálném čase.</t>
  </si>
  <si>
    <t>Podlahová krytina homogenní tl. 2mm, nášlapná vrstva 2 mm, včetně pokládky, celoplošného lepení a svařování</t>
  </si>
  <si>
    <t>Odstranění obkladů a začištění stěny</t>
  </si>
  <si>
    <t>1</t>
  </si>
  <si>
    <t>Likvidace demontovaného vybavení</t>
  </si>
  <si>
    <t>Demontáž stávajícího vybavení</t>
  </si>
  <si>
    <t>Akustický podhled. Panely splňují požadavky na prvotřídní akustiku prostředí. Rozsáhlá škála provedení hran panelů, tvary a úrovňové přechody vám poskytují volnost k vytvoření prostředí, které dosahuje vysokých kvalit po stránce zvukové, světelné a estetické. Výrobek je určen pro použití tam, kde je zapotřebí základního robustního podhledu. Panely jsou umístěny ve viditelném roštu a vytvářejí tak strop s jasným čtvercovým vzorem. Každý panel lze snadno vyjmout. Hmotnost konstrukce je cca 3kg/m². Použitím nosného roštu je dána kvalita celého systému. Panely jsou vyrobeny ze skelného vlákna vysoké hustoty. Viditelný povrch je opatřen vrstvou materiálu Akutex™ FT a zadní strana panelu je pokryta sklovlákennou tkaninou. Hrany jsou opatřeny základním nátěrem. Rošt je vyroben z pozinkované oceli. Minimální tloušťka panelu 20mm.  Artkulační třída, ASTM E1111, ASTM E1110 - 190, vážená normová hodnota  izolace zvuku, ISO 10848-2 -20, třída útlumu hluku ASTM 1414, ASTM E5413-21                                                                                                                                                                                                Parametry rezonátoru:
kmitočet 125Hz - činitel pohltivosti 0,5
kmitočet 250Hz - činitel pohltivosti 0,9
kmitočet 500Hz - činitel pohltivosti 1
kmitočet 1000Hz - činitel pohltivosti 0,9
kmitočet 2000Hz - činitel pohltivosti 1
kmitočet 4000Hz - činitel pohltivosti 1</t>
  </si>
  <si>
    <t>Demontáž elektroistalace na stěnách</t>
  </si>
  <si>
    <t>Zásuvka RJ45 bílá</t>
  </si>
  <si>
    <t>Kabel UTP Cat</t>
  </si>
  <si>
    <t>Zapojení techniky</t>
  </si>
  <si>
    <t>M22 Montáž sdělovací tech.</t>
  </si>
  <si>
    <t>Montáž sdělovací techniky</t>
  </si>
  <si>
    <t>Montáž sdělovací tech.</t>
  </si>
  <si>
    <t>WiFi Access Point - WiFi 5, dual-band (2,4 GHz + 5 GHz)</t>
  </si>
  <si>
    <t>1x Switch firemní - desktop, 8× RJ-45, 2× SFP, Počet LAN portů s rychlostí 1 Gbit 8</t>
  </si>
  <si>
    <t>Umyvadlo 55 x 45cm včetně příslušenství</t>
  </si>
  <si>
    <t>Rýhy v betonu a ve stěnách</t>
  </si>
  <si>
    <t>Svítidlo LED svítidlo stropní vestavné do rastrových podhledů 600x600 M600-OPAL  včetně ekologického poplatku</t>
  </si>
  <si>
    <t>Židle školní žákovská výškově stavitelná. Kovová konstrukce z odlehčeného plochooválného profilu 38x20mm, lakovaná práškovými barvami (komaxit), nohy stolu jsou ukončeny plastovými koncovkami, které tlumí hluk a nepoškozují podlahu, kluzáky opatřeny filcovými podložkami. Sedák s krempou a opěrka jsou vyrobené ze 7-vrstvé celobukové tvarované překližky, povrchově upravené kvalitními polyuretanovými laky. Sedáky a opěrky jsou přinýtované ke konstrukci ocelovými nýty průměru 5mm. Židle jsou stohovatelné. Kovová konstrukce je vybavená jednoduchým mechanismem, který umožňuje výškové nastavení z velikosti č.5 na velikosti 6 a 7.</t>
  </si>
  <si>
    <t>soubor</t>
  </si>
  <si>
    <t>Předělovací prosklená příčka                                                                     Profily Al profily v povrchové úpravě RAL. Těsnění: černé. Zasklení	vrstvené bezpečnostní sklo 2x VSG 33.1, čiré bez polepu a žaluzie, Rw = 39 dB (laboratorní hodnota). Plná výplň: 2x LTD deska s vnitřní akustickou izolací, Rw = 47 dB (laboratorní hodnota). Dveře: 	jednokřídlé posuvné prosklené v Al rámu, sklo 2x ESG 4, čiré bez polepu a žaluzie, dveře zavěšeny na 
kolejnici, průchod 1200x2200. Bez akustické bariéry.</t>
  </si>
  <si>
    <t>Pracovná deska stolu 1300 x 500 mm je z dřevotřískové desky s HPL povrchem tl. min. 18 mm, hrany desky stolu dřevěné nákližky. Kovová konstrukce vysoké pevnosti vyrobena z plochooválného profilu 50 x 30 mm, lakovaná práškovými barvami, nohy jsou ukončeny plastovými koncovkami s velkou třecí plochou, které tlumí hluk a nepoškozují podlahu. Odkládací prostor stolu je řešen hygienickými drátěnými koši, lakované práškovou vypalovací barvou, 2 věšáčky k pověšení tašek. Stoly jsou výškově nastavitelné od velkosti 3 po velikost 7.</t>
  </si>
  <si>
    <t>Pracovná deska stolu 600 x 500 mm je z dřevotřískové desky s HPL povrchem tl. min. 18 mm, hrany desky stolu dřevěné nákližky. Kovová konstrukce vysoké pevnosti vyrobena z plochooválného profilu 50 x 30 mm, lakovaná práškovými barvami, nohy jsou ukončeny plastovými koncovkami s velkou třecí plochou, které tlumí hluk a nepoškozují podlahu. Odkládací prostor stolu je řešen hygienickými drátěným košem, lakovaný práškovou vypalovací barvou, věšáček k pověšení tašky. Stoly jsou výškově nastavitelné od velkosti 3 po velikost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</si>
</sst>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 &quot;Kč&quot;"/>
    <numFmt numFmtId="165" formatCode="#,##0.00\ &quot;Kč&quot;"/>
  </numFmts>
  <fonts count="22" x14ac:knownFonts="1">
    <font>
      <sz val="11"/>
      <color theme="1"/>
      <name val="Calibri"/>
      <family val="2"/>
      <charset val="238"/>
      <scheme val="minor"/>
    </font>
    <font>
      <sz val="10"/>
      <name val="Arial CE"/>
    </font>
    <font>
      <b/>
      <u/>
      <sz val="12"/>
      <name val="Arial CE"/>
      <family val="2"/>
      <charset val="238"/>
    </font>
    <font>
      <u/>
      <sz val="10"/>
      <name val="Arial CE"/>
      <family val="2"/>
      <charset val="238"/>
    </font>
    <font>
      <b/>
      <i/>
      <sz val="10"/>
      <name val="Arial CE"/>
      <family val="2"/>
      <charset val="238"/>
    </font>
    <font>
      <sz val="9"/>
      <name val="Arial CE"/>
      <family val="2"/>
      <charset val="238"/>
    </font>
    <font>
      <b/>
      <sz val="9"/>
      <name val="Arial CE"/>
      <family val="2"/>
      <charset val="238"/>
    </font>
    <font>
      <sz val="8"/>
      <name val="Arial CE"/>
    </font>
    <font>
      <sz val="10"/>
      <name val="Arial CE"/>
      <family val="2"/>
      <charset val="238"/>
    </font>
    <font>
      <sz val="10"/>
      <name val="Arial CE"/>
      <charset val="238"/>
    </font>
    <font>
      <sz val="8"/>
      <name val="Arial"/>
      <family val="2"/>
      <charset val="238"/>
    </font>
    <font>
      <sz val="8"/>
      <color theme="1"/>
      <name val="Arial"/>
      <family val="2"/>
      <charset val="238"/>
    </font>
    <font>
      <b/>
      <sz val="12"/>
      <name val="Arial CE"/>
      <charset val="238"/>
    </font>
    <font>
      <b/>
      <sz val="10"/>
      <name val="Arial CE"/>
      <family val="2"/>
      <charset val="238"/>
    </font>
    <font>
      <b/>
      <sz val="10"/>
      <name val="Arial CE"/>
      <charset val="238"/>
    </font>
    <font>
      <vertAlign val="superscript"/>
      <sz val="8"/>
      <name val="Arial"/>
      <family val="2"/>
      <charset val="238"/>
    </font>
    <font>
      <b/>
      <sz val="11"/>
      <name val="Arial CE"/>
      <charset val="238"/>
    </font>
    <font>
      <vertAlign val="superscript"/>
      <sz val="8"/>
      <name val="Arial CE"/>
      <charset val="238"/>
    </font>
    <font>
      <sz val="8"/>
      <name val="Arial CE"/>
      <family val="2"/>
      <charset val="238"/>
    </font>
    <font>
      <sz val="10"/>
      <color indexed="8"/>
      <name val="Arial"/>
      <charset val="238"/>
    </font>
    <font>
      <sz val="10"/>
      <color indexed="8"/>
      <name val="Arial"/>
      <family val="2"/>
      <charset val="238"/>
    </font>
    <font>
      <sz val="8"/>
      <name val="Arial CE"/>
      <charset val="238"/>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5">
    <xf numFmtId="0" fontId="0" fillId="0" borderId="0"/>
    <xf numFmtId="0" fontId="1" fillId="0" borderId="0"/>
    <xf numFmtId="0" fontId="9" fillId="0" borderId="0"/>
    <xf numFmtId="0" fontId="19" fillId="0" borderId="0"/>
    <xf numFmtId="0" fontId="20" fillId="0" borderId="0"/>
  </cellStyleXfs>
  <cellXfs count="139">
    <xf numFmtId="0" fontId="0" fillId="0" borderId="0" xfId="0"/>
    <xf numFmtId="0" fontId="1" fillId="0" borderId="0" xfId="1"/>
    <xf numFmtId="0" fontId="3" fillId="0" borderId="1" xfId="1" applyFont="1" applyBorder="1" applyAlignment="1">
      <alignment horizontal="centerContinuous"/>
    </xf>
    <xf numFmtId="0" fontId="3" fillId="0" borderId="0" xfId="1" applyFont="1" applyAlignment="1">
      <alignment horizontal="centerContinuous"/>
    </xf>
    <xf numFmtId="0" fontId="3" fillId="0" borderId="0" xfId="1" applyFont="1" applyAlignment="1">
      <alignment horizontal="right"/>
    </xf>
    <xf numFmtId="0" fontId="1" fillId="0" borderId="2" xfId="1" applyBorder="1" applyAlignment="1">
      <alignment horizontal="left"/>
    </xf>
    <xf numFmtId="0" fontId="1" fillId="0" borderId="3" xfId="1" applyBorder="1"/>
    <xf numFmtId="0" fontId="4" fillId="0" borderId="3" xfId="1" applyFont="1" applyBorder="1" applyAlignment="1">
      <alignment vertical="center"/>
    </xf>
    <xf numFmtId="0" fontId="4" fillId="0" borderId="3" xfId="1" applyFont="1" applyBorder="1" applyAlignment="1">
      <alignment horizontal="right" vertical="center"/>
    </xf>
    <xf numFmtId="0" fontId="4" fillId="0" borderId="4" xfId="1" applyFont="1" applyBorder="1" applyAlignment="1">
      <alignment vertical="center"/>
    </xf>
    <xf numFmtId="0" fontId="5" fillId="0" borderId="0" xfId="1" applyFont="1"/>
    <xf numFmtId="0" fontId="1" fillId="0" borderId="0" xfId="1" applyAlignment="1">
      <alignment horizontal="right"/>
    </xf>
    <xf numFmtId="49" fontId="6" fillId="0" borderId="5" xfId="1" applyNumberFormat="1" applyFont="1" applyBorder="1"/>
    <xf numFmtId="0" fontId="6" fillId="0" borderId="6" xfId="1" applyFont="1" applyBorder="1" applyAlignment="1">
      <alignment horizontal="center"/>
    </xf>
    <xf numFmtId="0" fontId="6" fillId="0" borderId="6" xfId="1" applyFont="1" applyBorder="1" applyAlignment="1">
      <alignment horizontal="center" wrapText="1"/>
    </xf>
    <xf numFmtId="49" fontId="7" fillId="0" borderId="5" xfId="1" applyNumberFormat="1" applyFont="1" applyBorder="1" applyAlignment="1">
      <alignment horizontal="center" vertical="center" shrinkToFit="1"/>
    </xf>
    <xf numFmtId="4" fontId="7" fillId="0" borderId="5" xfId="1" applyNumberFormat="1" applyFont="1" applyBorder="1" applyAlignment="1">
      <alignment horizontal="center" vertical="center"/>
    </xf>
    <xf numFmtId="4" fontId="7" fillId="0" borderId="5" xfId="1" applyNumberFormat="1" applyFont="1" applyBorder="1" applyAlignment="1">
      <alignment horizontal="right"/>
    </xf>
    <xf numFmtId="0" fontId="8" fillId="0" borderId="5" xfId="1" applyFont="1" applyBorder="1" applyAlignment="1">
      <alignment horizontal="center"/>
    </xf>
    <xf numFmtId="0" fontId="10" fillId="0" borderId="5" xfId="2" applyFont="1" applyBorder="1" applyAlignment="1" applyProtection="1">
      <alignment horizontal="left" vertical="center" wrapText="1"/>
      <protection locked="0"/>
    </xf>
    <xf numFmtId="0" fontId="11" fillId="0" borderId="5" xfId="2" applyFont="1" applyBorder="1" applyAlignment="1">
      <alignment vertical="center" wrapText="1"/>
    </xf>
    <xf numFmtId="0" fontId="9" fillId="0" borderId="0" xfId="2"/>
    <xf numFmtId="0" fontId="12" fillId="0" borderId="0" xfId="2" applyFont="1"/>
    <xf numFmtId="0" fontId="13" fillId="0" borderId="0" xfId="2" applyFont="1"/>
    <xf numFmtId="0" fontId="14" fillId="0" borderId="7" xfId="2" applyFont="1" applyBorder="1"/>
    <xf numFmtId="3" fontId="14" fillId="0" borderId="8" xfId="2" applyNumberFormat="1" applyFont="1" applyBorder="1"/>
    <xf numFmtId="44" fontId="14" fillId="0" borderId="9" xfId="2" applyNumberFormat="1" applyFont="1" applyBorder="1"/>
    <xf numFmtId="0" fontId="14" fillId="0" borderId="10" xfId="2" applyFont="1" applyBorder="1"/>
    <xf numFmtId="0" fontId="14" fillId="0" borderId="0" xfId="2" applyFont="1"/>
    <xf numFmtId="44" fontId="14" fillId="0" borderId="11" xfId="2" applyNumberFormat="1" applyFont="1" applyBorder="1"/>
    <xf numFmtId="0" fontId="14" fillId="0" borderId="12" xfId="1" applyFont="1" applyBorder="1"/>
    <xf numFmtId="0" fontId="14" fillId="0" borderId="13" xfId="1" applyFont="1" applyBorder="1"/>
    <xf numFmtId="44" fontId="14" fillId="0" borderId="14" xfId="1" applyNumberFormat="1" applyFont="1" applyBorder="1"/>
    <xf numFmtId="0" fontId="6" fillId="0" borderId="5" xfId="1" applyFont="1" applyBorder="1" applyAlignment="1">
      <alignment horizontal="center"/>
    </xf>
    <xf numFmtId="0" fontId="6" fillId="0" borderId="5" xfId="1" applyFont="1" applyBorder="1" applyAlignment="1">
      <alignment horizontal="center" wrapText="1"/>
    </xf>
    <xf numFmtId="4" fontId="7" fillId="0" borderId="5" xfId="1" applyNumberFormat="1" applyFont="1" applyBorder="1" applyAlignment="1">
      <alignment horizontal="right" vertical="center"/>
    </xf>
    <xf numFmtId="0" fontId="10" fillId="0" borderId="5" xfId="2" applyFont="1" applyBorder="1" applyAlignment="1" applyProtection="1">
      <alignment horizontal="left" vertical="top" wrapText="1"/>
      <protection locked="0"/>
    </xf>
    <xf numFmtId="49" fontId="7" fillId="0" borderId="5" xfId="1" applyNumberFormat="1" applyFont="1" applyBorder="1" applyAlignment="1">
      <alignment horizontal="center" shrinkToFit="1"/>
    </xf>
    <xf numFmtId="4" fontId="7" fillId="0" borderId="5" xfId="1" applyNumberFormat="1" applyFont="1" applyBorder="1"/>
    <xf numFmtId="0" fontId="8" fillId="0" borderId="5" xfId="1" applyFont="1" applyBorder="1" applyAlignment="1">
      <alignment horizontal="center" vertical="center"/>
    </xf>
    <xf numFmtId="0" fontId="13" fillId="0" borderId="5" xfId="1" applyFont="1" applyBorder="1" applyAlignment="1">
      <alignment horizontal="center"/>
    </xf>
    <xf numFmtId="0" fontId="16" fillId="0" borderId="5" xfId="1" applyFont="1" applyBorder="1" applyAlignment="1">
      <alignment wrapText="1"/>
    </xf>
    <xf numFmtId="0" fontId="8" fillId="0" borderId="0" xfId="1" applyFont="1" applyAlignment="1">
      <alignment horizontal="center"/>
    </xf>
    <xf numFmtId="0" fontId="10" fillId="0" borderId="0" xfId="2" applyFont="1" applyAlignment="1" applyProtection="1">
      <alignment horizontal="left" vertical="center" wrapText="1"/>
      <protection locked="0"/>
    </xf>
    <xf numFmtId="0" fontId="10" fillId="0" borderId="0" xfId="2" applyFont="1" applyAlignment="1" applyProtection="1">
      <alignment horizontal="left" vertical="top" wrapText="1"/>
      <protection locked="0"/>
    </xf>
    <xf numFmtId="49" fontId="7" fillId="0" borderId="0" xfId="1" applyNumberFormat="1" applyFont="1" applyAlignment="1">
      <alignment horizontal="center" shrinkToFit="1"/>
    </xf>
    <xf numFmtId="4" fontId="7" fillId="0" borderId="0" xfId="1" applyNumberFormat="1" applyFont="1" applyAlignment="1">
      <alignment horizontal="right"/>
    </xf>
    <xf numFmtId="4" fontId="7" fillId="0" borderId="0" xfId="1" applyNumberFormat="1" applyFont="1"/>
    <xf numFmtId="0" fontId="13" fillId="0" borderId="16" xfId="2" applyFont="1" applyBorder="1"/>
    <xf numFmtId="0" fontId="13" fillId="0" borderId="17" xfId="2" applyFont="1" applyBorder="1"/>
    <xf numFmtId="3" fontId="13" fillId="0" borderId="18" xfId="2" applyNumberFormat="1" applyFont="1" applyBorder="1"/>
    <xf numFmtId="3" fontId="13" fillId="0" borderId="19" xfId="2" applyNumberFormat="1" applyFont="1" applyBorder="1"/>
    <xf numFmtId="0" fontId="13" fillId="0" borderId="21" xfId="1" applyFont="1" applyBorder="1"/>
    <xf numFmtId="0" fontId="1" fillId="0" borderId="5" xfId="1" applyBorder="1" applyAlignment="1">
      <alignment horizontal="center"/>
    </xf>
    <xf numFmtId="0" fontId="1" fillId="0" borderId="5" xfId="1" applyBorder="1" applyAlignment="1">
      <alignment horizontal="right"/>
    </xf>
    <xf numFmtId="0" fontId="1" fillId="0" borderId="5" xfId="1" applyBorder="1"/>
    <xf numFmtId="0" fontId="10" fillId="0" borderId="21" xfId="2" applyFont="1" applyBorder="1" applyAlignment="1" applyProtection="1">
      <alignment horizontal="left" vertical="center" wrapText="1"/>
      <protection locked="0"/>
    </xf>
    <xf numFmtId="0" fontId="1" fillId="0" borderId="0" xfId="1" applyAlignment="1">
      <alignment vertical="center"/>
    </xf>
    <xf numFmtId="0" fontId="13" fillId="0" borderId="22" xfId="1" applyFont="1" applyBorder="1" applyAlignment="1">
      <alignment horizontal="center"/>
    </xf>
    <xf numFmtId="0" fontId="13" fillId="0" borderId="23" xfId="1" applyFont="1" applyBorder="1"/>
    <xf numFmtId="0" fontId="1" fillId="0" borderId="23" xfId="1" applyBorder="1" applyAlignment="1">
      <alignment horizontal="center"/>
    </xf>
    <xf numFmtId="0" fontId="1" fillId="0" borderId="23" xfId="1" applyBorder="1" applyAlignment="1">
      <alignment horizontal="right"/>
    </xf>
    <xf numFmtId="0" fontId="8" fillId="0" borderId="23" xfId="1" applyFont="1" applyBorder="1" applyAlignment="1">
      <alignment horizontal="center"/>
    </xf>
    <xf numFmtId="0" fontId="18" fillId="0" borderId="23" xfId="1" applyFont="1" applyBorder="1" applyAlignment="1">
      <alignment wrapText="1"/>
    </xf>
    <xf numFmtId="49" fontId="7" fillId="0" borderId="23" xfId="1" applyNumberFormat="1" applyFont="1" applyBorder="1" applyAlignment="1">
      <alignment horizontal="center" shrinkToFit="1"/>
    </xf>
    <xf numFmtId="4" fontId="7" fillId="0" borderId="23" xfId="1" applyNumberFormat="1" applyFont="1" applyBorder="1" applyAlignment="1">
      <alignment horizontal="right"/>
    </xf>
    <xf numFmtId="4" fontId="7" fillId="0" borderId="23" xfId="1" applyNumberFormat="1" applyFont="1" applyBorder="1" applyAlignment="1">
      <alignment horizontal="right" vertical="center"/>
    </xf>
    <xf numFmtId="0" fontId="18" fillId="0" borderId="23" xfId="1" applyFont="1" applyBorder="1" applyAlignment="1">
      <alignment vertical="center" wrapText="1"/>
    </xf>
    <xf numFmtId="0" fontId="8" fillId="0" borderId="15" xfId="1" applyFont="1" applyBorder="1" applyAlignment="1">
      <alignment horizontal="center"/>
    </xf>
    <xf numFmtId="0" fontId="4" fillId="0" borderId="15" xfId="1" applyFont="1" applyBorder="1"/>
    <xf numFmtId="0" fontId="1" fillId="0" borderId="15" xfId="1" applyBorder="1" applyAlignment="1">
      <alignment horizontal="center"/>
    </xf>
    <xf numFmtId="4" fontId="1" fillId="0" borderId="15" xfId="1" applyNumberFormat="1" applyBorder="1" applyAlignment="1">
      <alignment horizontal="right"/>
    </xf>
    <xf numFmtId="4" fontId="13" fillId="0" borderId="15" xfId="1" applyNumberFormat="1" applyFont="1" applyBorder="1"/>
    <xf numFmtId="0" fontId="1" fillId="0" borderId="0" xfId="1" applyAlignment="1">
      <alignment horizontal="center"/>
    </xf>
    <xf numFmtId="0" fontId="13" fillId="0" borderId="18" xfId="2" applyFont="1" applyBorder="1"/>
    <xf numFmtId="0" fontId="13" fillId="0" borderId="19" xfId="2" applyFont="1" applyBorder="1" applyAlignment="1">
      <alignment horizontal="center" vertical="center"/>
    </xf>
    <xf numFmtId="0" fontId="13" fillId="0" borderId="20" xfId="2" applyFont="1" applyBorder="1" applyAlignment="1">
      <alignment horizontal="center" vertical="center"/>
    </xf>
    <xf numFmtId="3" fontId="8" fillId="0" borderId="11" xfId="2" applyNumberFormat="1" applyFont="1" applyBorder="1"/>
    <xf numFmtId="4" fontId="8" fillId="0" borderId="23" xfId="2" applyNumberFormat="1" applyFont="1" applyBorder="1"/>
    <xf numFmtId="4" fontId="8" fillId="0" borderId="24" xfId="2" applyNumberFormat="1" applyFont="1" applyBorder="1"/>
    <xf numFmtId="0" fontId="13" fillId="0" borderId="5" xfId="1" applyFont="1" applyBorder="1"/>
    <xf numFmtId="0" fontId="11" fillId="0" borderId="5" xfId="0" applyFont="1" applyBorder="1" applyAlignment="1">
      <alignment vertical="center" wrapText="1"/>
    </xf>
    <xf numFmtId="0" fontId="11" fillId="0" borderId="5" xfId="0" applyFont="1" applyBorder="1" applyAlignment="1">
      <alignment horizontal="left" vertical="center" wrapText="1"/>
    </xf>
    <xf numFmtId="164" fontId="13" fillId="0" borderId="20" xfId="2" applyNumberFormat="1" applyFont="1" applyBorder="1"/>
    <xf numFmtId="0" fontId="10" fillId="2" borderId="5" xfId="2" applyFont="1" applyFill="1" applyBorder="1" applyAlignment="1" applyProtection="1">
      <alignment horizontal="left" vertical="center" wrapText="1"/>
      <protection locked="0"/>
    </xf>
    <xf numFmtId="0" fontId="9" fillId="0" borderId="5" xfId="1" applyFont="1" applyBorder="1" applyAlignment="1">
      <alignment horizontal="center" vertical="center"/>
    </xf>
    <xf numFmtId="0" fontId="5" fillId="0" borderId="10" xfId="2" applyFont="1" applyBorder="1"/>
    <xf numFmtId="0" fontId="11" fillId="2" borderId="5" xfId="2" applyFont="1" applyFill="1" applyBorder="1" applyAlignment="1">
      <alignment vertical="center" wrapText="1"/>
    </xf>
    <xf numFmtId="165" fontId="7" fillId="0" borderId="5" xfId="1" applyNumberFormat="1" applyFont="1" applyBorder="1" applyAlignment="1">
      <alignment horizontal="right"/>
    </xf>
    <xf numFmtId="165" fontId="13" fillId="0" borderId="20" xfId="2" applyNumberFormat="1" applyFont="1" applyBorder="1"/>
    <xf numFmtId="165" fontId="13" fillId="0" borderId="19" xfId="2" applyNumberFormat="1" applyFont="1" applyBorder="1"/>
    <xf numFmtId="0" fontId="1" fillId="0" borderId="0" xfId="1" applyAlignment="1">
      <alignment horizontal="center" vertical="center"/>
    </xf>
    <xf numFmtId="0" fontId="6" fillId="0" borderId="5" xfId="1" applyFont="1" applyBorder="1" applyAlignment="1">
      <alignment horizontal="center" vertical="center"/>
    </xf>
    <xf numFmtId="4" fontId="7" fillId="0" borderId="0" xfId="1" applyNumberFormat="1" applyFont="1" applyAlignment="1">
      <alignment horizontal="center" vertical="center"/>
    </xf>
    <xf numFmtId="0" fontId="9" fillId="0" borderId="0" xfId="2" applyAlignment="1">
      <alignment horizontal="center" vertical="center"/>
    </xf>
    <xf numFmtId="3" fontId="13" fillId="0" borderId="19" xfId="2" applyNumberFormat="1" applyFont="1" applyBorder="1" applyAlignment="1">
      <alignment horizontal="center" vertical="center"/>
    </xf>
    <xf numFmtId="0" fontId="0" fillId="0" borderId="0" xfId="0" applyAlignment="1">
      <alignment horizontal="center" vertical="center"/>
    </xf>
    <xf numFmtId="0" fontId="6" fillId="0" borderId="5" xfId="1" applyFont="1" applyBorder="1" applyAlignment="1">
      <alignment horizontal="center" vertical="center" wrapText="1"/>
    </xf>
    <xf numFmtId="49" fontId="6" fillId="0" borderId="5" xfId="1" applyNumberFormat="1" applyFont="1" applyBorder="1" applyAlignment="1">
      <alignment vertical="center"/>
    </xf>
    <xf numFmtId="0" fontId="6" fillId="0" borderId="5" xfId="1" applyFont="1" applyBorder="1" applyAlignment="1">
      <alignment horizontal="left" vertical="center"/>
    </xf>
    <xf numFmtId="0" fontId="11" fillId="0" borderId="5" xfId="0" applyFont="1" applyBorder="1" applyAlignment="1">
      <alignment horizontal="left" vertical="top" wrapText="1"/>
    </xf>
    <xf numFmtId="0" fontId="10" fillId="0" borderId="15" xfId="2" applyFont="1" applyBorder="1" applyAlignment="1" applyProtection="1">
      <alignment horizontal="left" vertical="center" wrapText="1"/>
      <protection locked="0"/>
    </xf>
    <xf numFmtId="49" fontId="7" fillId="0" borderId="15" xfId="1" applyNumberFormat="1" applyFont="1" applyBorder="1" applyAlignment="1">
      <alignment horizontal="center" shrinkToFit="1"/>
    </xf>
    <xf numFmtId="4" fontId="7" fillId="0" borderId="15" xfId="1" applyNumberFormat="1" applyFont="1" applyBorder="1" applyAlignment="1">
      <alignment horizontal="center" vertical="center"/>
    </xf>
    <xf numFmtId="0" fontId="10" fillId="0" borderId="23" xfId="2" applyFont="1" applyBorder="1" applyAlignment="1" applyProtection="1">
      <alignment horizontal="left" vertical="center" wrapText="1"/>
      <protection locked="0"/>
    </xf>
    <xf numFmtId="0" fontId="10" fillId="0" borderId="23" xfId="2" applyFont="1" applyBorder="1" applyAlignment="1" applyProtection="1">
      <alignment horizontal="left" vertical="top" wrapText="1"/>
      <protection locked="0"/>
    </xf>
    <xf numFmtId="0" fontId="10" fillId="0" borderId="15" xfId="2" applyFont="1" applyBorder="1" applyAlignment="1" applyProtection="1">
      <alignment vertical="top" wrapText="1"/>
      <protection locked="0"/>
    </xf>
    <xf numFmtId="4" fontId="7" fillId="0" borderId="23" xfId="1" applyNumberFormat="1" applyFont="1" applyBorder="1" applyAlignment="1">
      <alignment horizontal="center" vertical="center"/>
    </xf>
    <xf numFmtId="0" fontId="18" fillId="0" borderId="23" xfId="1" applyFont="1" applyBorder="1" applyAlignment="1">
      <alignment horizontal="left" wrapText="1"/>
    </xf>
    <xf numFmtId="4" fontId="1" fillId="0" borderId="0" xfId="1" applyNumberFormat="1"/>
    <xf numFmtId="4" fontId="1" fillId="0" borderId="5" xfId="1" applyNumberFormat="1" applyBorder="1" applyAlignment="1">
      <alignment horizontal="right"/>
    </xf>
    <xf numFmtId="4" fontId="13" fillId="0" borderId="5" xfId="1" applyNumberFormat="1" applyFont="1" applyBorder="1"/>
    <xf numFmtId="0" fontId="4" fillId="0" borderId="5" xfId="1" applyFont="1" applyBorder="1"/>
    <xf numFmtId="0" fontId="7" fillId="0" borderId="5" xfId="1" applyFont="1" applyBorder="1" applyAlignment="1">
      <alignment horizontal="center" vertical="center"/>
    </xf>
    <xf numFmtId="0" fontId="7" fillId="0" borderId="5" xfId="1" applyFont="1" applyBorder="1" applyAlignment="1">
      <alignment horizontal="left" vertical="center" wrapText="1"/>
    </xf>
    <xf numFmtId="0" fontId="5" fillId="0" borderId="12" xfId="2" applyFont="1" applyBorder="1"/>
    <xf numFmtId="0" fontId="7" fillId="0" borderId="15" xfId="1" applyFont="1" applyBorder="1" applyAlignment="1">
      <alignment horizontal="left" vertical="center"/>
    </xf>
    <xf numFmtId="0" fontId="7" fillId="0" borderId="15" xfId="1" applyFont="1" applyBorder="1" applyAlignment="1">
      <alignment horizontal="center" vertical="center"/>
    </xf>
    <xf numFmtId="4" fontId="7" fillId="0" borderId="15" xfId="1" applyNumberFormat="1" applyFont="1" applyBorder="1" applyAlignment="1">
      <alignment horizontal="right" vertical="center"/>
    </xf>
    <xf numFmtId="0" fontId="8" fillId="0" borderId="25" xfId="1" applyFont="1" applyBorder="1" applyAlignment="1">
      <alignment horizontal="center"/>
    </xf>
    <xf numFmtId="0" fontId="4" fillId="0" borderId="25" xfId="1" applyFont="1" applyBorder="1"/>
    <xf numFmtId="0" fontId="1" fillId="0" borderId="25" xfId="1" applyBorder="1" applyAlignment="1">
      <alignment horizontal="center"/>
    </xf>
    <xf numFmtId="4" fontId="1" fillId="0" borderId="25" xfId="1" applyNumberFormat="1" applyBorder="1" applyAlignment="1">
      <alignment horizontal="right"/>
    </xf>
    <xf numFmtId="4" fontId="13" fillId="0" borderId="25" xfId="1" applyNumberFormat="1" applyFont="1" applyBorder="1"/>
    <xf numFmtId="4" fontId="13" fillId="0" borderId="27" xfId="1" applyNumberFormat="1" applyFont="1" applyBorder="1"/>
    <xf numFmtId="0" fontId="1" fillId="0" borderId="26" xfId="1" applyBorder="1"/>
    <xf numFmtId="4" fontId="1" fillId="0" borderId="6" xfId="1" applyNumberFormat="1" applyBorder="1" applyAlignment="1">
      <alignment horizontal="right"/>
    </xf>
    <xf numFmtId="4" fontId="7" fillId="0" borderId="5" xfId="1" applyNumberFormat="1" applyFont="1" applyBorder="1" applyAlignment="1">
      <alignment vertical="center"/>
    </xf>
    <xf numFmtId="4" fontId="7" fillId="0" borderId="23" xfId="1" applyNumberFormat="1" applyFont="1" applyBorder="1"/>
    <xf numFmtId="4" fontId="7" fillId="0" borderId="15" xfId="1" applyNumberFormat="1" applyFont="1" applyBorder="1" applyAlignment="1">
      <alignment horizontal="right"/>
    </xf>
    <xf numFmtId="4" fontId="7" fillId="0" borderId="15" xfId="1" applyNumberFormat="1" applyFont="1" applyBorder="1"/>
    <xf numFmtId="49" fontId="7" fillId="0" borderId="5" xfId="1" applyNumberFormat="1" applyFont="1" applyBorder="1" applyAlignment="1">
      <alignment horizontal="right" vertical="center" shrinkToFit="1"/>
    </xf>
    <xf numFmtId="0" fontId="1" fillId="0" borderId="23" xfId="1" applyBorder="1"/>
    <xf numFmtId="4" fontId="21" fillId="0" borderId="5" xfId="1" applyNumberFormat="1" applyFont="1" applyBorder="1" applyAlignment="1">
      <alignment horizontal="right" vertical="center"/>
    </xf>
    <xf numFmtId="0" fontId="2" fillId="0" borderId="0" xfId="1" applyFont="1" applyAlignment="1">
      <alignment horizontal="center"/>
    </xf>
    <xf numFmtId="0" fontId="10" fillId="0" borderId="21" xfId="2" applyFont="1" applyBorder="1" applyAlignment="1" applyProtection="1">
      <alignment horizontal="left" vertical="center" wrapText="1"/>
      <protection locked="0"/>
    </xf>
    <xf numFmtId="0" fontId="10" fillId="0" borderId="6" xfId="2" applyFont="1" applyBorder="1" applyAlignment="1" applyProtection="1">
      <alignment horizontal="left" vertical="center" wrapText="1"/>
      <protection locked="0"/>
    </xf>
    <xf numFmtId="0" fontId="10" fillId="0" borderId="5" xfId="2" applyFont="1" applyBorder="1" applyAlignment="1" applyProtection="1">
      <alignment horizontal="left" vertical="center" wrapText="1"/>
      <protection locked="0"/>
    </xf>
    <xf numFmtId="0" fontId="11" fillId="0" borderId="5" xfId="2" applyFont="1" applyBorder="1" applyAlignment="1">
      <alignment horizontal="left" vertical="center" wrapText="1"/>
    </xf>
  </cellXfs>
  <cellStyles count="5">
    <cellStyle name="Normální" xfId="0" builtinId="0"/>
    <cellStyle name="Normální 2" xfId="2" xr:uid="{00000000-0005-0000-0000-000001000000}"/>
    <cellStyle name="Normální 3" xfId="3" xr:uid="{15C692CC-DA97-4D8A-86B5-78C6D8D27DC7}"/>
    <cellStyle name="Normální 4" xfId="4" xr:uid="{8174BC0D-8AEB-4664-9940-AD82C1942F1E}"/>
    <cellStyle name="normální_POL.XLS"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workbookViewId="0">
      <selection activeCell="I24" sqref="I24"/>
    </sheetView>
  </sheetViews>
  <sheetFormatPr defaultRowHeight="14.4" x14ac:dyDescent="0.3"/>
  <cols>
    <col min="2" max="2" width="23.109375" customWidth="1"/>
    <col min="3" max="3" width="12.109375" customWidth="1"/>
    <col min="4" max="4" width="10.88671875" customWidth="1"/>
    <col min="5" max="5" width="18.44140625" customWidth="1"/>
  </cols>
  <sheetData>
    <row r="1" spans="1:5" ht="15.6" x14ac:dyDescent="0.3">
      <c r="A1" s="134" t="s">
        <v>79</v>
      </c>
      <c r="B1" s="134"/>
      <c r="C1" s="134"/>
      <c r="D1" s="134"/>
      <c r="E1" s="134"/>
    </row>
    <row r="2" spans="1:5" ht="15" thickBot="1" x14ac:dyDescent="0.35">
      <c r="A2" s="1"/>
      <c r="B2" s="2"/>
      <c r="C2" s="3"/>
      <c r="D2" s="4"/>
      <c r="E2" s="3"/>
    </row>
    <row r="3" spans="1:5" ht="15.6" thickTop="1" thickBot="1" x14ac:dyDescent="0.35">
      <c r="A3" s="5" t="s">
        <v>80</v>
      </c>
      <c r="B3" s="6"/>
      <c r="C3" s="7"/>
      <c r="D3" s="8"/>
      <c r="E3" s="9"/>
    </row>
    <row r="4" spans="1:5" ht="15" thickTop="1" x14ac:dyDescent="0.3">
      <c r="A4" s="10"/>
      <c r="B4" s="1"/>
      <c r="C4" s="1"/>
      <c r="D4" s="11"/>
      <c r="E4" s="1"/>
    </row>
    <row r="5" spans="1:5" x14ac:dyDescent="0.3">
      <c r="A5" s="12" t="s">
        <v>0</v>
      </c>
      <c r="B5" s="13" t="s">
        <v>1</v>
      </c>
      <c r="C5" s="13" t="s">
        <v>2</v>
      </c>
      <c r="D5" s="13" t="s">
        <v>3</v>
      </c>
      <c r="E5" s="14" t="s">
        <v>4</v>
      </c>
    </row>
    <row r="6" spans="1:5" x14ac:dyDescent="0.3">
      <c r="A6" s="18">
        <v>1</v>
      </c>
      <c r="B6" s="84" t="s">
        <v>81</v>
      </c>
      <c r="C6" s="15" t="s">
        <v>5</v>
      </c>
      <c r="D6" s="16">
        <v>1</v>
      </c>
      <c r="E6" s="88">
        <f>'Laboratoř - vybavení'!G42</f>
        <v>0</v>
      </c>
    </row>
    <row r="7" spans="1:5" x14ac:dyDescent="0.3">
      <c r="A7" s="18">
        <v>2</v>
      </c>
      <c r="B7" s="84" t="s">
        <v>6</v>
      </c>
      <c r="C7" s="15" t="s">
        <v>5</v>
      </c>
      <c r="D7" s="16">
        <v>1</v>
      </c>
      <c r="E7" s="88">
        <f>'Stavební část'!F18</f>
        <v>0</v>
      </c>
    </row>
    <row r="8" spans="1:5" x14ac:dyDescent="0.3">
      <c r="A8" s="18">
        <v>3</v>
      </c>
      <c r="B8" s="87" t="s">
        <v>7</v>
      </c>
      <c r="C8" s="15" t="s">
        <v>5</v>
      </c>
      <c r="D8" s="16">
        <v>1</v>
      </c>
      <c r="E8" s="88">
        <f>'Položky elektro'!F51</f>
        <v>0</v>
      </c>
    </row>
    <row r="9" spans="1:5" x14ac:dyDescent="0.3">
      <c r="A9" s="18">
        <v>4</v>
      </c>
      <c r="B9" s="84" t="s">
        <v>8</v>
      </c>
      <c r="C9" s="15" t="s">
        <v>5</v>
      </c>
      <c r="D9" s="16">
        <v>1</v>
      </c>
      <c r="E9" s="88">
        <f>'Položky voda'!F23</f>
        <v>0</v>
      </c>
    </row>
    <row r="10" spans="1:5" x14ac:dyDescent="0.3">
      <c r="A10" s="18">
        <v>5</v>
      </c>
      <c r="B10" s="84" t="s">
        <v>9</v>
      </c>
      <c r="C10" s="15" t="s">
        <v>5</v>
      </c>
      <c r="D10" s="16">
        <v>1</v>
      </c>
      <c r="E10" s="88">
        <f>'Položky plyn'!F13</f>
        <v>0</v>
      </c>
    </row>
    <row r="11" spans="1:5" x14ac:dyDescent="0.3">
      <c r="A11" s="21"/>
      <c r="B11" s="21"/>
      <c r="C11" s="21"/>
      <c r="D11" s="21"/>
      <c r="E11" s="21"/>
    </row>
    <row r="12" spans="1:5" ht="16.2" thickBot="1" x14ac:dyDescent="0.35">
      <c r="A12" s="21"/>
      <c r="B12" s="22" t="s">
        <v>10</v>
      </c>
      <c r="C12" s="21"/>
      <c r="D12" s="21"/>
      <c r="E12" s="21"/>
    </row>
    <row r="13" spans="1:5" x14ac:dyDescent="0.3">
      <c r="A13" s="23"/>
      <c r="B13" s="24" t="s">
        <v>78</v>
      </c>
      <c r="C13" s="25"/>
      <c r="D13" s="25"/>
      <c r="E13" s="26">
        <f>SUM(E6:E10)</f>
        <v>0</v>
      </c>
    </row>
    <row r="14" spans="1:5" x14ac:dyDescent="0.3">
      <c r="A14" s="21"/>
      <c r="B14" s="27" t="s">
        <v>12</v>
      </c>
      <c r="C14" s="28"/>
      <c r="D14" s="28"/>
      <c r="E14" s="29">
        <f>E13*0.21</f>
        <v>0</v>
      </c>
    </row>
    <row r="15" spans="1:5" ht="15" thickBot="1" x14ac:dyDescent="0.35">
      <c r="A15" s="1"/>
      <c r="B15" s="30" t="s">
        <v>13</v>
      </c>
      <c r="C15" s="31"/>
      <c r="D15" s="31"/>
      <c r="E15" s="32">
        <f>E13+E14</f>
        <v>0</v>
      </c>
    </row>
  </sheetData>
  <mergeCells count="1">
    <mergeCell ref="A1:E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2"/>
  <sheetViews>
    <sheetView topLeftCell="A31" zoomScale="85" zoomScaleNormal="85" workbookViewId="0">
      <selection activeCell="J5" sqref="J5"/>
    </sheetView>
  </sheetViews>
  <sheetFormatPr defaultRowHeight="14.4" x14ac:dyDescent="0.3"/>
  <cols>
    <col min="1" max="1" width="5.44140625" customWidth="1"/>
    <col min="3" max="3" width="77.44140625" customWidth="1"/>
    <col min="4" max="4" width="6.33203125" customWidth="1"/>
    <col min="5" max="5" width="9.109375" style="96" customWidth="1"/>
    <col min="6" max="6" width="11.88671875" customWidth="1"/>
    <col min="7" max="7" width="12.6640625" customWidth="1"/>
  </cols>
  <sheetData>
    <row r="1" spans="1:7" ht="15.6" x14ac:dyDescent="0.3">
      <c r="A1" s="134" t="s">
        <v>82</v>
      </c>
      <c r="B1" s="134"/>
      <c r="C1" s="134"/>
      <c r="D1" s="134"/>
      <c r="E1" s="134"/>
      <c r="F1" s="134"/>
      <c r="G1" s="134"/>
    </row>
    <row r="2" spans="1:7" x14ac:dyDescent="0.3">
      <c r="A2" s="10"/>
      <c r="B2" s="1"/>
      <c r="C2" s="1"/>
      <c r="D2" s="1"/>
      <c r="E2" s="91"/>
      <c r="F2" s="1"/>
      <c r="G2" s="1"/>
    </row>
    <row r="3" spans="1:7" ht="24" x14ac:dyDescent="0.3">
      <c r="A3" s="98" t="s">
        <v>0</v>
      </c>
      <c r="B3" s="99" t="s">
        <v>1</v>
      </c>
      <c r="C3" s="33"/>
      <c r="D3" s="92" t="s">
        <v>2</v>
      </c>
      <c r="E3" s="92" t="s">
        <v>3</v>
      </c>
      <c r="F3" s="97" t="s">
        <v>14</v>
      </c>
      <c r="G3" s="97" t="s">
        <v>15</v>
      </c>
    </row>
    <row r="4" spans="1:7" x14ac:dyDescent="0.3">
      <c r="A4" s="39">
        <v>1</v>
      </c>
      <c r="B4" s="137" t="s">
        <v>19</v>
      </c>
      <c r="C4" s="137"/>
      <c r="D4" s="15" t="s">
        <v>16</v>
      </c>
      <c r="E4" s="16">
        <v>1</v>
      </c>
      <c r="F4" s="35"/>
      <c r="G4" s="127"/>
    </row>
    <row r="5" spans="1:7" ht="270.75" customHeight="1" x14ac:dyDescent="0.3">
      <c r="A5" s="18"/>
      <c r="B5" s="19"/>
      <c r="C5" s="36" t="s">
        <v>110</v>
      </c>
      <c r="D5" s="37"/>
      <c r="E5" s="16"/>
      <c r="F5" s="17"/>
      <c r="G5" s="38"/>
    </row>
    <row r="6" spans="1:7" x14ac:dyDescent="0.3">
      <c r="A6" s="18">
        <v>2</v>
      </c>
      <c r="B6" s="135" t="s">
        <v>83</v>
      </c>
      <c r="C6" s="136"/>
      <c r="D6" s="15" t="s">
        <v>16</v>
      </c>
      <c r="E6" s="16">
        <v>1</v>
      </c>
      <c r="F6" s="35"/>
      <c r="G6" s="127"/>
    </row>
    <row r="7" spans="1:7" ht="210" customHeight="1" x14ac:dyDescent="0.3">
      <c r="A7" s="18"/>
      <c r="B7" s="19"/>
      <c r="C7" s="36" t="s">
        <v>111</v>
      </c>
      <c r="D7" s="37"/>
      <c r="E7" s="16"/>
      <c r="F7" s="17"/>
      <c r="G7" s="38"/>
    </row>
    <row r="8" spans="1:7" x14ac:dyDescent="0.3">
      <c r="A8" s="39">
        <v>3</v>
      </c>
      <c r="B8" s="137" t="s">
        <v>114</v>
      </c>
      <c r="C8" s="137"/>
      <c r="D8" s="15" t="s">
        <v>16</v>
      </c>
      <c r="E8" s="16">
        <v>1</v>
      </c>
      <c r="F8" s="35"/>
      <c r="G8" s="127"/>
    </row>
    <row r="9" spans="1:7" ht="63" customHeight="1" x14ac:dyDescent="0.3">
      <c r="A9" s="18"/>
      <c r="B9" s="19"/>
      <c r="C9" s="36" t="s">
        <v>115</v>
      </c>
      <c r="D9" s="37"/>
      <c r="E9" s="16"/>
      <c r="F9" s="17"/>
      <c r="G9" s="38"/>
    </row>
    <row r="10" spans="1:7" x14ac:dyDescent="0.3">
      <c r="A10" s="18">
        <v>4</v>
      </c>
      <c r="B10" s="135" t="s">
        <v>84</v>
      </c>
      <c r="C10" s="136"/>
      <c r="D10" s="15" t="s">
        <v>16</v>
      </c>
      <c r="E10" s="16">
        <v>1</v>
      </c>
      <c r="F10" s="35"/>
      <c r="G10" s="127"/>
    </row>
    <row r="11" spans="1:7" ht="186" customHeight="1" x14ac:dyDescent="0.3">
      <c r="A11" s="18"/>
      <c r="B11" s="19"/>
      <c r="C11" s="36" t="s">
        <v>113</v>
      </c>
      <c r="D11" s="37"/>
      <c r="E11" s="16"/>
      <c r="F11" s="17"/>
      <c r="G11" s="38"/>
    </row>
    <row r="12" spans="1:7" x14ac:dyDescent="0.3">
      <c r="A12" s="18">
        <v>5</v>
      </c>
      <c r="B12" s="138" t="s">
        <v>21</v>
      </c>
      <c r="C12" s="138"/>
      <c r="D12" s="37" t="s">
        <v>16</v>
      </c>
      <c r="E12" s="16">
        <v>1</v>
      </c>
      <c r="F12" s="17"/>
      <c r="G12" s="38"/>
    </row>
    <row r="13" spans="1:7" ht="409.5" customHeight="1" x14ac:dyDescent="0.3">
      <c r="A13" s="62"/>
      <c r="B13" s="104"/>
      <c r="C13" s="105" t="s">
        <v>116</v>
      </c>
      <c r="D13" s="64"/>
      <c r="E13" s="107"/>
      <c r="F13" s="65"/>
      <c r="G13" s="128"/>
    </row>
    <row r="14" spans="1:7" ht="180.75" customHeight="1" x14ac:dyDescent="0.3">
      <c r="A14" s="68"/>
      <c r="B14" s="101"/>
      <c r="C14" s="106" t="s">
        <v>112</v>
      </c>
      <c r="D14" s="102"/>
      <c r="E14" s="103"/>
      <c r="F14" s="129"/>
      <c r="G14" s="130"/>
    </row>
    <row r="15" spans="1:7" x14ac:dyDescent="0.3">
      <c r="A15" s="18">
        <v>6</v>
      </c>
      <c r="B15" s="137" t="s">
        <v>119</v>
      </c>
      <c r="C15" s="137"/>
      <c r="D15" s="37" t="s">
        <v>16</v>
      </c>
      <c r="E15" s="16">
        <v>11</v>
      </c>
      <c r="F15" s="17"/>
      <c r="G15" s="38"/>
    </row>
    <row r="16" spans="1:7" ht="51" x14ac:dyDescent="0.3">
      <c r="A16" s="18"/>
      <c r="B16" s="19"/>
      <c r="C16" s="36" t="s">
        <v>145</v>
      </c>
      <c r="D16" s="37"/>
      <c r="E16" s="16"/>
      <c r="F16" s="17"/>
      <c r="G16" s="38"/>
    </row>
    <row r="17" spans="1:7" x14ac:dyDescent="0.3">
      <c r="A17" s="18">
        <v>7</v>
      </c>
      <c r="B17" s="137" t="s">
        <v>120</v>
      </c>
      <c r="C17" s="137"/>
      <c r="D17" s="37" t="s">
        <v>16</v>
      </c>
      <c r="E17" s="16">
        <v>10</v>
      </c>
      <c r="F17" s="17"/>
      <c r="G17" s="38"/>
    </row>
    <row r="18" spans="1:7" ht="51" x14ac:dyDescent="0.3">
      <c r="A18" s="18"/>
      <c r="B18" s="19"/>
      <c r="C18" s="36" t="s">
        <v>146</v>
      </c>
      <c r="D18" s="37"/>
      <c r="E18" s="16"/>
      <c r="F18" s="17"/>
      <c r="G18" s="38"/>
    </row>
    <row r="19" spans="1:7" x14ac:dyDescent="0.3">
      <c r="A19" s="18">
        <v>8</v>
      </c>
      <c r="B19" s="137" t="s">
        <v>121</v>
      </c>
      <c r="C19" s="137"/>
      <c r="D19" s="37" t="s">
        <v>16</v>
      </c>
      <c r="E19" s="16">
        <v>30</v>
      </c>
      <c r="F19" s="17"/>
      <c r="G19" s="38"/>
    </row>
    <row r="20" spans="1:7" ht="61.2" x14ac:dyDescent="0.3">
      <c r="A20" s="18"/>
      <c r="B20" s="19"/>
      <c r="C20" s="19" t="s">
        <v>142</v>
      </c>
      <c r="D20" s="37"/>
      <c r="E20" s="16"/>
      <c r="F20" s="17"/>
      <c r="G20" s="38"/>
    </row>
    <row r="21" spans="1:7" x14ac:dyDescent="0.3">
      <c r="A21" s="18">
        <v>9</v>
      </c>
      <c r="B21" s="137" t="s">
        <v>95</v>
      </c>
      <c r="C21" s="137"/>
      <c r="D21" s="37" t="s">
        <v>16</v>
      </c>
      <c r="E21" s="16">
        <v>2</v>
      </c>
      <c r="F21" s="17"/>
      <c r="G21" s="38"/>
    </row>
    <row r="22" spans="1:7" ht="51" x14ac:dyDescent="0.3">
      <c r="A22" s="18"/>
      <c r="B22" s="19"/>
      <c r="C22" s="36" t="s">
        <v>85</v>
      </c>
      <c r="D22" s="37"/>
      <c r="E22" s="16"/>
      <c r="F22" s="17"/>
      <c r="G22" s="38"/>
    </row>
    <row r="23" spans="1:7" x14ac:dyDescent="0.3">
      <c r="A23" s="18">
        <v>10</v>
      </c>
      <c r="B23" s="137" t="s">
        <v>86</v>
      </c>
      <c r="C23" s="137"/>
      <c r="D23" s="37" t="s">
        <v>16</v>
      </c>
      <c r="E23" s="16">
        <v>2</v>
      </c>
      <c r="F23" s="17"/>
      <c r="G23" s="38"/>
    </row>
    <row r="24" spans="1:7" ht="117" customHeight="1" x14ac:dyDescent="0.3">
      <c r="A24" s="18"/>
      <c r="B24" s="19"/>
      <c r="C24" s="36" t="s">
        <v>87</v>
      </c>
      <c r="D24" s="37"/>
      <c r="E24" s="16"/>
      <c r="F24" s="17"/>
      <c r="G24" s="38"/>
    </row>
    <row r="25" spans="1:7" x14ac:dyDescent="0.3">
      <c r="A25" s="18">
        <v>11</v>
      </c>
      <c r="B25" s="135" t="s">
        <v>88</v>
      </c>
      <c r="C25" s="136"/>
      <c r="D25" s="37" t="s">
        <v>16</v>
      </c>
      <c r="E25" s="16">
        <v>1</v>
      </c>
      <c r="F25" s="17"/>
      <c r="G25" s="38"/>
    </row>
    <row r="26" spans="1:7" ht="370.5" customHeight="1" x14ac:dyDescent="0.3">
      <c r="A26" s="18"/>
      <c r="B26" s="19"/>
      <c r="C26" s="36" t="s">
        <v>123</v>
      </c>
      <c r="D26" s="37"/>
      <c r="E26" s="16"/>
      <c r="F26" s="17"/>
      <c r="G26" s="38"/>
    </row>
    <row r="27" spans="1:7" ht="15" customHeight="1" x14ac:dyDescent="0.3">
      <c r="A27" s="18">
        <v>12</v>
      </c>
      <c r="B27" s="135" t="s">
        <v>89</v>
      </c>
      <c r="C27" s="136"/>
      <c r="D27" s="37" t="s">
        <v>16</v>
      </c>
      <c r="E27" s="16">
        <v>1</v>
      </c>
      <c r="F27" s="17"/>
      <c r="G27" s="38"/>
    </row>
    <row r="28" spans="1:7" ht="20.399999999999999" x14ac:dyDescent="0.3">
      <c r="A28" s="18"/>
      <c r="B28" s="19"/>
      <c r="C28" s="36" t="s">
        <v>92</v>
      </c>
      <c r="D28" s="37"/>
      <c r="E28" s="16"/>
      <c r="F28" s="17"/>
      <c r="G28" s="38"/>
    </row>
    <row r="29" spans="1:7" ht="15" customHeight="1" x14ac:dyDescent="0.3">
      <c r="A29" s="18">
        <v>13</v>
      </c>
      <c r="B29" s="135" t="s">
        <v>117</v>
      </c>
      <c r="C29" s="136"/>
      <c r="D29" s="37" t="s">
        <v>16</v>
      </c>
      <c r="E29" s="16">
        <v>1</v>
      </c>
      <c r="F29" s="17"/>
      <c r="G29" s="38"/>
    </row>
    <row r="30" spans="1:7" ht="86.25" customHeight="1" x14ac:dyDescent="0.3">
      <c r="A30" s="18"/>
      <c r="B30" s="19"/>
      <c r="C30" s="36" t="s">
        <v>118</v>
      </c>
      <c r="D30" s="37"/>
      <c r="E30" s="16"/>
      <c r="F30" s="17"/>
      <c r="G30" s="38"/>
    </row>
    <row r="31" spans="1:7" ht="15" customHeight="1" x14ac:dyDescent="0.3">
      <c r="A31" s="18">
        <v>14</v>
      </c>
      <c r="B31" s="135" t="s">
        <v>90</v>
      </c>
      <c r="C31" s="136"/>
      <c r="D31" s="37" t="s">
        <v>16</v>
      </c>
      <c r="E31" s="16">
        <v>1</v>
      </c>
      <c r="F31" s="17"/>
      <c r="G31" s="38"/>
    </row>
    <row r="32" spans="1:7" x14ac:dyDescent="0.3">
      <c r="A32" s="18"/>
      <c r="B32" s="19"/>
      <c r="C32" s="36" t="s">
        <v>93</v>
      </c>
      <c r="D32" s="37"/>
      <c r="E32" s="16"/>
      <c r="F32" s="17"/>
      <c r="G32" s="38"/>
    </row>
    <row r="33" spans="1:7" ht="15" customHeight="1" x14ac:dyDescent="0.3">
      <c r="A33" s="18">
        <v>15</v>
      </c>
      <c r="B33" s="135" t="s">
        <v>91</v>
      </c>
      <c r="C33" s="136"/>
      <c r="D33" s="37" t="s">
        <v>16</v>
      </c>
      <c r="E33" s="16">
        <v>1</v>
      </c>
      <c r="F33" s="17"/>
      <c r="G33" s="38"/>
    </row>
    <row r="34" spans="1:7" ht="408" customHeight="1" x14ac:dyDescent="0.3">
      <c r="A34" s="18"/>
      <c r="B34" s="19"/>
      <c r="C34" s="100" t="s">
        <v>122</v>
      </c>
      <c r="D34" s="37"/>
      <c r="E34" s="16"/>
      <c r="F34" s="17"/>
      <c r="G34" s="38"/>
    </row>
    <row r="35" spans="1:7" ht="15" customHeight="1" x14ac:dyDescent="0.3">
      <c r="A35" s="18">
        <v>14</v>
      </c>
      <c r="B35" s="135" t="s">
        <v>94</v>
      </c>
      <c r="C35" s="136"/>
      <c r="D35" s="37" t="s">
        <v>16</v>
      </c>
      <c r="E35" s="16">
        <v>1</v>
      </c>
      <c r="F35" s="17"/>
      <c r="G35" s="38"/>
    </row>
    <row r="36" spans="1:7" x14ac:dyDescent="0.3">
      <c r="A36" s="18"/>
      <c r="B36" s="19"/>
      <c r="C36" s="36"/>
      <c r="D36" s="37"/>
      <c r="E36" s="16"/>
      <c r="F36" s="17"/>
      <c r="G36" s="38"/>
    </row>
    <row r="37" spans="1:7" x14ac:dyDescent="0.3">
      <c r="A37" s="18">
        <v>14</v>
      </c>
      <c r="B37" s="137" t="s">
        <v>17</v>
      </c>
      <c r="C37" s="137"/>
      <c r="D37" s="37" t="s">
        <v>16</v>
      </c>
      <c r="E37" s="16">
        <v>1</v>
      </c>
      <c r="F37" s="17"/>
      <c r="G37" s="38"/>
    </row>
    <row r="38" spans="1:7" x14ac:dyDescent="0.3">
      <c r="A38" s="18"/>
      <c r="B38" s="19"/>
      <c r="C38" s="19" t="s">
        <v>18</v>
      </c>
      <c r="D38" s="37"/>
      <c r="E38" s="16"/>
      <c r="F38" s="17"/>
      <c r="G38" s="38"/>
    </row>
    <row r="39" spans="1:7" x14ac:dyDescent="0.3">
      <c r="A39" s="42"/>
      <c r="B39" s="43"/>
      <c r="C39" s="44"/>
      <c r="D39" s="45"/>
      <c r="E39" s="93"/>
      <c r="F39" s="46"/>
      <c r="G39" s="47"/>
    </row>
    <row r="40" spans="1:7" x14ac:dyDescent="0.3">
      <c r="A40" s="21"/>
      <c r="B40" s="21"/>
      <c r="C40" s="21"/>
      <c r="D40" s="21"/>
      <c r="E40" s="94"/>
      <c r="F40" s="21"/>
      <c r="G40" s="21"/>
    </row>
    <row r="41" spans="1:7" ht="15.6" x14ac:dyDescent="0.3">
      <c r="A41" s="21"/>
      <c r="B41" s="22" t="s">
        <v>10</v>
      </c>
      <c r="C41" s="22"/>
      <c r="D41" s="21"/>
      <c r="E41" s="94"/>
      <c r="F41" s="21"/>
      <c r="G41" s="21"/>
    </row>
    <row r="42" spans="1:7" ht="15" thickBot="1" x14ac:dyDescent="0.35">
      <c r="A42" s="48"/>
      <c r="B42" s="49" t="s">
        <v>11</v>
      </c>
      <c r="C42" s="49"/>
      <c r="D42" s="50"/>
      <c r="E42" s="95"/>
      <c r="F42" s="51"/>
      <c r="G42" s="83">
        <f>SUM(G4:G37)</f>
        <v>0</v>
      </c>
    </row>
  </sheetData>
  <mergeCells count="18">
    <mergeCell ref="B27:C27"/>
    <mergeCell ref="B31:C31"/>
    <mergeCell ref="B35:C35"/>
    <mergeCell ref="B33:C33"/>
    <mergeCell ref="B37:C37"/>
    <mergeCell ref="B29:C29"/>
    <mergeCell ref="A1:G1"/>
    <mergeCell ref="B4:C4"/>
    <mergeCell ref="B12:C12"/>
    <mergeCell ref="B15:C15"/>
    <mergeCell ref="B17:C17"/>
    <mergeCell ref="B25:C25"/>
    <mergeCell ref="B21:C21"/>
    <mergeCell ref="B6:C6"/>
    <mergeCell ref="B10:C10"/>
    <mergeCell ref="B23:C23"/>
    <mergeCell ref="B8:C8"/>
    <mergeCell ref="B19:C19"/>
  </mergeCells>
  <pageMargins left="0.7" right="0.7" top="0.78740157499999996" bottom="0.78740157499999996"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topLeftCell="A14" zoomScaleNormal="100" workbookViewId="0">
      <selection activeCell="J14" sqref="J14"/>
    </sheetView>
  </sheetViews>
  <sheetFormatPr defaultRowHeight="14.4" x14ac:dyDescent="0.3"/>
  <cols>
    <col min="2" max="2" width="52.33203125" customWidth="1"/>
    <col min="5" max="5" width="15.33203125" customWidth="1"/>
    <col min="6" max="6" width="14" customWidth="1"/>
  </cols>
  <sheetData>
    <row r="1" spans="1:7" s="1" customFormat="1" ht="15.6" x14ac:dyDescent="0.3">
      <c r="A1" s="134" t="s">
        <v>74</v>
      </c>
      <c r="B1" s="134"/>
      <c r="C1" s="134"/>
      <c r="D1" s="134"/>
      <c r="E1" s="134"/>
      <c r="F1" s="134"/>
    </row>
    <row r="2" spans="1:7" s="1" customFormat="1" ht="13.2" x14ac:dyDescent="0.25">
      <c r="B2" s="3"/>
      <c r="C2" s="3"/>
      <c r="D2" s="4"/>
      <c r="E2" s="3"/>
      <c r="F2" s="3"/>
    </row>
    <row r="3" spans="1:7" s="1" customFormat="1" ht="13.2" x14ac:dyDescent="0.25">
      <c r="A3" s="10"/>
      <c r="D3" s="11"/>
    </row>
    <row r="4" spans="1:7" s="1" customFormat="1" ht="13.2" x14ac:dyDescent="0.25">
      <c r="A4" s="12" t="s">
        <v>0</v>
      </c>
      <c r="B4" s="13" t="s">
        <v>1</v>
      </c>
      <c r="C4" s="13" t="s">
        <v>2</v>
      </c>
      <c r="D4" s="13" t="s">
        <v>3</v>
      </c>
      <c r="E4" s="14" t="s">
        <v>14</v>
      </c>
      <c r="F4" s="34" t="s">
        <v>15</v>
      </c>
    </row>
    <row r="5" spans="1:7" s="1" customFormat="1" ht="13.2" x14ac:dyDescent="0.25">
      <c r="A5" s="40" t="s">
        <v>22</v>
      </c>
      <c r="B5" s="52"/>
      <c r="C5" s="53"/>
      <c r="D5" s="54"/>
      <c r="E5" s="54"/>
      <c r="F5" s="55"/>
    </row>
    <row r="6" spans="1:7" s="1" customFormat="1" ht="20.399999999999999" x14ac:dyDescent="0.25">
      <c r="A6" s="85">
        <v>1</v>
      </c>
      <c r="B6" s="56" t="s">
        <v>124</v>
      </c>
      <c r="C6" s="37" t="s">
        <v>20</v>
      </c>
      <c r="D6" s="17">
        <v>84</v>
      </c>
      <c r="E6" s="17"/>
      <c r="F6" s="38"/>
    </row>
    <row r="7" spans="1:7" s="57" customFormat="1" ht="18" customHeight="1" x14ac:dyDescent="0.2">
      <c r="A7" s="85">
        <v>2</v>
      </c>
      <c r="B7" s="36" t="s">
        <v>96</v>
      </c>
      <c r="C7" s="37" t="s">
        <v>26</v>
      </c>
      <c r="D7" s="35">
        <v>46</v>
      </c>
      <c r="E7" s="35"/>
      <c r="F7" s="38"/>
    </row>
    <row r="8" spans="1:7" s="57" customFormat="1" ht="18" customHeight="1" x14ac:dyDescent="0.2">
      <c r="A8" s="85">
        <v>3</v>
      </c>
      <c r="B8" s="36" t="s">
        <v>109</v>
      </c>
      <c r="C8" s="37" t="s">
        <v>20</v>
      </c>
      <c r="D8" s="35">
        <v>84</v>
      </c>
      <c r="E8" s="35"/>
      <c r="F8" s="38"/>
    </row>
    <row r="9" spans="1:7" s="57" customFormat="1" ht="16.5" customHeight="1" x14ac:dyDescent="0.2">
      <c r="A9" s="85">
        <v>4</v>
      </c>
      <c r="B9" s="19" t="s">
        <v>97</v>
      </c>
      <c r="C9" s="15" t="s">
        <v>20</v>
      </c>
      <c r="D9" s="35">
        <v>84</v>
      </c>
      <c r="E9" s="35"/>
      <c r="F9" s="38"/>
    </row>
    <row r="10" spans="1:7" s="1" customFormat="1" ht="18" customHeight="1" x14ac:dyDescent="0.25">
      <c r="A10" s="85">
        <v>4</v>
      </c>
      <c r="B10" s="36" t="s">
        <v>128</v>
      </c>
      <c r="C10" s="15" t="s">
        <v>5</v>
      </c>
      <c r="D10" s="15" t="s">
        <v>126</v>
      </c>
      <c r="E10" s="131"/>
      <c r="F10" s="38"/>
    </row>
    <row r="11" spans="1:7" s="1" customFormat="1" ht="18" customHeight="1" x14ac:dyDescent="0.25">
      <c r="A11" s="85"/>
      <c r="B11" s="36" t="s">
        <v>127</v>
      </c>
      <c r="C11" s="15" t="s">
        <v>5</v>
      </c>
      <c r="D11" s="15" t="s">
        <v>126</v>
      </c>
      <c r="E11" s="131"/>
      <c r="F11" s="38"/>
    </row>
    <row r="12" spans="1:7" s="1" customFormat="1" ht="18.75" customHeight="1" x14ac:dyDescent="0.25">
      <c r="A12" s="85">
        <v>5</v>
      </c>
      <c r="B12" s="19" t="s">
        <v>125</v>
      </c>
      <c r="C12" s="15" t="s">
        <v>20</v>
      </c>
      <c r="D12" s="35">
        <v>3.7</v>
      </c>
      <c r="E12" s="35"/>
      <c r="F12" s="35"/>
    </row>
    <row r="13" spans="1:7" s="1" customFormat="1" ht="17.25" customHeight="1" x14ac:dyDescent="0.25">
      <c r="A13" s="85">
        <v>6</v>
      </c>
      <c r="B13" s="19" t="s">
        <v>98</v>
      </c>
      <c r="C13" s="15" t="s">
        <v>20</v>
      </c>
      <c r="D13" s="35">
        <v>3.6</v>
      </c>
      <c r="E13" s="35"/>
      <c r="F13" s="35"/>
    </row>
    <row r="14" spans="1:7" s="1" customFormat="1" ht="214.2" x14ac:dyDescent="0.25">
      <c r="A14" s="18">
        <v>7</v>
      </c>
      <c r="B14" s="36" t="s">
        <v>129</v>
      </c>
      <c r="C14" s="15" t="s">
        <v>20</v>
      </c>
      <c r="D14" s="35">
        <v>84</v>
      </c>
      <c r="E14" s="35"/>
      <c r="F14" s="35"/>
    </row>
    <row r="15" spans="1:7" s="1" customFormat="1" ht="71.400000000000006" x14ac:dyDescent="0.25">
      <c r="A15" s="18">
        <v>8</v>
      </c>
      <c r="B15" s="36" t="s">
        <v>144</v>
      </c>
      <c r="C15" s="15" t="s">
        <v>143</v>
      </c>
      <c r="D15" s="35">
        <v>1</v>
      </c>
      <c r="E15" s="35"/>
      <c r="F15" s="35"/>
    </row>
    <row r="16" spans="1:7" s="1" customFormat="1" ht="13.2" x14ac:dyDescent="0.25">
      <c r="A16" s="21"/>
      <c r="B16" s="21"/>
      <c r="C16" s="21"/>
      <c r="D16" s="21"/>
      <c r="E16" s="21"/>
      <c r="F16" s="21"/>
      <c r="G16" s="21"/>
    </row>
    <row r="17" spans="1:7" s="1" customFormat="1" ht="16.2" thickBot="1" x14ac:dyDescent="0.35">
      <c r="A17" s="21"/>
      <c r="B17" s="22" t="s">
        <v>10</v>
      </c>
      <c r="C17" s="21"/>
      <c r="D17" s="21"/>
      <c r="E17" s="21"/>
      <c r="F17" s="21"/>
      <c r="G17" s="21"/>
    </row>
    <row r="18" spans="1:7" s="1" customFormat="1" ht="13.8" thickBot="1" x14ac:dyDescent="0.3">
      <c r="A18" s="48"/>
      <c r="B18" s="49" t="s">
        <v>11</v>
      </c>
      <c r="C18" s="50"/>
      <c r="D18" s="51"/>
      <c r="E18" s="51"/>
      <c r="F18" s="83">
        <f>SUM(F6:F15)</f>
        <v>0</v>
      </c>
    </row>
  </sheetData>
  <mergeCells count="1">
    <mergeCell ref="A1:F1"/>
  </mergeCells>
  <pageMargins left="0.7" right="0.7" top="0.78740157499999996" bottom="0.78740157499999996" header="0.3" footer="0.3"/>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1"/>
  <sheetViews>
    <sheetView topLeftCell="A19" workbookViewId="0">
      <selection activeCell="I46" sqref="I46"/>
    </sheetView>
  </sheetViews>
  <sheetFormatPr defaultRowHeight="28.5" customHeight="1" x14ac:dyDescent="0.3"/>
  <cols>
    <col min="2" max="2" width="51.6640625" customWidth="1"/>
    <col min="4" max="4" width="17.44140625" customWidth="1"/>
    <col min="5" max="5" width="15.6640625" customWidth="1"/>
    <col min="6" max="6" width="13.5546875" customWidth="1"/>
  </cols>
  <sheetData>
    <row r="1" spans="1:6" s="1" customFormat="1" ht="28.5" customHeight="1" x14ac:dyDescent="0.3">
      <c r="A1" s="134" t="s">
        <v>106</v>
      </c>
      <c r="B1" s="134"/>
      <c r="C1" s="134"/>
      <c r="D1" s="134"/>
      <c r="E1" s="134"/>
      <c r="F1" s="134"/>
    </row>
    <row r="2" spans="1:6" s="1" customFormat="1" ht="28.5" customHeight="1" x14ac:dyDescent="0.25">
      <c r="B2" s="3"/>
      <c r="C2" s="3"/>
      <c r="D2" s="4"/>
      <c r="E2" s="3"/>
      <c r="F2" s="3"/>
    </row>
    <row r="3" spans="1:6" s="1" customFormat="1" ht="28.5" customHeight="1" x14ac:dyDescent="0.25">
      <c r="A3" s="12" t="s">
        <v>0</v>
      </c>
      <c r="B3" s="33" t="s">
        <v>1</v>
      </c>
      <c r="C3" s="13" t="s">
        <v>2</v>
      </c>
      <c r="D3" s="13" t="s">
        <v>3</v>
      </c>
      <c r="E3" s="14" t="s">
        <v>14</v>
      </c>
      <c r="F3" s="34" t="s">
        <v>23</v>
      </c>
    </row>
    <row r="4" spans="1:6" s="1" customFormat="1" ht="28.5" customHeight="1" x14ac:dyDescent="0.25">
      <c r="A4" s="58" t="s">
        <v>22</v>
      </c>
      <c r="B4" s="59" t="s">
        <v>24</v>
      </c>
      <c r="C4" s="60"/>
      <c r="D4" s="61"/>
      <c r="E4" s="61"/>
      <c r="F4" s="132"/>
    </row>
    <row r="5" spans="1:6" s="1" customFormat="1" ht="28.5" customHeight="1" x14ac:dyDescent="0.25">
      <c r="A5" s="62">
        <v>1</v>
      </c>
      <c r="B5" s="63" t="s">
        <v>25</v>
      </c>
      <c r="C5" s="64" t="s">
        <v>26</v>
      </c>
      <c r="D5" s="65">
        <v>76</v>
      </c>
      <c r="E5" s="65"/>
      <c r="F5" s="128"/>
    </row>
    <row r="6" spans="1:6" s="1" customFormat="1" ht="28.5" customHeight="1" x14ac:dyDescent="0.25">
      <c r="A6" s="62">
        <v>2</v>
      </c>
      <c r="B6" s="63" t="s">
        <v>27</v>
      </c>
      <c r="C6" s="64" t="s">
        <v>26</v>
      </c>
      <c r="D6" s="65">
        <v>7</v>
      </c>
      <c r="E6" s="65"/>
      <c r="F6" s="128"/>
    </row>
    <row r="7" spans="1:6" s="1" customFormat="1" ht="28.5" customHeight="1" x14ac:dyDescent="0.25">
      <c r="A7" s="62">
        <v>3</v>
      </c>
      <c r="B7" s="63" t="s">
        <v>28</v>
      </c>
      <c r="C7" s="64" t="s">
        <v>26</v>
      </c>
      <c r="D7" s="65">
        <v>13</v>
      </c>
      <c r="E7" s="65"/>
      <c r="F7" s="128"/>
    </row>
    <row r="8" spans="1:6" s="1" customFormat="1" ht="28.5" customHeight="1" x14ac:dyDescent="0.25">
      <c r="A8" s="62">
        <v>4</v>
      </c>
      <c r="B8" s="63" t="s">
        <v>99</v>
      </c>
      <c r="C8" s="64" t="s">
        <v>26</v>
      </c>
      <c r="D8" s="65">
        <v>31</v>
      </c>
      <c r="E8" s="65"/>
      <c r="F8" s="128"/>
    </row>
    <row r="9" spans="1:6" s="1" customFormat="1" ht="28.5" customHeight="1" x14ac:dyDescent="0.25">
      <c r="A9" s="62">
        <v>5</v>
      </c>
      <c r="B9" s="63" t="s">
        <v>30</v>
      </c>
      <c r="C9" s="64" t="s">
        <v>29</v>
      </c>
      <c r="D9" s="65">
        <v>7</v>
      </c>
      <c r="E9" s="65"/>
      <c r="F9" s="128"/>
    </row>
    <row r="10" spans="1:6" s="1" customFormat="1" ht="28.5" customHeight="1" x14ac:dyDescent="0.25">
      <c r="A10" s="62">
        <v>6</v>
      </c>
      <c r="B10" s="63" t="s">
        <v>31</v>
      </c>
      <c r="C10" s="64" t="s">
        <v>29</v>
      </c>
      <c r="D10" s="65">
        <v>7</v>
      </c>
      <c r="E10" s="65"/>
      <c r="F10" s="128"/>
    </row>
    <row r="11" spans="1:6" s="1" customFormat="1" ht="28.5" customHeight="1" x14ac:dyDescent="0.25">
      <c r="A11" s="62">
        <v>7</v>
      </c>
      <c r="B11" s="63" t="s">
        <v>100</v>
      </c>
      <c r="C11" s="64" t="s">
        <v>29</v>
      </c>
      <c r="D11" s="65">
        <v>1</v>
      </c>
      <c r="E11" s="65"/>
      <c r="F11" s="128"/>
    </row>
    <row r="12" spans="1:6" s="1" customFormat="1" ht="28.5" customHeight="1" x14ac:dyDescent="0.25">
      <c r="A12" s="62">
        <v>8</v>
      </c>
      <c r="B12" s="63" t="s">
        <v>32</v>
      </c>
      <c r="C12" s="64" t="s">
        <v>29</v>
      </c>
      <c r="D12" s="65">
        <v>1</v>
      </c>
      <c r="E12" s="65"/>
      <c r="F12" s="128"/>
    </row>
    <row r="13" spans="1:6" s="1" customFormat="1" ht="28.5" customHeight="1" x14ac:dyDescent="0.25">
      <c r="A13" s="62">
        <v>9</v>
      </c>
      <c r="B13" s="63" t="s">
        <v>33</v>
      </c>
      <c r="C13" s="64" t="s">
        <v>29</v>
      </c>
      <c r="D13" s="65">
        <v>2</v>
      </c>
      <c r="E13" s="65"/>
      <c r="F13" s="128"/>
    </row>
    <row r="14" spans="1:6" s="1" customFormat="1" ht="28.5" customHeight="1" x14ac:dyDescent="0.25">
      <c r="A14" s="62">
        <v>10</v>
      </c>
      <c r="B14" s="63" t="s">
        <v>34</v>
      </c>
      <c r="C14" s="64" t="s">
        <v>29</v>
      </c>
      <c r="D14" s="65">
        <v>1</v>
      </c>
      <c r="E14" s="65"/>
      <c r="F14" s="128"/>
    </row>
    <row r="15" spans="1:6" s="1" customFormat="1" ht="28.5" customHeight="1" x14ac:dyDescent="0.25">
      <c r="A15" s="62">
        <v>11</v>
      </c>
      <c r="B15" s="63" t="s">
        <v>35</v>
      </c>
      <c r="C15" s="64" t="s">
        <v>29</v>
      </c>
      <c r="D15" s="65">
        <v>1</v>
      </c>
      <c r="E15" s="65"/>
      <c r="F15" s="128"/>
    </row>
    <row r="16" spans="1:6" s="1" customFormat="1" ht="28.5" customHeight="1" x14ac:dyDescent="0.25">
      <c r="A16" s="62">
        <v>12</v>
      </c>
      <c r="B16" s="108" t="s">
        <v>101</v>
      </c>
      <c r="C16" s="64" t="s">
        <v>29</v>
      </c>
      <c r="D16" s="65">
        <v>1</v>
      </c>
      <c r="E16" s="65"/>
      <c r="F16" s="128"/>
    </row>
    <row r="17" spans="1:6" s="1" customFormat="1" ht="28.5" customHeight="1" x14ac:dyDescent="0.25">
      <c r="A17" s="62">
        <v>13</v>
      </c>
      <c r="B17" s="63" t="s">
        <v>36</v>
      </c>
      <c r="C17" s="64" t="s">
        <v>29</v>
      </c>
      <c r="D17" s="65">
        <v>3</v>
      </c>
      <c r="E17" s="65"/>
      <c r="F17" s="128"/>
    </row>
    <row r="18" spans="1:6" s="1" customFormat="1" ht="28.5" customHeight="1" x14ac:dyDescent="0.25">
      <c r="A18" s="62">
        <v>14</v>
      </c>
      <c r="B18" s="63" t="s">
        <v>104</v>
      </c>
      <c r="C18" s="64" t="s">
        <v>29</v>
      </c>
      <c r="D18" s="65">
        <v>1</v>
      </c>
      <c r="E18" s="65"/>
      <c r="F18" s="128"/>
    </row>
    <row r="19" spans="1:6" s="1" customFormat="1" ht="28.5" customHeight="1" x14ac:dyDescent="0.25">
      <c r="A19" s="62">
        <v>15</v>
      </c>
      <c r="B19" s="63" t="s">
        <v>105</v>
      </c>
      <c r="C19" s="64" t="s">
        <v>29</v>
      </c>
      <c r="D19" s="65">
        <v>4</v>
      </c>
      <c r="E19" s="65"/>
      <c r="F19" s="128"/>
    </row>
    <row r="20" spans="1:6" s="1" customFormat="1" ht="28.5" customHeight="1" x14ac:dyDescent="0.25">
      <c r="A20" s="62">
        <v>16</v>
      </c>
      <c r="B20" s="63" t="s">
        <v>141</v>
      </c>
      <c r="C20" s="64" t="s">
        <v>29</v>
      </c>
      <c r="D20" s="66">
        <v>21</v>
      </c>
      <c r="E20" s="66"/>
      <c r="F20" s="128"/>
    </row>
    <row r="21" spans="1:6" s="1" customFormat="1" ht="28.5" customHeight="1" x14ac:dyDescent="0.25">
      <c r="A21" s="62">
        <v>17</v>
      </c>
      <c r="B21" s="63" t="s">
        <v>77</v>
      </c>
      <c r="C21" s="64" t="s">
        <v>29</v>
      </c>
      <c r="D21" s="66">
        <v>2</v>
      </c>
      <c r="E21" s="66"/>
      <c r="F21" s="128"/>
    </row>
    <row r="22" spans="1:6" s="1" customFormat="1" ht="28.5" customHeight="1" x14ac:dyDescent="0.25">
      <c r="A22" s="62">
        <v>18</v>
      </c>
      <c r="B22" s="63" t="s">
        <v>37</v>
      </c>
      <c r="C22" s="64" t="s">
        <v>16</v>
      </c>
      <c r="D22" s="65">
        <v>11</v>
      </c>
      <c r="E22" s="65"/>
      <c r="F22" s="128"/>
    </row>
    <row r="23" spans="1:6" s="1" customFormat="1" ht="28.5" customHeight="1" x14ac:dyDescent="0.25">
      <c r="A23" s="62">
        <v>19</v>
      </c>
      <c r="B23" s="63" t="s">
        <v>38</v>
      </c>
      <c r="C23" s="64" t="s">
        <v>26</v>
      </c>
      <c r="D23" s="65">
        <v>12</v>
      </c>
      <c r="E23" s="65"/>
      <c r="F23" s="128"/>
    </row>
    <row r="24" spans="1:6" s="1" customFormat="1" ht="28.5" customHeight="1" x14ac:dyDescent="0.25">
      <c r="A24" s="62">
        <v>20</v>
      </c>
      <c r="B24" s="63" t="s">
        <v>39</v>
      </c>
      <c r="C24" s="64" t="s">
        <v>26</v>
      </c>
      <c r="D24" s="65">
        <v>156</v>
      </c>
      <c r="E24" s="65"/>
      <c r="F24" s="128"/>
    </row>
    <row r="25" spans="1:6" s="1" customFormat="1" ht="28.5" customHeight="1" x14ac:dyDescent="0.25">
      <c r="A25" s="62">
        <v>21</v>
      </c>
      <c r="B25" s="63" t="s">
        <v>40</v>
      </c>
      <c r="C25" s="64" t="s">
        <v>26</v>
      </c>
      <c r="D25" s="65">
        <v>159</v>
      </c>
      <c r="E25" s="65"/>
      <c r="F25" s="128"/>
    </row>
    <row r="26" spans="1:6" s="1" customFormat="1" ht="28.5" customHeight="1" x14ac:dyDescent="0.25">
      <c r="A26" s="62">
        <v>22</v>
      </c>
      <c r="B26" s="63" t="s">
        <v>103</v>
      </c>
      <c r="C26" s="64" t="s">
        <v>26</v>
      </c>
      <c r="D26" s="65">
        <v>28</v>
      </c>
      <c r="E26" s="65"/>
      <c r="F26" s="128"/>
    </row>
    <row r="27" spans="1:6" s="1" customFormat="1" ht="28.5" customHeight="1" x14ac:dyDescent="0.25">
      <c r="A27" s="62">
        <v>23</v>
      </c>
      <c r="B27" s="63" t="s">
        <v>102</v>
      </c>
      <c r="C27" s="64" t="s">
        <v>26</v>
      </c>
      <c r="D27" s="65">
        <v>28</v>
      </c>
      <c r="E27" s="65"/>
      <c r="F27" s="128"/>
    </row>
    <row r="28" spans="1:6" s="1" customFormat="1" ht="28.5" customHeight="1" x14ac:dyDescent="0.25">
      <c r="A28" s="62">
        <v>24</v>
      </c>
      <c r="B28" s="63" t="s">
        <v>107</v>
      </c>
      <c r="C28" s="64" t="s">
        <v>42</v>
      </c>
      <c r="D28" s="65">
        <v>8</v>
      </c>
      <c r="E28" s="65"/>
      <c r="F28" s="128"/>
    </row>
    <row r="29" spans="1:6" s="1" customFormat="1" ht="28.5" customHeight="1" x14ac:dyDescent="0.25">
      <c r="A29" s="62">
        <v>25</v>
      </c>
      <c r="B29" s="63" t="s">
        <v>130</v>
      </c>
      <c r="C29" s="64" t="s">
        <v>42</v>
      </c>
      <c r="D29" s="65">
        <v>8</v>
      </c>
      <c r="E29" s="65"/>
      <c r="F29" s="128"/>
    </row>
    <row r="30" spans="1:6" s="57" customFormat="1" ht="28.5" customHeight="1" x14ac:dyDescent="0.25">
      <c r="A30" s="62">
        <v>26</v>
      </c>
      <c r="B30" s="67" t="s">
        <v>41</v>
      </c>
      <c r="C30" s="64" t="s">
        <v>42</v>
      </c>
      <c r="D30" s="65">
        <v>94</v>
      </c>
      <c r="E30" s="65"/>
      <c r="F30" s="128"/>
    </row>
    <row r="31" spans="1:6" s="1" customFormat="1" ht="28.5" customHeight="1" x14ac:dyDescent="0.25">
      <c r="A31" s="62">
        <v>27</v>
      </c>
      <c r="B31" s="63" t="s">
        <v>43</v>
      </c>
      <c r="C31" s="64" t="s">
        <v>29</v>
      </c>
      <c r="D31" s="65">
        <v>1</v>
      </c>
      <c r="E31" s="65"/>
      <c r="F31" s="128"/>
    </row>
    <row r="32" spans="1:6" s="1" customFormat="1" ht="28.5" customHeight="1" x14ac:dyDescent="0.25">
      <c r="A32" s="62">
        <v>28</v>
      </c>
      <c r="B32" s="63" t="s">
        <v>44</v>
      </c>
      <c r="C32" s="64" t="s">
        <v>29</v>
      </c>
      <c r="D32" s="65">
        <v>1</v>
      </c>
      <c r="E32" s="65"/>
      <c r="F32" s="128"/>
    </row>
    <row r="33" spans="1:7" s="1" customFormat="1" ht="28.5" customHeight="1" x14ac:dyDescent="0.25">
      <c r="A33" s="62">
        <v>29</v>
      </c>
      <c r="B33" s="63" t="s">
        <v>45</v>
      </c>
      <c r="C33" s="64" t="s">
        <v>29</v>
      </c>
      <c r="D33" s="65">
        <v>1</v>
      </c>
      <c r="E33" s="65"/>
      <c r="F33" s="128"/>
    </row>
    <row r="34" spans="1:7" s="1" customFormat="1" ht="28.5" customHeight="1" x14ac:dyDescent="0.25">
      <c r="A34" s="62">
        <v>30</v>
      </c>
      <c r="B34" s="63" t="s">
        <v>46</v>
      </c>
      <c r="C34" s="64" t="s">
        <v>16</v>
      </c>
      <c r="D34" s="65">
        <v>1</v>
      </c>
      <c r="E34" s="65"/>
      <c r="F34" s="128"/>
    </row>
    <row r="35" spans="1:7" s="1" customFormat="1" ht="28.5" customHeight="1" x14ac:dyDescent="0.25">
      <c r="A35" s="62">
        <v>31</v>
      </c>
      <c r="B35" s="63" t="s">
        <v>140</v>
      </c>
      <c r="C35" s="64" t="s">
        <v>26</v>
      </c>
      <c r="D35" s="65">
        <v>27</v>
      </c>
      <c r="E35" s="65"/>
      <c r="F35" s="128"/>
    </row>
    <row r="36" spans="1:7" s="1" customFormat="1" ht="28.5" customHeight="1" x14ac:dyDescent="0.25">
      <c r="A36" s="62">
        <v>32</v>
      </c>
      <c r="B36" s="63" t="s">
        <v>47</v>
      </c>
      <c r="C36" s="64" t="s">
        <v>16</v>
      </c>
      <c r="D36" s="65">
        <v>1</v>
      </c>
      <c r="E36" s="65"/>
      <c r="F36" s="128"/>
    </row>
    <row r="37" spans="1:7" s="1" customFormat="1" ht="28.5" customHeight="1" x14ac:dyDescent="0.25">
      <c r="A37" s="68"/>
      <c r="B37" s="69" t="s">
        <v>48</v>
      </c>
      <c r="C37" s="70"/>
      <c r="D37" s="71"/>
      <c r="E37" s="71"/>
      <c r="F37" s="72">
        <f>SUM(F5:F36)</f>
        <v>0</v>
      </c>
    </row>
    <row r="38" spans="1:7" s="1" customFormat="1" ht="28.5" customHeight="1" x14ac:dyDescent="0.25">
      <c r="A38" s="119"/>
      <c r="B38" s="120"/>
      <c r="C38" s="121"/>
      <c r="D38" s="122"/>
      <c r="E38" s="122"/>
      <c r="F38" s="123"/>
    </row>
    <row r="39" spans="1:7" s="1" customFormat="1" ht="23.25" customHeight="1" x14ac:dyDescent="0.25">
      <c r="A39" s="40" t="s">
        <v>22</v>
      </c>
      <c r="B39" s="80" t="s">
        <v>136</v>
      </c>
      <c r="C39" s="53"/>
      <c r="D39" s="126"/>
      <c r="E39" s="110"/>
      <c r="F39" s="124"/>
      <c r="G39" s="125"/>
    </row>
    <row r="40" spans="1:7" s="1" customFormat="1" ht="28.5" customHeight="1" x14ac:dyDescent="0.25">
      <c r="A40" s="18">
        <v>1</v>
      </c>
      <c r="B40" s="116" t="s">
        <v>132</v>
      </c>
      <c r="C40" s="117" t="s">
        <v>26</v>
      </c>
      <c r="D40" s="118">
        <v>41</v>
      </c>
      <c r="E40" s="35"/>
      <c r="F40" s="133"/>
    </row>
    <row r="41" spans="1:7" s="1" customFormat="1" ht="28.5" customHeight="1" x14ac:dyDescent="0.25">
      <c r="A41" s="18">
        <v>2</v>
      </c>
      <c r="B41" s="114" t="s">
        <v>131</v>
      </c>
      <c r="C41" s="113" t="s">
        <v>16</v>
      </c>
      <c r="D41" s="35">
        <v>1</v>
      </c>
      <c r="E41" s="35"/>
      <c r="F41" s="133"/>
    </row>
    <row r="42" spans="1:7" s="1" customFormat="1" ht="28.5" customHeight="1" x14ac:dyDescent="0.25">
      <c r="A42" s="18">
        <v>3</v>
      </c>
      <c r="B42" s="114" t="s">
        <v>137</v>
      </c>
      <c r="C42" s="113" t="s">
        <v>16</v>
      </c>
      <c r="D42" s="35">
        <v>1</v>
      </c>
      <c r="E42" s="35"/>
      <c r="F42" s="133"/>
    </row>
    <row r="43" spans="1:7" s="1" customFormat="1" ht="28.5" customHeight="1" x14ac:dyDescent="0.25">
      <c r="A43" s="18">
        <v>4</v>
      </c>
      <c r="B43" s="114" t="s">
        <v>138</v>
      </c>
      <c r="C43" s="113" t="s">
        <v>16</v>
      </c>
      <c r="D43" s="35">
        <v>1</v>
      </c>
      <c r="E43" s="35"/>
      <c r="F43" s="133"/>
    </row>
    <row r="44" spans="1:7" s="1" customFormat="1" ht="28.5" customHeight="1" x14ac:dyDescent="0.25">
      <c r="A44" s="18">
        <v>5</v>
      </c>
      <c r="B44" s="114" t="s">
        <v>133</v>
      </c>
      <c r="C44" s="113" t="s">
        <v>42</v>
      </c>
      <c r="D44" s="35">
        <v>8</v>
      </c>
      <c r="E44" s="35"/>
      <c r="F44" s="133"/>
    </row>
    <row r="45" spans="1:7" s="1" customFormat="1" ht="28.5" customHeight="1" x14ac:dyDescent="0.25">
      <c r="A45" s="18"/>
      <c r="B45" s="112" t="s">
        <v>134</v>
      </c>
      <c r="C45" s="53"/>
      <c r="D45" s="110"/>
      <c r="E45" s="110"/>
      <c r="F45" s="111">
        <f>SUM(F40:F44)</f>
        <v>0</v>
      </c>
    </row>
    <row r="46" spans="1:7" s="1" customFormat="1" ht="28.5" customHeight="1" x14ac:dyDescent="0.25">
      <c r="A46" s="73"/>
      <c r="B46" s="21"/>
      <c r="C46" s="21"/>
      <c r="D46" s="21"/>
      <c r="E46" s="21"/>
      <c r="F46" s="21"/>
    </row>
    <row r="47" spans="1:7" s="1" customFormat="1" ht="28.5" customHeight="1" thickBot="1" x14ac:dyDescent="0.35">
      <c r="A47" s="73"/>
      <c r="B47" s="22" t="s">
        <v>10</v>
      </c>
      <c r="C47" s="21"/>
      <c r="D47" s="21"/>
      <c r="E47" s="21"/>
      <c r="F47" s="21"/>
    </row>
    <row r="48" spans="1:7" s="1" customFormat="1" ht="28.5" customHeight="1" thickBot="1" x14ac:dyDescent="0.3">
      <c r="A48" s="73"/>
      <c r="B48" s="48" t="s">
        <v>49</v>
      </c>
      <c r="C48" s="74"/>
      <c r="D48" s="75" t="s">
        <v>50</v>
      </c>
      <c r="E48" s="75" t="s">
        <v>51</v>
      </c>
      <c r="F48" s="76" t="s">
        <v>52</v>
      </c>
    </row>
    <row r="49" spans="1:6" s="1" customFormat="1" ht="28.5" customHeight="1" x14ac:dyDescent="0.25">
      <c r="A49" s="73"/>
      <c r="B49" s="86" t="s">
        <v>24</v>
      </c>
      <c r="C49" s="77"/>
      <c r="D49" s="78">
        <f>F5+F6+F7+F8+F10+F11+F12+F13+F14+F15+F16+F17+F18+F19+F20+F21+F22+F23+F24+F25+F26+F27+F33</f>
        <v>0</v>
      </c>
      <c r="E49" s="78">
        <f>F9+F28+F29+F30+F31+F32+F34+F35+F36</f>
        <v>0</v>
      </c>
      <c r="F49" s="79">
        <f>D49+E49</f>
        <v>0</v>
      </c>
    </row>
    <row r="50" spans="1:6" s="1" customFormat="1" ht="28.5" customHeight="1" thickBot="1" x14ac:dyDescent="0.3">
      <c r="A50" s="73"/>
      <c r="B50" s="115" t="s">
        <v>135</v>
      </c>
      <c r="C50" s="77"/>
      <c r="D50" s="78">
        <f>F40+F41+F42+F43</f>
        <v>0</v>
      </c>
      <c r="E50" s="78">
        <f>F44</f>
        <v>0</v>
      </c>
      <c r="F50" s="79">
        <f>D50+E50</f>
        <v>0</v>
      </c>
    </row>
    <row r="51" spans="1:6" s="1" customFormat="1" ht="28.5" customHeight="1" thickBot="1" x14ac:dyDescent="0.3">
      <c r="A51" s="73"/>
      <c r="B51" s="48" t="s">
        <v>11</v>
      </c>
      <c r="C51" s="50"/>
      <c r="D51" s="90">
        <f>SUM(D49:D50)</f>
        <v>0</v>
      </c>
      <c r="E51" s="90">
        <f>SUM(E49:E50)</f>
        <v>0</v>
      </c>
      <c r="F51" s="89">
        <f>SUM(F49:F50)</f>
        <v>0</v>
      </c>
    </row>
  </sheetData>
  <mergeCells count="1">
    <mergeCell ref="A1:F1"/>
  </mergeCells>
  <pageMargins left="0.7" right="0.7" top="0.78740157499999996" bottom="0.78740157499999996"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3"/>
  <sheetViews>
    <sheetView workbookViewId="0">
      <selection activeCell="I24" sqref="I24"/>
    </sheetView>
  </sheetViews>
  <sheetFormatPr defaultRowHeight="21.9" customHeight="1" x14ac:dyDescent="0.3"/>
  <cols>
    <col min="2" max="2" width="43.44140625" customWidth="1"/>
    <col min="4" max="4" width="10.44140625" customWidth="1"/>
    <col min="5" max="5" width="12.5546875" customWidth="1"/>
    <col min="6" max="6" width="25.6640625" customWidth="1"/>
  </cols>
  <sheetData>
    <row r="1" spans="1:8" s="1" customFormat="1" ht="21.9" customHeight="1" x14ac:dyDescent="0.3">
      <c r="A1" s="134" t="s">
        <v>75</v>
      </c>
      <c r="B1" s="134"/>
      <c r="C1" s="134"/>
      <c r="D1" s="134"/>
      <c r="E1" s="134"/>
      <c r="F1" s="134"/>
    </row>
    <row r="2" spans="1:8" s="1" customFormat="1" ht="21.9" customHeight="1" x14ac:dyDescent="0.25">
      <c r="A2" s="10"/>
      <c r="D2" s="11"/>
    </row>
    <row r="3" spans="1:8" s="1" customFormat="1" ht="21.9" customHeight="1" x14ac:dyDescent="0.25">
      <c r="A3" s="12" t="s">
        <v>0</v>
      </c>
      <c r="B3" s="13" t="s">
        <v>1</v>
      </c>
      <c r="C3" s="13" t="s">
        <v>2</v>
      </c>
      <c r="D3" s="13" t="s">
        <v>3</v>
      </c>
      <c r="E3" s="14" t="s">
        <v>14</v>
      </c>
      <c r="F3" s="34" t="s">
        <v>15</v>
      </c>
      <c r="H3" s="109"/>
    </row>
    <row r="4" spans="1:8" s="1" customFormat="1" ht="21.9" customHeight="1" x14ac:dyDescent="0.25">
      <c r="A4" s="40" t="s">
        <v>22</v>
      </c>
      <c r="B4" s="80" t="s">
        <v>53</v>
      </c>
      <c r="C4" s="53"/>
      <c r="D4" s="54"/>
      <c r="E4" s="54"/>
      <c r="F4" s="55"/>
    </row>
    <row r="5" spans="1:8" s="1" customFormat="1" ht="21.9" customHeight="1" x14ac:dyDescent="0.25">
      <c r="A5" s="18">
        <v>1</v>
      </c>
      <c r="B5" s="19" t="s">
        <v>54</v>
      </c>
      <c r="C5" s="37" t="s">
        <v>26</v>
      </c>
      <c r="D5" s="17">
        <v>47</v>
      </c>
      <c r="E5" s="17"/>
      <c r="F5" s="38"/>
    </row>
    <row r="6" spans="1:8" s="1" customFormat="1" ht="21.9" customHeight="1" x14ac:dyDescent="0.25">
      <c r="A6" s="18">
        <v>2</v>
      </c>
      <c r="B6" s="19" t="s">
        <v>55</v>
      </c>
      <c r="C6" s="37" t="s">
        <v>26</v>
      </c>
      <c r="D6" s="17">
        <v>42</v>
      </c>
      <c r="E6" s="17"/>
      <c r="F6" s="38"/>
    </row>
    <row r="7" spans="1:8" s="1" customFormat="1" ht="21.9" customHeight="1" x14ac:dyDescent="0.25">
      <c r="A7" s="18">
        <v>3</v>
      </c>
      <c r="B7" s="20" t="s">
        <v>56</v>
      </c>
      <c r="C7" s="37" t="s">
        <v>26</v>
      </c>
      <c r="D7" s="17">
        <v>42</v>
      </c>
      <c r="E7" s="17"/>
      <c r="F7" s="38"/>
    </row>
    <row r="8" spans="1:8" s="1" customFormat="1" ht="21.9" customHeight="1" x14ac:dyDescent="0.25">
      <c r="A8" s="18">
        <v>4</v>
      </c>
      <c r="B8" s="19" t="s">
        <v>57</v>
      </c>
      <c r="C8" s="37" t="s">
        <v>16</v>
      </c>
      <c r="D8" s="17">
        <v>4</v>
      </c>
      <c r="E8" s="17"/>
      <c r="F8" s="38"/>
    </row>
    <row r="9" spans="1:8" s="1" customFormat="1" ht="21.9" customHeight="1" x14ac:dyDescent="0.25">
      <c r="A9" s="18">
        <v>5</v>
      </c>
      <c r="B9" s="19" t="s">
        <v>58</v>
      </c>
      <c r="C9" s="37" t="s">
        <v>16</v>
      </c>
      <c r="D9" s="17">
        <v>7</v>
      </c>
      <c r="E9" s="17"/>
      <c r="F9" s="38"/>
    </row>
    <row r="10" spans="1:8" s="1" customFormat="1" ht="21.9" customHeight="1" x14ac:dyDescent="0.25">
      <c r="A10" s="18">
        <v>6</v>
      </c>
      <c r="B10" s="19" t="s">
        <v>59</v>
      </c>
      <c r="C10" s="37" t="s">
        <v>60</v>
      </c>
      <c r="D10" s="17">
        <v>2</v>
      </c>
      <c r="E10" s="17"/>
      <c r="F10" s="38"/>
    </row>
    <row r="11" spans="1:8" s="1" customFormat="1" ht="21.9" customHeight="1" x14ac:dyDescent="0.25">
      <c r="A11" s="18">
        <v>7</v>
      </c>
      <c r="B11" s="19" t="s">
        <v>61</v>
      </c>
      <c r="C11" s="37" t="s">
        <v>60</v>
      </c>
      <c r="D11" s="17">
        <v>1</v>
      </c>
      <c r="E11" s="17"/>
      <c r="F11" s="38"/>
    </row>
    <row r="12" spans="1:8" s="1" customFormat="1" ht="21.9" customHeight="1" x14ac:dyDescent="0.25">
      <c r="A12" s="18">
        <v>8</v>
      </c>
      <c r="B12" s="19" t="s">
        <v>62</v>
      </c>
      <c r="C12" s="37" t="s">
        <v>60</v>
      </c>
      <c r="D12" s="17">
        <v>1</v>
      </c>
      <c r="E12" s="17"/>
      <c r="F12" s="38"/>
    </row>
    <row r="13" spans="1:8" s="1" customFormat="1" ht="21.9" customHeight="1" x14ac:dyDescent="0.25">
      <c r="A13" s="18">
        <v>9</v>
      </c>
      <c r="B13" s="19" t="s">
        <v>63</v>
      </c>
      <c r="C13" s="37" t="s">
        <v>16</v>
      </c>
      <c r="D13" s="17">
        <v>1</v>
      </c>
      <c r="E13" s="17"/>
      <c r="F13" s="38"/>
    </row>
    <row r="14" spans="1:8" s="1" customFormat="1" ht="21.9" customHeight="1" x14ac:dyDescent="0.25">
      <c r="A14" s="18">
        <v>10</v>
      </c>
      <c r="B14" s="19" t="s">
        <v>64</v>
      </c>
      <c r="C14" s="37" t="s">
        <v>16</v>
      </c>
      <c r="D14" s="17">
        <v>2</v>
      </c>
      <c r="E14" s="17"/>
      <c r="F14" s="38"/>
    </row>
    <row r="15" spans="1:8" s="1" customFormat="1" ht="21.9" customHeight="1" x14ac:dyDescent="0.25">
      <c r="A15" s="18">
        <v>11</v>
      </c>
      <c r="B15" s="19" t="s">
        <v>65</v>
      </c>
      <c r="C15" s="37" t="s">
        <v>26</v>
      </c>
      <c r="D15" s="17">
        <v>33</v>
      </c>
      <c r="E15" s="17"/>
      <c r="F15" s="38"/>
    </row>
    <row r="16" spans="1:8" s="1" customFormat="1" ht="21.9" customHeight="1" x14ac:dyDescent="0.25">
      <c r="A16" s="18">
        <v>13</v>
      </c>
      <c r="B16" s="19" t="s">
        <v>66</v>
      </c>
      <c r="C16" s="37" t="s">
        <v>26</v>
      </c>
      <c r="D16" s="17">
        <v>33</v>
      </c>
      <c r="E16" s="17"/>
      <c r="F16" s="38"/>
    </row>
    <row r="17" spans="1:7" s="1" customFormat="1" ht="21.9" customHeight="1" x14ac:dyDescent="0.25">
      <c r="A17" s="40" t="s">
        <v>22</v>
      </c>
      <c r="B17" s="41" t="s">
        <v>67</v>
      </c>
      <c r="C17" s="37"/>
      <c r="D17" s="17"/>
      <c r="E17" s="17"/>
      <c r="F17" s="38"/>
    </row>
    <row r="18" spans="1:7" s="1" customFormat="1" ht="21.9" customHeight="1" x14ac:dyDescent="0.25">
      <c r="A18" s="18">
        <v>1</v>
      </c>
      <c r="B18" s="19" t="s">
        <v>108</v>
      </c>
      <c r="C18" s="37" t="s">
        <v>16</v>
      </c>
      <c r="D18" s="17">
        <v>2</v>
      </c>
      <c r="E18" s="17"/>
      <c r="F18" s="38"/>
    </row>
    <row r="19" spans="1:7" s="1" customFormat="1" ht="21.9" customHeight="1" x14ac:dyDescent="0.25">
      <c r="A19" s="18">
        <v>2</v>
      </c>
      <c r="B19" s="19" t="s">
        <v>139</v>
      </c>
      <c r="C19" s="37" t="s">
        <v>16</v>
      </c>
      <c r="D19" s="17">
        <v>2</v>
      </c>
      <c r="E19" s="17"/>
      <c r="F19" s="38"/>
    </row>
    <row r="20" spans="1:7" s="1" customFormat="1" ht="21.9" customHeight="1" x14ac:dyDescent="0.25">
      <c r="A20" s="18">
        <v>3</v>
      </c>
      <c r="B20" s="19" t="s">
        <v>68</v>
      </c>
      <c r="C20" s="37" t="s">
        <v>26</v>
      </c>
      <c r="D20" s="17">
        <v>39</v>
      </c>
      <c r="E20" s="17"/>
      <c r="F20" s="38"/>
    </row>
    <row r="21" spans="1:7" s="1" customFormat="1" ht="21.9" customHeight="1" x14ac:dyDescent="0.25">
      <c r="A21" s="21"/>
      <c r="B21" s="21"/>
      <c r="C21" s="21"/>
      <c r="D21" s="21"/>
      <c r="E21" s="21"/>
      <c r="F21" s="21"/>
      <c r="G21" s="21"/>
    </row>
    <row r="22" spans="1:7" s="1" customFormat="1" ht="21.9" customHeight="1" thickBot="1" x14ac:dyDescent="0.35">
      <c r="A22" s="21"/>
      <c r="B22" s="22" t="s">
        <v>10</v>
      </c>
      <c r="C22" s="21"/>
      <c r="D22" s="21"/>
      <c r="E22" s="21"/>
      <c r="F22" s="21"/>
      <c r="G22" s="21"/>
    </row>
    <row r="23" spans="1:7" s="1" customFormat="1" ht="21.9" customHeight="1" thickBot="1" x14ac:dyDescent="0.3">
      <c r="A23" s="48"/>
      <c r="B23" s="49" t="s">
        <v>11</v>
      </c>
      <c r="C23" s="50"/>
      <c r="D23" s="51"/>
      <c r="E23" s="51"/>
      <c r="F23" s="89">
        <f>SUM(F5:F20)</f>
        <v>0</v>
      </c>
    </row>
  </sheetData>
  <mergeCells count="1">
    <mergeCell ref="A1:F1"/>
  </mergeCells>
  <pageMargins left="0.7" right="0.7" top="0.78740157499999996" bottom="0.78740157499999996" header="0.3" footer="0.3"/>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4"/>
  <sheetViews>
    <sheetView tabSelected="1" workbookViewId="0">
      <selection activeCell="H10" sqref="H10"/>
    </sheetView>
  </sheetViews>
  <sheetFormatPr defaultRowHeight="23.1" customHeight="1" x14ac:dyDescent="0.3"/>
  <cols>
    <col min="2" max="2" width="42.109375" customWidth="1"/>
    <col min="4" max="4" width="11.5546875" customWidth="1"/>
    <col min="5" max="6" width="12" customWidth="1"/>
  </cols>
  <sheetData>
    <row r="1" spans="1:7" s="1" customFormat="1" ht="23.1" customHeight="1" x14ac:dyDescent="0.3">
      <c r="A1" s="134" t="s">
        <v>76</v>
      </c>
      <c r="B1" s="134"/>
      <c r="C1" s="134"/>
      <c r="D1" s="134"/>
      <c r="E1" s="134"/>
      <c r="F1" s="134"/>
    </row>
    <row r="2" spans="1:7" s="1" customFormat="1" ht="23.1" customHeight="1" x14ac:dyDescent="0.25">
      <c r="A2" s="10"/>
      <c r="D2" s="11"/>
    </row>
    <row r="3" spans="1:7" s="1" customFormat="1" ht="23.1" customHeight="1" x14ac:dyDescent="0.25">
      <c r="A3" s="12" t="s">
        <v>0</v>
      </c>
      <c r="B3" s="13" t="s">
        <v>1</v>
      </c>
      <c r="C3" s="13" t="s">
        <v>2</v>
      </c>
      <c r="D3" s="13" t="s">
        <v>3</v>
      </c>
      <c r="E3" s="14" t="s">
        <v>14</v>
      </c>
      <c r="F3" s="34" t="s">
        <v>15</v>
      </c>
    </row>
    <row r="4" spans="1:7" s="1" customFormat="1" ht="23.1" customHeight="1" x14ac:dyDescent="0.25">
      <c r="A4" s="40" t="s">
        <v>22</v>
      </c>
      <c r="B4" s="80" t="s">
        <v>69</v>
      </c>
      <c r="C4" s="53"/>
      <c r="D4" s="54"/>
      <c r="E4" s="54"/>
      <c r="F4" s="55"/>
    </row>
    <row r="5" spans="1:7" s="57" customFormat="1" ht="35.25" customHeight="1" x14ac:dyDescent="0.3">
      <c r="A5" s="39">
        <v>1</v>
      </c>
      <c r="B5" s="19" t="s">
        <v>70</v>
      </c>
      <c r="C5" s="15" t="s">
        <v>26</v>
      </c>
      <c r="D5" s="35">
        <v>35</v>
      </c>
      <c r="E5" s="35"/>
      <c r="F5" s="127"/>
    </row>
    <row r="6" spans="1:7" s="1" customFormat="1" ht="23.1" customHeight="1" x14ac:dyDescent="0.25">
      <c r="A6" s="18">
        <v>2</v>
      </c>
      <c r="B6" s="19" t="s">
        <v>71</v>
      </c>
      <c r="C6" s="37" t="s">
        <v>16</v>
      </c>
      <c r="D6" s="17">
        <v>4</v>
      </c>
      <c r="E6" s="17"/>
      <c r="F6" s="38"/>
    </row>
    <row r="7" spans="1:7" s="1" customFormat="1" ht="23.1" customHeight="1" x14ac:dyDescent="0.25">
      <c r="A7" s="18">
        <v>3</v>
      </c>
      <c r="B7" s="81" t="s">
        <v>72</v>
      </c>
      <c r="C7" s="37" t="s">
        <v>16</v>
      </c>
      <c r="D7" s="17">
        <v>1</v>
      </c>
      <c r="E7" s="17"/>
      <c r="F7" s="38"/>
    </row>
    <row r="8" spans="1:7" s="1" customFormat="1" ht="23.1" customHeight="1" x14ac:dyDescent="0.25">
      <c r="A8" s="18">
        <v>4</v>
      </c>
      <c r="B8" s="82" t="s">
        <v>46</v>
      </c>
      <c r="C8" s="37" t="s">
        <v>16</v>
      </c>
      <c r="D8" s="17">
        <v>1</v>
      </c>
      <c r="E8" s="17"/>
      <c r="F8" s="38"/>
    </row>
    <row r="9" spans="1:7" s="1" customFormat="1" ht="23.1" customHeight="1" x14ac:dyDescent="0.25">
      <c r="A9" s="18">
        <v>5</v>
      </c>
      <c r="B9" s="19" t="s">
        <v>73</v>
      </c>
      <c r="C9" s="37" t="s">
        <v>26</v>
      </c>
      <c r="D9" s="17">
        <v>15</v>
      </c>
      <c r="E9" s="17"/>
      <c r="F9" s="38"/>
    </row>
    <row r="10" spans="1:7" s="1" customFormat="1" ht="23.1" customHeight="1" x14ac:dyDescent="0.25">
      <c r="A10" s="18">
        <v>6</v>
      </c>
      <c r="B10" s="19" t="s">
        <v>66</v>
      </c>
      <c r="C10" s="37" t="s">
        <v>26</v>
      </c>
      <c r="D10" s="17">
        <v>15</v>
      </c>
      <c r="E10" s="17"/>
      <c r="F10" s="38"/>
    </row>
    <row r="11" spans="1:7" s="1" customFormat="1" ht="23.1" customHeight="1" x14ac:dyDescent="0.25">
      <c r="A11" s="21"/>
      <c r="B11" s="21"/>
      <c r="C11" s="21"/>
      <c r="D11" s="21"/>
      <c r="E11" s="21"/>
      <c r="F11" s="21"/>
      <c r="G11" s="21"/>
    </row>
    <row r="12" spans="1:7" s="1" customFormat="1" ht="23.1" customHeight="1" thickBot="1" x14ac:dyDescent="0.35">
      <c r="A12" s="21"/>
      <c r="B12" s="22" t="s">
        <v>10</v>
      </c>
      <c r="C12" s="21"/>
      <c r="D12" s="21"/>
      <c r="E12" s="21"/>
      <c r="F12" s="21"/>
      <c r="G12" s="21"/>
    </row>
    <row r="13" spans="1:7" s="1" customFormat="1" ht="23.1" customHeight="1" thickBot="1" x14ac:dyDescent="0.3">
      <c r="A13" s="48"/>
      <c r="B13" s="49" t="s">
        <v>11</v>
      </c>
      <c r="C13" s="50"/>
      <c r="D13" s="51"/>
      <c r="E13" s="51"/>
      <c r="F13" s="83">
        <f>SUM(F5:F10)</f>
        <v>0</v>
      </c>
    </row>
    <row r="14" spans="1:7" s="1" customFormat="1" ht="23.1" customHeight="1" x14ac:dyDescent="0.25">
      <c r="A14" s="21"/>
      <c r="B14" s="21"/>
      <c r="C14" s="21"/>
      <c r="D14" s="21"/>
      <c r="E14" s="21"/>
      <c r="F14" s="21"/>
      <c r="G14" s="21"/>
    </row>
  </sheetData>
  <mergeCells count="1">
    <mergeCell ref="A1:F1"/>
  </mergeCells>
  <pageMargins left="0.7" right="0.7" top="0.78740157499999996" bottom="0.78740157499999996"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vt:i4>
      </vt:variant>
    </vt:vector>
  </HeadingPairs>
  <TitlesOfParts>
    <vt:vector size="8" baseType="lpstr">
      <vt:lpstr>Celková cena</vt:lpstr>
      <vt:lpstr>Laboratoř - vybavení</vt:lpstr>
      <vt:lpstr>Stavební část</vt:lpstr>
      <vt:lpstr>Položky elektro</vt:lpstr>
      <vt:lpstr>Položky voda</vt:lpstr>
      <vt:lpstr>Položky plyn</vt:lpstr>
      <vt:lpstr>'Celková cena'!Oblast_tisku</vt:lpstr>
      <vt:lpstr>'Laboratoř - vybavení'!Oblast_tisku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dc:creator>
  <cp:lastModifiedBy>Barbora Kůlová</cp:lastModifiedBy>
  <cp:lastPrinted>2021-09-13T10:09:35Z</cp:lastPrinted>
  <dcterms:created xsi:type="dcterms:W3CDTF">2021-09-04T07:52:57Z</dcterms:created>
  <dcterms:modified xsi:type="dcterms:W3CDTF">2024-11-14T08:01:06Z</dcterms:modified>
</cp:coreProperties>
</file>