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4" r:id="rId2"/>
  </sheets>
  <definedNames/>
  <calcPr calcId="191029"/>
  <extLst/>
</workbook>
</file>

<file path=xl/sharedStrings.xml><?xml version="1.0" encoding="utf-8"?>
<sst xmlns="http://schemas.openxmlformats.org/spreadsheetml/2006/main" count="136" uniqueCount="102">
  <si>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</si>
  <si>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</si>
  <si>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</si>
  <si>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</si>
  <si>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</si>
  <si>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</si>
  <si>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</si>
  <si>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</si>
  <si>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</si>
  <si>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</si>
  <si>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</si>
  <si>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</si>
  <si>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</si>
  <si>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</si>
  <si>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</si>
  <si>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</si>
  <si>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</si>
  <si>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</si>
  <si>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</si>
  <si>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</si>
  <si>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</si>
  <si>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</si>
  <si>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</si>
  <si>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Položek: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</si>
  <si>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</si>
  <si>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</si>
  <si>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</si>
  <si>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</si>
  <si>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</si>
  <si>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</si>
  <si>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</si>
  <si>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</si>
  <si>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</si>
  <si>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</si>
  <si>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</si>
  <si>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</si>
  <si>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</si>
  <si>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</si>
  <si>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</si>
  <si>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</si>
  <si>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</si>
  <si>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</si>
  <si>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</si>
  <si>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</si>
  <si>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</si>
  <si>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</si>
  <si>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</si>
  <si>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</si>
  <si>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</si>
  <si>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</si>
  <si>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</si>
  <si>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</si>
  <si>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</si>
  <si>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</si>
  <si>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</si>
  <si>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</si>
  <si>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</si>
  <si>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</si>
  <si>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</si>
  <si>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</si>
  <si>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</si>
  <si>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</si>
  <si>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ks</t>
  </si>
  <si>
    <t xml:space="preserve">Zpracoval:   </t>
  </si>
  <si>
    <t xml:space="preserve">Datum:   </t>
  </si>
  <si>
    <t>poznámky</t>
  </si>
  <si>
    <t>hmotnost              t</t>
  </si>
  <si>
    <t>hmotnost  celkem</t>
  </si>
  <si>
    <t>Číslo položky   OTSKP</t>
  </si>
  <si>
    <t>Termín výstavby</t>
  </si>
  <si>
    <t>00066001/CZ00066001</t>
  </si>
  <si>
    <t>VODOROVNÉ DOPRAVNÍ ZNAČENÍ BARVOU HLADKÉ - DODÁVKA A POKLÁDKA</t>
  </si>
  <si>
    <t>Zdroj financování:</t>
  </si>
  <si>
    <t>ZO za KSUS SK</t>
  </si>
  <si>
    <t>Bc.Petr Holan,Vladimír Kratochvíl</t>
  </si>
  <si>
    <t>Ing. Aleš Čermák, Ph. D. MBA ředitel</t>
  </si>
  <si>
    <t>POPLATKY ZA SKLÁDKU TYP S-IO (INERTNÍ ODPAD)</t>
  </si>
  <si>
    <t>T</t>
  </si>
  <si>
    <t>POMOC PRÁCE ZŘÍZ NEBO ZAJIŠŤ REGULACI A OCHRANU DOPRAVY</t>
  </si>
  <si>
    <t>POMOC PRÁCE ZAJIŠŤ NEBO ZŘÍZ REGULACI A OCHRANU DOPRAVY</t>
  </si>
  <si>
    <t>FRÉZOVÁNÍ ZPEVNĚNÝCH PLOCH ASFALTOVÝCH TL. DO 30MM</t>
  </si>
  <si>
    <t>FRÉZOVÁNÍ DRÁŽKY PRŮŘEZU DO 600MM2 V ASFALTOVÉ VOZOVCE</t>
  </si>
  <si>
    <t>SPOJOVACÍ POSTŘIK Z MODIFIK EMULZE DO 0,5KG/M2</t>
  </si>
  <si>
    <t>MIKROKOBEREC DVOUVRSTVÝ FRAKCE KAMENIVA 0/5 + 0/5</t>
  </si>
  <si>
    <t>VÝŠKOVÁ ÚPRAVA POKLOPŮ</t>
  </si>
  <si>
    <t>VODOROVNÉ DOPRAVNÍ ZNAČENÍ PLASTEM HLADKÉ - DODÁVKA A POKLÁDKA</t>
  </si>
  <si>
    <t>VODOROVNÉ DOPRAVNÍ ZNAČENÍ PLASTEM HLADKÉ - ODSTRANĚNÍ</t>
  </si>
  <si>
    <t>VODOR DOPRAV ZNAČ PLASTEM STRUKTURÁLNÍ NEHLUČNÉ - DOD A POKLÁDKA</t>
  </si>
  <si>
    <t>VODOR DOPRAV ZNAČ PLASTEM STRUKTURÁLNÍ NEHLUČNÉ - ODSTRANĚNÍ</t>
  </si>
  <si>
    <t>TĚSNĚNÍ DILATAČ SPAR ASF ZÁLIVKOU MODIFIK PRŮŘ DO 600MM2</t>
  </si>
  <si>
    <t>93818</t>
  </si>
  <si>
    <t>OČIŠTĚNÍ ASFALT VOZOVEK ZAMETENÍM</t>
  </si>
  <si>
    <t>Stavba: Oprava povrchu silnice III/33345 Ratboř</t>
  </si>
  <si>
    <t>Objekt: silnice č. III/33345 km staničení 2,500 - 4,500</t>
  </si>
  <si>
    <t>oprava povrchu vozovky</t>
  </si>
  <si>
    <t>III/33345 Ratboř</t>
  </si>
  <si>
    <t>CMS Kolín</t>
  </si>
  <si>
    <t>3Q 2024</t>
  </si>
  <si>
    <t>JÚ - 10068</t>
  </si>
  <si>
    <t>Havránek Milan</t>
  </si>
  <si>
    <t>02720</t>
  </si>
  <si>
    <t>03720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</si>
</sst>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1">
    <font>
      <sz val="8"/>
      <name val="MS Sans Serif"/>
      <family val="2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7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vertical="top"/>
      <protection/>
    </xf>
    <xf numFmtId="0" fontId="10" fillId="0" borderId="3" xfId="0" applyFont="1" applyBorder="1" applyAlignment="1" applyProtection="1">
      <alignment vertical="top"/>
      <protection/>
    </xf>
    <xf numFmtId="4" fontId="9" fillId="0" borderId="4" xfId="0" applyNumberFormat="1" applyFont="1" applyBorder="1" applyAlignment="1" applyProtection="1">
      <alignment vertical="top"/>
      <protection/>
    </xf>
    <xf numFmtId="4" fontId="9" fillId="0" borderId="3" xfId="0" applyNumberFormat="1" applyFont="1" applyBorder="1" applyAlignment="1" applyProtection="1">
      <alignment horizontal="right" vertical="top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9" fillId="0" borderId="6" xfId="0" applyNumberFormat="1" applyFont="1" applyBorder="1" applyAlignment="1" applyProtection="1">
      <alignment vertical="top"/>
      <protection/>
    </xf>
    <xf numFmtId="0" fontId="10" fillId="0" borderId="7" xfId="0" applyFont="1" applyBorder="1" applyAlignment="1" applyProtection="1">
      <alignment vertical="top"/>
      <protection/>
    </xf>
    <xf numFmtId="4" fontId="9" fillId="0" borderId="7" xfId="0" applyNumberFormat="1" applyFont="1" applyBorder="1" applyAlignment="1" applyProtection="1">
      <alignment horizontal="right"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center"/>
      <protection/>
    </xf>
    <xf numFmtId="49" fontId="16" fillId="3" borderId="9" xfId="0" applyNumberFormat="1" applyFont="1" applyFill="1" applyBorder="1" applyAlignment="1" applyProtection="1">
      <alignment horizontal="center" vertical="center"/>
      <protection/>
    </xf>
    <xf numFmtId="49" fontId="16" fillId="3" borderId="10" xfId="0" applyNumberFormat="1" applyFont="1" applyFill="1" applyBorder="1" applyAlignment="1" applyProtection="1">
      <alignment horizontal="center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49" fontId="9" fillId="0" borderId="3" xfId="0" applyNumberFormat="1" applyFont="1" applyBorder="1" applyAlignment="1" applyProtection="1">
      <alignment horizontal="left" vertical="center"/>
      <protection/>
    </xf>
    <xf numFmtId="4" fontId="9" fillId="0" borderId="3" xfId="0" applyNumberFormat="1" applyFont="1" applyBorder="1" applyAlignment="1" applyProtection="1">
      <alignment horizontal="right" vertical="center"/>
      <protection/>
    </xf>
    <xf numFmtId="4" fontId="9" fillId="0" borderId="5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49" fontId="9" fillId="0" borderId="3" xfId="0" applyNumberFormat="1" applyFont="1" applyBorder="1" applyAlignment="1" applyProtection="1">
      <alignment horizontal="right" vertical="center"/>
      <protection/>
    </xf>
    <xf numFmtId="49" fontId="9" fillId="0" borderId="5" xfId="0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4" fontId="18" fillId="3" borderId="3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vertical="center"/>
      <protection/>
    </xf>
    <xf numFmtId="4" fontId="18" fillId="3" borderId="5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0" fontId="10" fillId="2" borderId="19" xfId="0" applyFont="1" applyFill="1" applyBorder="1" applyAlignment="1" applyProtection="1">
      <alignment vertical="top" wrapText="1"/>
      <protection/>
    </xf>
    <xf numFmtId="0" fontId="10" fillId="4" borderId="6" xfId="0" applyFont="1" applyFill="1" applyBorder="1" applyAlignment="1" applyProtection="1">
      <alignment horizontal="center" vertical="center"/>
      <protection/>
    </xf>
    <xf numFmtId="0" fontId="10" fillId="4" borderId="7" xfId="0" applyFont="1" applyFill="1" applyBorder="1" applyAlignment="1" applyProtection="1">
      <alignment vertical="top"/>
      <protection/>
    </xf>
    <xf numFmtId="0" fontId="10" fillId="4" borderId="7" xfId="0" applyFont="1" applyFill="1" applyBorder="1" applyAlignment="1" applyProtection="1">
      <alignment horizontal="center" vertical="center"/>
      <protection/>
    </xf>
    <xf numFmtId="2" fontId="9" fillId="4" borderId="7" xfId="0" applyNumberFormat="1" applyFont="1" applyFill="1" applyBorder="1" applyAlignment="1" applyProtection="1">
      <alignment vertical="top"/>
      <protection/>
    </xf>
    <xf numFmtId="4" fontId="9" fillId="4" borderId="8" xfId="0" applyNumberFormat="1" applyFont="1" applyFill="1" applyBorder="1" applyAlignment="1" applyProtection="1">
      <alignment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vertical="top"/>
      <protection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top"/>
      <protection/>
    </xf>
    <xf numFmtId="0" fontId="0" fillId="4" borderId="3" xfId="0" applyFill="1" applyBorder="1" applyAlignment="1" applyProtection="1">
      <alignment horizontal="center" vertical="top"/>
      <protection/>
    </xf>
    <xf numFmtId="3" fontId="0" fillId="4" borderId="3" xfId="0" applyNumberFormat="1" applyFill="1" applyBorder="1" applyAlignment="1" applyProtection="1">
      <alignment vertical="top"/>
      <protection/>
    </xf>
    <xf numFmtId="0" fontId="0" fillId="4" borderId="3" xfId="0" applyFill="1" applyBorder="1" applyAlignment="1" applyProtection="1">
      <alignment vertical="top"/>
      <protection/>
    </xf>
    <xf numFmtId="0" fontId="0" fillId="4" borderId="0" xfId="0" applyFill="1" applyAlignment="1" applyProtection="1">
      <alignment vertical="top"/>
      <protection/>
    </xf>
    <xf numFmtId="0" fontId="10" fillId="4" borderId="4" xfId="0" applyFont="1" applyFill="1" applyBorder="1" applyAlignment="1" applyProtection="1">
      <alignment horizontal="center" vertical="center"/>
      <protection/>
    </xf>
    <xf numFmtId="0" fontId="10" fillId="4" borderId="3" xfId="0" applyFont="1" applyFill="1" applyBorder="1" applyAlignment="1" applyProtection="1">
      <alignment vertical="top"/>
      <protection/>
    </xf>
    <xf numFmtId="0" fontId="10" fillId="4" borderId="3" xfId="0" applyFont="1" applyFill="1" applyBorder="1" applyAlignment="1" applyProtection="1">
      <alignment horizontal="center" vertical="center"/>
      <protection/>
    </xf>
    <xf numFmtId="0" fontId="19" fillId="4" borderId="16" xfId="0" applyFont="1" applyFill="1" applyBorder="1" applyAlignment="1" applyProtection="1">
      <alignment horizontal="center" vertical="top"/>
      <protection/>
    </xf>
    <xf numFmtId="2" fontId="19" fillId="4" borderId="3" xfId="0" applyNumberFormat="1" applyFont="1" applyFill="1" applyBorder="1" applyAlignment="1" applyProtection="1">
      <alignment horizontal="center" vertical="top"/>
      <protection/>
    </xf>
    <xf numFmtId="3" fontId="19" fillId="4" borderId="3" xfId="0" applyNumberFormat="1" applyFont="1" applyFill="1" applyBorder="1" applyAlignment="1" applyProtection="1">
      <alignment vertical="top"/>
      <protection/>
    </xf>
    <xf numFmtId="0" fontId="19" fillId="4" borderId="3" xfId="0" applyFont="1" applyFill="1" applyBorder="1" applyAlignment="1" applyProtection="1">
      <alignment vertical="top"/>
      <protection/>
    </xf>
    <xf numFmtId="0" fontId="19" fillId="4" borderId="3" xfId="0" applyFont="1" applyFill="1" applyBorder="1" applyAlignment="1" applyProtection="1">
      <alignment horizontal="center" vertical="top"/>
      <protection/>
    </xf>
    <xf numFmtId="1" fontId="10" fillId="4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vertical="center"/>
      <protection/>
    </xf>
    <xf numFmtId="4" fontId="9" fillId="4" borderId="5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19" fillId="4" borderId="16" xfId="0" applyFont="1" applyFill="1" applyBorder="1" applyAlignment="1" applyProtection="1">
      <alignment horizontal="center" vertical="center"/>
      <protection/>
    </xf>
    <xf numFmtId="0" fontId="19" fillId="4" borderId="3" xfId="0" applyFont="1" applyFill="1" applyBorder="1" applyAlignment="1" applyProtection="1">
      <alignment horizontal="center" vertical="center"/>
      <protection/>
    </xf>
    <xf numFmtId="3" fontId="19" fillId="4" borderId="3" xfId="0" applyNumberFormat="1" applyFont="1" applyFill="1" applyBorder="1" applyAlignment="1" applyProtection="1">
      <alignment vertical="center"/>
      <protection/>
    </xf>
    <xf numFmtId="0" fontId="19" fillId="4" borderId="3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vertical="top" wrapText="1"/>
      <protection locked="0"/>
    </xf>
    <xf numFmtId="4" fontId="19" fillId="4" borderId="3" xfId="0" applyNumberFormat="1" applyFont="1" applyFill="1" applyBorder="1" applyAlignment="1" applyProtection="1">
      <alignment horizontal="center" vertical="top"/>
      <protection/>
    </xf>
    <xf numFmtId="49" fontId="10" fillId="4" borderId="4" xfId="0" applyNumberFormat="1" applyFont="1" applyFill="1" applyBorder="1" applyAlignment="1" applyProtection="1">
      <alignment horizontal="center" vertical="center"/>
      <protection/>
    </xf>
    <xf numFmtId="0" fontId="10" fillId="4" borderId="3" xfId="0" applyFont="1" applyFill="1" applyBorder="1" applyAlignment="1" applyProtection="1">
      <alignment vertical="center" wrapText="1"/>
      <protection/>
    </xf>
    <xf numFmtId="39" fontId="9" fillId="4" borderId="7" xfId="0" applyNumberFormat="1" applyFont="1" applyFill="1" applyBorder="1" applyAlignment="1" applyProtection="1">
      <alignment vertical="top"/>
      <protection/>
    </xf>
    <xf numFmtId="0" fontId="0" fillId="4" borderId="21" xfId="0" applyFill="1" applyBorder="1" applyAlignment="1" applyProtection="1">
      <alignment horizontal="center" vertical="top"/>
      <protection/>
    </xf>
    <xf numFmtId="3" fontId="0" fillId="4" borderId="21" xfId="0" applyNumberFormat="1" applyFill="1" applyBorder="1" applyAlignment="1" applyProtection="1">
      <alignment vertical="top"/>
      <protection/>
    </xf>
    <xf numFmtId="0" fontId="0" fillId="4" borderId="21" xfId="0" applyFill="1" applyBorder="1" applyAlignment="1" applyProtection="1">
      <alignment vertical="top"/>
      <protection/>
    </xf>
    <xf numFmtId="0" fontId="10" fillId="4" borderId="3" xfId="0" applyFont="1" applyFill="1" applyBorder="1" applyAlignment="1" applyProtection="1">
      <alignment vertical="top" wrapText="1"/>
      <protection/>
    </xf>
    <xf numFmtId="2" fontId="9" fillId="4" borderId="10" xfId="0" applyNumberFormat="1" applyFont="1" applyFill="1" applyBorder="1" applyAlignment="1" applyProtection="1">
      <alignment vertical="center"/>
      <protection/>
    </xf>
    <xf numFmtId="4" fontId="9" fillId="4" borderId="10" xfId="0" applyNumberFormat="1" applyFont="1" applyFill="1" applyBorder="1" applyAlignment="1" applyProtection="1">
      <alignment vertical="center"/>
      <protection/>
    </xf>
    <xf numFmtId="4" fontId="9" fillId="4" borderId="22" xfId="0" applyNumberFormat="1" applyFont="1" applyFill="1" applyBorder="1" applyAlignment="1" applyProtection="1">
      <alignment vertical="center"/>
      <protection/>
    </xf>
    <xf numFmtId="49" fontId="9" fillId="0" borderId="23" xfId="0" applyNumberFormat="1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49" fontId="9" fillId="0" borderId="23" xfId="20" applyNumberFormat="1" applyFont="1" applyBorder="1" applyAlignment="1">
      <alignment horizontal="left" vertical="center"/>
      <protection/>
    </xf>
    <xf numFmtId="0" fontId="9" fillId="0" borderId="24" xfId="20" applyFont="1" applyBorder="1" applyAlignment="1">
      <alignment horizontal="left" vertical="center"/>
      <protection/>
    </xf>
    <xf numFmtId="0" fontId="9" fillId="0" borderId="26" xfId="20" applyFont="1" applyBorder="1" applyAlignment="1">
      <alignment horizontal="left" vertical="center"/>
      <protection/>
    </xf>
    <xf numFmtId="49" fontId="9" fillId="0" borderId="27" xfId="0" applyNumberFormat="1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49" fontId="9" fillId="0" borderId="15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49" fontId="20" fillId="0" borderId="15" xfId="20" applyNumberFormat="1" applyFont="1" applyBorder="1" applyAlignment="1">
      <alignment horizontal="left" vertical="center" wrapText="1"/>
      <protection/>
    </xf>
    <xf numFmtId="0" fontId="20" fillId="0" borderId="0" xfId="20" applyFont="1" applyAlignment="1">
      <alignment horizontal="left" vertical="center" wrapText="1"/>
      <protection/>
    </xf>
    <xf numFmtId="0" fontId="20" fillId="0" borderId="14" xfId="20" applyFont="1" applyBorder="1" applyAlignment="1">
      <alignment horizontal="left" vertical="center" wrapText="1"/>
      <protection/>
    </xf>
    <xf numFmtId="49" fontId="9" fillId="0" borderId="29" xfId="0" applyNumberFormat="1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49" fontId="17" fillId="0" borderId="15" xfId="20" applyNumberFormat="1" applyFont="1" applyBorder="1" applyAlignment="1">
      <alignment horizontal="left" vertical="center"/>
      <protection/>
    </xf>
    <xf numFmtId="0" fontId="17" fillId="0" borderId="0" xfId="20" applyFont="1" applyAlignment="1">
      <alignment horizontal="left" vertical="center"/>
      <protection/>
    </xf>
    <xf numFmtId="0" fontId="17" fillId="0" borderId="14" xfId="20" applyFont="1" applyBorder="1" applyAlignment="1">
      <alignment horizontal="left" vertical="center"/>
      <protection/>
    </xf>
    <xf numFmtId="49" fontId="9" fillId="0" borderId="30" xfId="0" applyNumberFormat="1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49" fontId="9" fillId="0" borderId="32" xfId="0" applyNumberFormat="1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9" fillId="0" borderId="28" xfId="0" applyNumberFormat="1" applyFont="1" applyBorder="1" applyAlignment="1" applyProtection="1">
      <alignment horizontal="left" vertical="center"/>
      <protection/>
    </xf>
    <xf numFmtId="49" fontId="18" fillId="3" borderId="4" xfId="0" applyNumberFormat="1" applyFont="1" applyFill="1" applyBorder="1" applyAlignment="1" applyProtection="1">
      <alignment horizontal="left" vertical="center"/>
      <protection/>
    </xf>
    <xf numFmtId="0" fontId="18" fillId="3" borderId="3" xfId="0" applyFont="1" applyFill="1" applyBorder="1" applyAlignment="1" applyProtection="1">
      <alignment horizontal="left" vertical="center"/>
      <protection/>
    </xf>
    <xf numFmtId="49" fontId="18" fillId="3" borderId="3" xfId="0" applyNumberFormat="1" applyFont="1" applyFill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3" xfId="0" applyFont="1" applyBorder="1" applyAlignment="1" applyProtection="1">
      <alignment horizontal="left" vertical="center"/>
      <protection/>
    </xf>
    <xf numFmtId="49" fontId="9" fillId="0" borderId="3" xfId="0" applyNumberFormat="1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49" fontId="18" fillId="0" borderId="3" xfId="0" applyNumberFormat="1" applyFont="1" applyBorder="1" applyAlignment="1" applyProtection="1">
      <alignment horizontal="left" vertical="center"/>
      <protection/>
    </xf>
    <xf numFmtId="49" fontId="15" fillId="0" borderId="15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14" fontId="13" fillId="0" borderId="5" xfId="0" applyNumberFormat="1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49" fontId="13" fillId="0" borderId="4" xfId="0" applyNumberFormat="1" applyFont="1" applyBorder="1" applyAlignment="1" applyProtection="1">
      <alignment horizontal="left" vertical="center"/>
      <protection/>
    </xf>
    <xf numFmtId="0" fontId="13" fillId="0" borderId="3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3" xfId="20" applyFont="1" applyBorder="1" applyAlignment="1">
      <alignment horizontal="left" vertical="center"/>
      <protection/>
    </xf>
    <xf numFmtId="49" fontId="13" fillId="0" borderId="3" xfId="0" applyNumberFormat="1" applyFont="1" applyBorder="1" applyAlignment="1" applyProtection="1">
      <alignment horizontal="left" vertical="center"/>
      <protection/>
    </xf>
    <xf numFmtId="49" fontId="13" fillId="0" borderId="5" xfId="0" applyNumberFormat="1" applyFont="1" applyBorder="1" applyAlignment="1" applyProtection="1">
      <alignment horizontal="left" vertical="center"/>
      <protection/>
    </xf>
    <xf numFmtId="49" fontId="13" fillId="0" borderId="3" xfId="20" applyNumberFormat="1" applyFont="1" applyBorder="1" applyAlignment="1">
      <alignment horizontal="left" vertical="center"/>
      <protection/>
    </xf>
    <xf numFmtId="49" fontId="14" fillId="2" borderId="3" xfId="20" applyNumberFormat="1" applyFont="1" applyFill="1" applyBorder="1" applyAlignment="1">
      <alignment horizontal="left" vertical="center" wrapText="1"/>
      <protection/>
    </xf>
    <xf numFmtId="0" fontId="14" fillId="2" borderId="3" xfId="20" applyFont="1" applyFill="1" applyBorder="1" applyAlignment="1">
      <alignment horizontal="left" vertical="center" wrapText="1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13" fillId="0" borderId="9" xfId="0" applyNumberFormat="1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9" fontId="14" fillId="2" borderId="3" xfId="20" applyNumberFormat="1" applyFont="1" applyFill="1" applyBorder="1" applyAlignment="1">
      <alignment horizontal="center" vertical="center" wrapText="1"/>
      <protection/>
    </xf>
    <xf numFmtId="0" fontId="14" fillId="2" borderId="3" xfId="20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3" fillId="0" borderId="22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 topLeftCell="A1">
      <selection activeCell="M8" sqref="M8"/>
    </sheetView>
  </sheetViews>
  <sheetFormatPr defaultColWidth="13.33203125" defaultRowHeight="10.5"/>
  <cols>
    <col min="1" max="1" width="13.33203125" style="31" customWidth="1"/>
    <col min="2" max="2" width="11.83203125" style="31" customWidth="1"/>
    <col min="3" max="3" width="25.33203125" style="31" customWidth="1"/>
    <col min="4" max="4" width="11.83203125" style="31" customWidth="1"/>
    <col min="5" max="5" width="18" style="31" customWidth="1"/>
    <col min="6" max="6" width="26.33203125" style="31" customWidth="1"/>
    <col min="7" max="7" width="13.33203125" style="31" customWidth="1"/>
    <col min="8" max="8" width="13.83203125" style="31" customWidth="1"/>
    <col min="9" max="9" width="26.16015625" style="31" customWidth="1"/>
    <col min="10" max="10" width="13.33203125" style="31" customWidth="1"/>
    <col min="11" max="11" width="13.66015625" style="31" bestFit="1" customWidth="1"/>
    <col min="12" max="16384" width="13.33203125" style="31" customWidth="1"/>
  </cols>
  <sheetData>
    <row r="1" spans="1:9" ht="28.65" customHeight="1" thickBot="1">
      <c r="A1" s="158" t="s">
        <v>14</v>
      </c>
      <c r="B1" s="159"/>
      <c r="C1" s="159"/>
      <c r="D1" s="159"/>
      <c r="E1" s="159"/>
      <c r="F1" s="159"/>
      <c r="G1" s="159"/>
      <c r="H1" s="159"/>
      <c r="I1" s="159"/>
    </row>
    <row r="2" spans="1:9" ht="12.75" customHeight="1">
      <c r="A2" s="160" t="s">
        <v>15</v>
      </c>
      <c r="B2" s="161"/>
      <c r="C2" s="162" t="s">
        <v>95</v>
      </c>
      <c r="D2" s="163"/>
      <c r="E2" s="164" t="s">
        <v>16</v>
      </c>
      <c r="F2" s="164" t="s">
        <v>17</v>
      </c>
      <c r="G2" s="161"/>
      <c r="H2" s="164" t="s">
        <v>18</v>
      </c>
      <c r="I2" s="165" t="s">
        <v>70</v>
      </c>
    </row>
    <row r="3" spans="1:9" ht="10.5">
      <c r="A3" s="151"/>
      <c r="B3" s="150"/>
      <c r="C3" s="163"/>
      <c r="D3" s="163"/>
      <c r="E3" s="150"/>
      <c r="F3" s="150"/>
      <c r="G3" s="150"/>
      <c r="H3" s="150"/>
      <c r="I3" s="148"/>
    </row>
    <row r="4" spans="1:9" ht="10.5">
      <c r="A4" s="149" t="s">
        <v>19</v>
      </c>
      <c r="B4" s="150"/>
      <c r="C4" s="155" t="s">
        <v>94</v>
      </c>
      <c r="D4" s="152"/>
      <c r="E4" s="153" t="s">
        <v>20</v>
      </c>
      <c r="F4" s="153"/>
      <c r="G4" s="150"/>
      <c r="H4" s="153" t="s">
        <v>18</v>
      </c>
      <c r="I4" s="154"/>
    </row>
    <row r="5" spans="1:9" ht="10.5">
      <c r="A5" s="151"/>
      <c r="B5" s="150"/>
      <c r="C5" s="152"/>
      <c r="D5" s="152"/>
      <c r="E5" s="150"/>
      <c r="F5" s="150"/>
      <c r="G5" s="150"/>
      <c r="H5" s="150"/>
      <c r="I5" s="148"/>
    </row>
    <row r="6" spans="1:9" ht="13.2" customHeight="1">
      <c r="A6" s="149" t="s">
        <v>21</v>
      </c>
      <c r="B6" s="150"/>
      <c r="C6" s="156" t="s">
        <v>96</v>
      </c>
      <c r="D6" s="157"/>
      <c r="E6" s="153" t="s">
        <v>22</v>
      </c>
      <c r="F6" s="153"/>
      <c r="G6" s="150"/>
      <c r="H6" s="153" t="s">
        <v>18</v>
      </c>
      <c r="I6" s="154"/>
    </row>
    <row r="7" spans="1:9" ht="30" customHeight="1">
      <c r="A7" s="151"/>
      <c r="B7" s="150"/>
      <c r="C7" s="157"/>
      <c r="D7" s="157"/>
      <c r="E7" s="150"/>
      <c r="F7" s="150"/>
      <c r="G7" s="150"/>
      <c r="H7" s="150"/>
      <c r="I7" s="148"/>
    </row>
    <row r="8" spans="1:9" ht="10.5">
      <c r="A8" s="149" t="s">
        <v>69</v>
      </c>
      <c r="B8" s="150"/>
      <c r="C8" s="152" t="s">
        <v>97</v>
      </c>
      <c r="D8" s="152"/>
      <c r="E8" s="153" t="s">
        <v>73</v>
      </c>
      <c r="F8" s="150" t="s">
        <v>74</v>
      </c>
      <c r="G8" s="150"/>
      <c r="H8" s="153" t="s">
        <v>23</v>
      </c>
      <c r="I8" s="154"/>
    </row>
    <row r="9" spans="1:9" ht="10.5">
      <c r="A9" s="151"/>
      <c r="B9" s="150"/>
      <c r="C9" s="152"/>
      <c r="D9" s="152"/>
      <c r="E9" s="150"/>
      <c r="F9" s="150"/>
      <c r="G9" s="150"/>
      <c r="H9" s="150"/>
      <c r="I9" s="148"/>
    </row>
    <row r="10" spans="1:9" ht="10.5">
      <c r="A10" s="149" t="s">
        <v>72</v>
      </c>
      <c r="B10" s="150"/>
      <c r="C10" s="153" t="s">
        <v>98</v>
      </c>
      <c r="D10" s="150"/>
      <c r="E10" s="153" t="s">
        <v>24</v>
      </c>
      <c r="F10" s="153" t="s">
        <v>99</v>
      </c>
      <c r="G10" s="150"/>
      <c r="H10" s="153" t="s">
        <v>25</v>
      </c>
      <c r="I10" s="147"/>
    </row>
    <row r="11" spans="1:9" ht="10.5">
      <c r="A11" s="151"/>
      <c r="B11" s="150"/>
      <c r="C11" s="150"/>
      <c r="D11" s="150"/>
      <c r="E11" s="150"/>
      <c r="F11" s="150"/>
      <c r="G11" s="150"/>
      <c r="H11" s="150"/>
      <c r="I11" s="148"/>
    </row>
    <row r="12" spans="1:9" ht="23.4" customHeight="1" thickBot="1">
      <c r="A12" s="141" t="s">
        <v>26</v>
      </c>
      <c r="B12" s="142"/>
      <c r="C12" s="142"/>
      <c r="D12" s="142"/>
      <c r="E12" s="142"/>
      <c r="F12" s="142"/>
      <c r="G12" s="142"/>
      <c r="H12" s="142"/>
      <c r="I12" s="143"/>
    </row>
    <row r="13" spans="1:9" ht="26.4" customHeight="1">
      <c r="A13" s="32" t="s">
        <v>27</v>
      </c>
      <c r="B13" s="144" t="s">
        <v>28</v>
      </c>
      <c r="C13" s="145"/>
      <c r="D13" s="33" t="s">
        <v>29</v>
      </c>
      <c r="E13" s="144" t="s">
        <v>30</v>
      </c>
      <c r="F13" s="145"/>
      <c r="G13" s="33" t="s">
        <v>31</v>
      </c>
      <c r="H13" s="144" t="s">
        <v>32</v>
      </c>
      <c r="I13" s="146"/>
    </row>
    <row r="14" spans="1:9" ht="15.15" customHeight="1">
      <c r="A14" s="34" t="s">
        <v>33</v>
      </c>
      <c r="B14" s="35" t="s">
        <v>34</v>
      </c>
      <c r="C14" s="36">
        <f>rozpočet!F26</f>
        <v>0</v>
      </c>
      <c r="D14" s="138" t="s">
        <v>35</v>
      </c>
      <c r="E14" s="139"/>
      <c r="F14" s="36">
        <v>0</v>
      </c>
      <c r="G14" s="138" t="s">
        <v>36</v>
      </c>
      <c r="H14" s="139"/>
      <c r="I14" s="37">
        <v>0</v>
      </c>
    </row>
    <row r="15" spans="1:11" ht="15.15" customHeight="1">
      <c r="A15" s="34"/>
      <c r="B15" s="35" t="s">
        <v>37</v>
      </c>
      <c r="C15" s="36">
        <v>0</v>
      </c>
      <c r="D15" s="138" t="s">
        <v>38</v>
      </c>
      <c r="E15" s="139"/>
      <c r="F15" s="36">
        <v>0</v>
      </c>
      <c r="G15" s="138" t="s">
        <v>39</v>
      </c>
      <c r="H15" s="139"/>
      <c r="I15" s="37">
        <v>0</v>
      </c>
      <c r="K15" s="38"/>
    </row>
    <row r="16" spans="1:9" ht="15.15" customHeight="1">
      <c r="A16" s="34" t="s">
        <v>40</v>
      </c>
      <c r="B16" s="35" t="s">
        <v>34</v>
      </c>
      <c r="C16" s="36">
        <v>0</v>
      </c>
      <c r="D16" s="138" t="s">
        <v>41</v>
      </c>
      <c r="E16" s="139"/>
      <c r="F16" s="36">
        <v>0</v>
      </c>
      <c r="G16" s="138" t="s">
        <v>42</v>
      </c>
      <c r="H16" s="139"/>
      <c r="I16" s="37">
        <v>0</v>
      </c>
    </row>
    <row r="17" spans="1:9" ht="15.15" customHeight="1">
      <c r="A17" s="34"/>
      <c r="B17" s="35" t="s">
        <v>37</v>
      </c>
      <c r="C17" s="36">
        <v>0</v>
      </c>
      <c r="D17" s="138"/>
      <c r="E17" s="139"/>
      <c r="F17" s="39"/>
      <c r="G17" s="138" t="s">
        <v>43</v>
      </c>
      <c r="H17" s="139"/>
      <c r="I17" s="37">
        <v>0</v>
      </c>
    </row>
    <row r="18" spans="1:9" ht="15.15" customHeight="1">
      <c r="A18" s="34" t="s">
        <v>44</v>
      </c>
      <c r="B18" s="35" t="s">
        <v>34</v>
      </c>
      <c r="C18" s="36">
        <v>0</v>
      </c>
      <c r="D18" s="138"/>
      <c r="E18" s="139"/>
      <c r="F18" s="39"/>
      <c r="G18" s="138" t="s">
        <v>45</v>
      </c>
      <c r="H18" s="139"/>
      <c r="I18" s="37">
        <v>0</v>
      </c>
    </row>
    <row r="19" spans="1:9" ht="15.15" customHeight="1">
      <c r="A19" s="34"/>
      <c r="B19" s="35" t="s">
        <v>37</v>
      </c>
      <c r="C19" s="36">
        <v>0</v>
      </c>
      <c r="D19" s="138"/>
      <c r="E19" s="139"/>
      <c r="F19" s="39"/>
      <c r="G19" s="138" t="s">
        <v>46</v>
      </c>
      <c r="H19" s="139"/>
      <c r="I19" s="37">
        <v>0</v>
      </c>
    </row>
    <row r="20" spans="1:9" ht="15.15" customHeight="1">
      <c r="A20" s="136" t="s">
        <v>47</v>
      </c>
      <c r="B20" s="137"/>
      <c r="C20" s="36">
        <v>0</v>
      </c>
      <c r="D20" s="138"/>
      <c r="E20" s="139"/>
      <c r="F20" s="39"/>
      <c r="G20" s="138"/>
      <c r="H20" s="139"/>
      <c r="I20" s="40"/>
    </row>
    <row r="21" spans="1:9" ht="15.15" customHeight="1">
      <c r="A21" s="136" t="s">
        <v>48</v>
      </c>
      <c r="B21" s="137"/>
      <c r="C21" s="36">
        <v>0</v>
      </c>
      <c r="D21" s="138"/>
      <c r="E21" s="139"/>
      <c r="F21" s="39"/>
      <c r="G21" s="138"/>
      <c r="H21" s="139"/>
      <c r="I21" s="40"/>
    </row>
    <row r="22" spans="1:9" ht="16.65" customHeight="1">
      <c r="A22" s="136" t="s">
        <v>49</v>
      </c>
      <c r="B22" s="137"/>
      <c r="C22" s="36">
        <f>C14</f>
        <v>0</v>
      </c>
      <c r="D22" s="140" t="s">
        <v>50</v>
      </c>
      <c r="E22" s="137"/>
      <c r="F22" s="36">
        <f>SUM(F14:F21)</f>
        <v>0</v>
      </c>
      <c r="G22" s="140" t="s">
        <v>51</v>
      </c>
      <c r="H22" s="137"/>
      <c r="I22" s="37">
        <f>SUM(I14:I21)</f>
        <v>0</v>
      </c>
    </row>
    <row r="23" spans="1:9" ht="10.5">
      <c r="A23" s="41"/>
      <c r="B23" s="42"/>
      <c r="C23" s="42"/>
      <c r="D23" s="42"/>
      <c r="E23" s="42"/>
      <c r="F23" s="42"/>
      <c r="G23" s="42"/>
      <c r="H23" s="42"/>
      <c r="I23" s="43"/>
    </row>
    <row r="24" spans="1:9" ht="15.15" customHeight="1">
      <c r="A24" s="133" t="s">
        <v>52</v>
      </c>
      <c r="B24" s="134"/>
      <c r="C24" s="44">
        <v>0</v>
      </c>
      <c r="I24" s="45"/>
    </row>
    <row r="25" spans="1:9" ht="15.15" customHeight="1">
      <c r="A25" s="133" t="s">
        <v>53</v>
      </c>
      <c r="B25" s="134"/>
      <c r="C25" s="44">
        <v>0</v>
      </c>
      <c r="D25" s="135" t="s">
        <v>54</v>
      </c>
      <c r="E25" s="134"/>
      <c r="F25" s="44">
        <f>ROUND(C25*(14/100),2)</f>
        <v>0</v>
      </c>
      <c r="G25" s="135" t="s">
        <v>11</v>
      </c>
      <c r="H25" s="134"/>
      <c r="I25" s="46">
        <f>SUM(C24:C26)</f>
        <v>0</v>
      </c>
    </row>
    <row r="26" spans="1:9" ht="15.15" customHeight="1">
      <c r="A26" s="133" t="s">
        <v>55</v>
      </c>
      <c r="B26" s="134"/>
      <c r="C26" s="44">
        <f>C22+F22*I22</f>
        <v>0</v>
      </c>
      <c r="D26" s="135" t="s">
        <v>5</v>
      </c>
      <c r="E26" s="134"/>
      <c r="F26" s="44">
        <f>ROUND(C26*(21/100),2)</f>
        <v>0</v>
      </c>
      <c r="G26" s="135" t="s">
        <v>56</v>
      </c>
      <c r="H26" s="134"/>
      <c r="I26" s="46">
        <f>SUM(F25:F26)+I25</f>
        <v>0</v>
      </c>
    </row>
    <row r="27" spans="1:9" ht="10.5">
      <c r="A27" s="47"/>
      <c r="I27" s="45"/>
    </row>
    <row r="28" spans="1:9" ht="14.4" customHeight="1">
      <c r="A28" s="126" t="s">
        <v>57</v>
      </c>
      <c r="B28" s="127"/>
      <c r="C28" s="128"/>
      <c r="D28" s="129" t="s">
        <v>58</v>
      </c>
      <c r="E28" s="127"/>
      <c r="F28" s="128"/>
      <c r="G28" s="129" t="s">
        <v>59</v>
      </c>
      <c r="H28" s="127"/>
      <c r="I28" s="130"/>
    </row>
    <row r="29" spans="1:9" ht="14.4" customHeight="1">
      <c r="A29" s="115"/>
      <c r="B29" s="116"/>
      <c r="C29" s="117"/>
      <c r="D29" s="121"/>
      <c r="E29" s="131"/>
      <c r="F29" s="132"/>
      <c r="G29" s="121"/>
      <c r="H29" s="116"/>
      <c r="I29" s="122"/>
    </row>
    <row r="30" spans="1:9" ht="6.75" customHeight="1">
      <c r="A30" s="115"/>
      <c r="B30" s="116"/>
      <c r="C30" s="117"/>
      <c r="D30" s="118" t="s">
        <v>4</v>
      </c>
      <c r="E30" s="119"/>
      <c r="F30" s="120"/>
      <c r="G30" s="121"/>
      <c r="H30" s="116"/>
      <c r="I30" s="122"/>
    </row>
    <row r="31" spans="1:9" ht="14.4" customHeight="1">
      <c r="A31" s="115"/>
      <c r="B31" s="116"/>
      <c r="C31" s="117"/>
      <c r="D31" s="123" t="s">
        <v>75</v>
      </c>
      <c r="E31" s="124"/>
      <c r="F31" s="125"/>
      <c r="G31" s="121"/>
      <c r="H31" s="116"/>
      <c r="I31" s="122"/>
    </row>
    <row r="32" spans="1:9" ht="14.4" customHeight="1" thickBot="1">
      <c r="A32" s="107" t="s">
        <v>60</v>
      </c>
      <c r="B32" s="108"/>
      <c r="C32" s="109"/>
      <c r="D32" s="110" t="s">
        <v>60</v>
      </c>
      <c r="E32" s="111"/>
      <c r="F32" s="112"/>
      <c r="G32" s="113" t="s">
        <v>60</v>
      </c>
      <c r="H32" s="108"/>
      <c r="I32" s="114"/>
    </row>
  </sheetData>
  <mergeCells count="78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 topLeftCell="A1">
      <selection activeCell="R24" sqref="R24"/>
    </sheetView>
  </sheetViews>
  <sheetFormatPr defaultColWidth="10.5" defaultRowHeight="10.5"/>
  <cols>
    <col min="1" max="1" width="13.83203125" style="2" customWidth="1"/>
    <col min="2" max="2" width="88.8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83203125" style="5" customWidth="1"/>
    <col min="7" max="7" width="14.33203125" style="56" hidden="1" customWidth="1"/>
    <col min="8" max="8" width="10.5" style="5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12.75" customHeight="1">
      <c r="A1" s="17" t="s">
        <v>92</v>
      </c>
      <c r="B1" s="6"/>
      <c r="C1" s="18" t="s">
        <v>4</v>
      </c>
      <c r="D1" s="6"/>
      <c r="E1" s="6"/>
      <c r="F1" s="6"/>
      <c r="G1" s="52"/>
    </row>
    <row r="2" spans="1:7" ht="12.75" customHeight="1">
      <c r="A2" s="17" t="s">
        <v>93</v>
      </c>
      <c r="B2" s="6"/>
      <c r="C2" s="6"/>
      <c r="D2" s="6"/>
      <c r="E2" s="12"/>
      <c r="F2" s="6"/>
      <c r="G2" s="52"/>
    </row>
    <row r="3" spans="1:7" ht="1.5" customHeight="1">
      <c r="A3" s="7"/>
      <c r="B3" s="8"/>
      <c r="C3" s="9"/>
      <c r="D3" s="8"/>
      <c r="E3" s="10"/>
      <c r="F3" s="11"/>
      <c r="G3" s="53"/>
    </row>
    <row r="4" spans="1:7" ht="20.25" customHeight="1">
      <c r="A4" s="12" t="s">
        <v>13</v>
      </c>
      <c r="B4" s="12"/>
      <c r="C4" s="15"/>
      <c r="D4" s="12"/>
      <c r="E4" s="12"/>
      <c r="F4" s="12"/>
      <c r="G4" s="54"/>
    </row>
    <row r="5" spans="1:7" ht="12.75" customHeight="1">
      <c r="A5" s="12" t="s">
        <v>1</v>
      </c>
      <c r="B5" s="12"/>
      <c r="C5" s="15"/>
      <c r="D5" s="12"/>
      <c r="E5" s="12"/>
      <c r="F5" s="49" t="s">
        <v>4</v>
      </c>
      <c r="G5" s="54" t="s">
        <v>63</v>
      </c>
    </row>
    <row r="6" spans="1:7" ht="12.75" customHeight="1">
      <c r="A6" s="12" t="s">
        <v>61</v>
      </c>
      <c r="B6" s="13"/>
      <c r="C6" s="16"/>
      <c r="D6" s="166"/>
      <c r="E6" s="166"/>
      <c r="F6" s="50" t="s">
        <v>4</v>
      </c>
      <c r="G6" s="54" t="s">
        <v>64</v>
      </c>
    </row>
    <row r="7" spans="1:7" ht="6.75" customHeight="1">
      <c r="A7" s="14"/>
      <c r="B7" s="14"/>
      <c r="C7" s="14"/>
      <c r="D7" s="14"/>
      <c r="E7" s="14" t="s">
        <v>4</v>
      </c>
      <c r="F7" s="14"/>
      <c r="G7" s="55"/>
    </row>
    <row r="8" ht="15" customHeight="1" thickBot="1"/>
    <row r="9" spans="1:10" s="19" customFormat="1" ht="45" customHeight="1" thickBot="1">
      <c r="A9" s="64" t="s">
        <v>68</v>
      </c>
      <c r="B9" s="20" t="s">
        <v>6</v>
      </c>
      <c r="C9" s="21" t="s">
        <v>0</v>
      </c>
      <c r="D9" s="20" t="s">
        <v>7</v>
      </c>
      <c r="E9" s="20" t="s">
        <v>8</v>
      </c>
      <c r="F9" s="22" t="s">
        <v>9</v>
      </c>
      <c r="G9" s="57" t="s">
        <v>66</v>
      </c>
      <c r="H9" s="58" t="s">
        <v>67</v>
      </c>
      <c r="I9" s="48"/>
      <c r="J9" s="48" t="s">
        <v>65</v>
      </c>
    </row>
    <row r="10" spans="1:10" s="78" customFormat="1" ht="15.6" thickBot="1">
      <c r="A10" s="71">
        <v>14112</v>
      </c>
      <c r="B10" s="72" t="s">
        <v>76</v>
      </c>
      <c r="C10" s="73" t="s">
        <v>77</v>
      </c>
      <c r="D10" s="104">
        <v>134.7</v>
      </c>
      <c r="E10" s="105">
        <v>0</v>
      </c>
      <c r="F10" s="106">
        <f aca="true" t="shared" si="0" ref="F10:F24">E10*D10</f>
        <v>0</v>
      </c>
      <c r="G10" s="74"/>
      <c r="H10" s="75"/>
      <c r="I10" s="76"/>
      <c r="J10" s="77"/>
    </row>
    <row r="11" spans="1:10" s="78" customFormat="1" ht="15.6" thickBot="1">
      <c r="A11" s="97" t="s">
        <v>100</v>
      </c>
      <c r="B11" s="80" t="s">
        <v>78</v>
      </c>
      <c r="C11" s="81" t="s">
        <v>10</v>
      </c>
      <c r="D11" s="104">
        <v>1</v>
      </c>
      <c r="E11" s="105">
        <v>0</v>
      </c>
      <c r="F11" s="89">
        <f t="shared" si="0"/>
        <v>0</v>
      </c>
      <c r="G11" s="82" t="s">
        <v>4</v>
      </c>
      <c r="H11" s="83" t="s">
        <v>4</v>
      </c>
      <c r="I11" s="84"/>
      <c r="J11" s="85"/>
    </row>
    <row r="12" spans="1:10" s="78" customFormat="1" ht="15.6" thickBot="1">
      <c r="A12" s="97" t="s">
        <v>101</v>
      </c>
      <c r="B12" s="80" t="s">
        <v>79</v>
      </c>
      <c r="C12" s="81" t="s">
        <v>10</v>
      </c>
      <c r="D12" s="104">
        <v>1</v>
      </c>
      <c r="E12" s="105">
        <v>0</v>
      </c>
      <c r="F12" s="89">
        <f t="shared" si="0"/>
        <v>0</v>
      </c>
      <c r="G12" s="82"/>
      <c r="H12" s="86"/>
      <c r="I12" s="84"/>
      <c r="J12" s="85" t="s">
        <v>4</v>
      </c>
    </row>
    <row r="13" spans="1:10" s="78" customFormat="1" ht="15.6" thickBot="1">
      <c r="A13" s="79">
        <v>113741</v>
      </c>
      <c r="B13" s="80" t="s">
        <v>80</v>
      </c>
      <c r="C13" s="81" t="s">
        <v>2</v>
      </c>
      <c r="D13" s="104">
        <v>2750</v>
      </c>
      <c r="E13" s="105">
        <v>0</v>
      </c>
      <c r="F13" s="89">
        <f t="shared" si="0"/>
        <v>0</v>
      </c>
      <c r="G13" s="82"/>
      <c r="H13" s="86"/>
      <c r="I13" s="84"/>
      <c r="J13" s="85" t="s">
        <v>4</v>
      </c>
    </row>
    <row r="14" spans="1:10" s="78" customFormat="1" ht="15" customHeight="1" thickBot="1">
      <c r="A14" s="79">
        <v>113765</v>
      </c>
      <c r="B14" s="80" t="s">
        <v>81</v>
      </c>
      <c r="C14" s="81" t="s">
        <v>3</v>
      </c>
      <c r="D14" s="104">
        <v>1500</v>
      </c>
      <c r="E14" s="105">
        <v>0</v>
      </c>
      <c r="F14" s="89">
        <f t="shared" si="0"/>
        <v>0</v>
      </c>
      <c r="G14" s="82"/>
      <c r="H14" s="86"/>
      <c r="I14" s="84"/>
      <c r="J14" s="85"/>
    </row>
    <row r="15" spans="1:10" s="78" customFormat="1" ht="15.6" thickBot="1">
      <c r="A15" s="79">
        <v>572214</v>
      </c>
      <c r="B15" s="80" t="s">
        <v>82</v>
      </c>
      <c r="C15" s="81" t="s">
        <v>2</v>
      </c>
      <c r="D15" s="104">
        <v>11012</v>
      </c>
      <c r="E15" s="105">
        <v>0</v>
      </c>
      <c r="F15" s="89">
        <f t="shared" si="0"/>
        <v>0</v>
      </c>
      <c r="G15" s="82"/>
      <c r="H15" s="86"/>
      <c r="I15" s="84"/>
      <c r="J15" s="85"/>
    </row>
    <row r="16" spans="1:10" s="90" customFormat="1" ht="15.6" thickBot="1">
      <c r="A16" s="87">
        <v>57328</v>
      </c>
      <c r="B16" s="88" t="s">
        <v>83</v>
      </c>
      <c r="C16" s="81" t="s">
        <v>2</v>
      </c>
      <c r="D16" s="104">
        <v>11012</v>
      </c>
      <c r="E16" s="105">
        <v>0</v>
      </c>
      <c r="F16" s="89">
        <f t="shared" si="0"/>
        <v>0</v>
      </c>
      <c r="G16" s="82"/>
      <c r="H16" s="86"/>
      <c r="I16" s="84"/>
      <c r="J16" s="85"/>
    </row>
    <row r="17" spans="1:10" s="78" customFormat="1" ht="15.6" thickBot="1">
      <c r="A17" s="79">
        <v>89921</v>
      </c>
      <c r="B17" s="80" t="s">
        <v>84</v>
      </c>
      <c r="C17" s="81" t="s">
        <v>62</v>
      </c>
      <c r="D17" s="104">
        <v>15</v>
      </c>
      <c r="E17" s="105">
        <v>0</v>
      </c>
      <c r="F17" s="89">
        <f t="shared" si="0"/>
        <v>0</v>
      </c>
      <c r="G17" s="91"/>
      <c r="H17" s="92"/>
      <c r="I17" s="93"/>
      <c r="J17" s="94"/>
    </row>
    <row r="18" spans="1:10" s="78" customFormat="1" ht="30.6" thickBot="1">
      <c r="A18" s="79">
        <v>915111</v>
      </c>
      <c r="B18" s="103" t="s">
        <v>71</v>
      </c>
      <c r="C18" s="81" t="s">
        <v>2</v>
      </c>
      <c r="D18" s="104">
        <v>291.25</v>
      </c>
      <c r="E18" s="105">
        <v>0</v>
      </c>
      <c r="F18" s="89">
        <f t="shared" si="0"/>
        <v>0</v>
      </c>
      <c r="G18" s="82"/>
      <c r="H18" s="86"/>
      <c r="I18" s="84"/>
      <c r="J18" s="95" t="s">
        <v>4</v>
      </c>
    </row>
    <row r="19" spans="1:10" s="78" customFormat="1" ht="30.6" thickBot="1">
      <c r="A19" s="79">
        <v>915211</v>
      </c>
      <c r="B19" s="103" t="s">
        <v>85</v>
      </c>
      <c r="C19" s="81" t="s">
        <v>2</v>
      </c>
      <c r="D19" s="104">
        <v>16</v>
      </c>
      <c r="E19" s="105">
        <v>0</v>
      </c>
      <c r="F19" s="89">
        <f t="shared" si="0"/>
        <v>0</v>
      </c>
      <c r="G19" s="82"/>
      <c r="H19" s="86"/>
      <c r="I19" s="84"/>
      <c r="J19" s="85" t="s">
        <v>4</v>
      </c>
    </row>
    <row r="20" spans="1:10" s="78" customFormat="1" ht="15.6" thickBot="1">
      <c r="A20" s="79">
        <v>915212</v>
      </c>
      <c r="B20" s="80" t="s">
        <v>86</v>
      </c>
      <c r="C20" s="81" t="s">
        <v>2</v>
      </c>
      <c r="D20" s="104">
        <v>16</v>
      </c>
      <c r="E20" s="105">
        <v>0</v>
      </c>
      <c r="F20" s="89">
        <f t="shared" si="0"/>
        <v>0</v>
      </c>
      <c r="G20" s="82"/>
      <c r="H20" s="86"/>
      <c r="I20" s="84"/>
      <c r="J20" s="85" t="s">
        <v>4</v>
      </c>
    </row>
    <row r="21" spans="1:10" s="78" customFormat="1" ht="30.6" thickBot="1">
      <c r="A21" s="79">
        <v>915221</v>
      </c>
      <c r="B21" s="103" t="s">
        <v>87</v>
      </c>
      <c r="C21" s="81" t="s">
        <v>2</v>
      </c>
      <c r="D21" s="104">
        <v>275.25</v>
      </c>
      <c r="E21" s="105">
        <v>0</v>
      </c>
      <c r="F21" s="89">
        <f t="shared" si="0"/>
        <v>0</v>
      </c>
      <c r="G21" s="82">
        <v>0.126</v>
      </c>
      <c r="H21" s="83">
        <f>D21*G21</f>
        <v>34.6815</v>
      </c>
      <c r="I21" s="84"/>
      <c r="J21" s="85"/>
    </row>
    <row r="22" spans="1:10" s="78" customFormat="1" ht="30.6" thickBot="1">
      <c r="A22" s="79">
        <v>915222</v>
      </c>
      <c r="B22" s="103" t="s">
        <v>88</v>
      </c>
      <c r="C22" s="81" t="s">
        <v>2</v>
      </c>
      <c r="D22" s="104">
        <v>155.75</v>
      </c>
      <c r="E22" s="105">
        <v>0</v>
      </c>
      <c r="F22" s="89">
        <f t="shared" si="0"/>
        <v>0</v>
      </c>
      <c r="G22" s="82"/>
      <c r="H22" s="86"/>
      <c r="I22" s="84"/>
      <c r="J22" s="85"/>
    </row>
    <row r="23" spans="1:10" s="78" customFormat="1" ht="15.6" thickBot="1">
      <c r="A23" s="79">
        <v>931325</v>
      </c>
      <c r="B23" s="80" t="s">
        <v>89</v>
      </c>
      <c r="C23" s="81" t="s">
        <v>3</v>
      </c>
      <c r="D23" s="104">
        <v>1500</v>
      </c>
      <c r="E23" s="105">
        <v>0</v>
      </c>
      <c r="F23" s="89">
        <f t="shared" si="0"/>
        <v>0</v>
      </c>
      <c r="G23" s="82">
        <v>0.63</v>
      </c>
      <c r="H23" s="96">
        <f>D23*G23</f>
        <v>945</v>
      </c>
      <c r="I23" s="84"/>
      <c r="J23" s="85"/>
    </row>
    <row r="24" spans="1:10" s="90" customFormat="1" ht="15">
      <c r="A24" s="97" t="s">
        <v>90</v>
      </c>
      <c r="B24" s="98" t="s">
        <v>91</v>
      </c>
      <c r="C24" s="81" t="s">
        <v>2</v>
      </c>
      <c r="D24" s="104">
        <v>22024</v>
      </c>
      <c r="E24" s="105">
        <v>0</v>
      </c>
      <c r="F24" s="89">
        <f t="shared" si="0"/>
        <v>0</v>
      </c>
      <c r="G24" s="91"/>
      <c r="H24" s="92"/>
      <c r="I24" s="93"/>
      <c r="J24" s="94"/>
    </row>
    <row r="25" spans="1:10" s="78" customFormat="1" ht="15.6" thickBot="1">
      <c r="A25" s="65"/>
      <c r="B25" s="66"/>
      <c r="C25" s="67"/>
      <c r="D25" s="68"/>
      <c r="E25" s="99"/>
      <c r="F25" s="69"/>
      <c r="G25" s="100"/>
      <c r="H25" s="100"/>
      <c r="I25" s="101"/>
      <c r="J25" s="102"/>
    </row>
    <row r="26" spans="1:9" s="19" customFormat="1" ht="15">
      <c r="A26" s="61"/>
      <c r="B26" s="62" t="s">
        <v>11</v>
      </c>
      <c r="C26" s="62"/>
      <c r="D26" s="62"/>
      <c r="E26" s="63" t="s">
        <v>4</v>
      </c>
      <c r="F26" s="70">
        <f>SUM(F10:F25)</f>
        <v>0</v>
      </c>
      <c r="G26" s="59"/>
      <c r="H26" s="59"/>
      <c r="I26" s="60"/>
    </row>
    <row r="27" spans="1:9" s="19" customFormat="1" ht="15">
      <c r="A27" s="24"/>
      <c r="B27" s="23" t="s">
        <v>5</v>
      </c>
      <c r="C27" s="23"/>
      <c r="D27" s="23"/>
      <c r="E27" s="25" t="s">
        <v>4</v>
      </c>
      <c r="F27" s="26">
        <f>F26*0.21</f>
        <v>0</v>
      </c>
      <c r="G27" s="59"/>
      <c r="H27" s="59"/>
      <c r="I27" s="60"/>
    </row>
    <row r="28" spans="1:9" s="19" customFormat="1" ht="15.6" thickBot="1">
      <c r="A28" s="27"/>
      <c r="B28" s="28" t="s">
        <v>12</v>
      </c>
      <c r="C28" s="28"/>
      <c r="D28" s="28"/>
      <c r="E28" s="29" t="s">
        <v>4</v>
      </c>
      <c r="F28" s="30">
        <f>F27+F26</f>
        <v>0</v>
      </c>
      <c r="G28" s="59"/>
      <c r="H28" s="59"/>
      <c r="I28" s="60"/>
    </row>
    <row r="29" spans="7:10" ht="24" customHeight="1">
      <c r="G29" s="59"/>
      <c r="H29" s="59"/>
      <c r="I29" s="60"/>
      <c r="J29" s="19"/>
    </row>
    <row r="30" spans="7:10" ht="12" customHeight="1">
      <c r="G30" s="59"/>
      <c r="H30" s="59"/>
      <c r="I30" s="60"/>
      <c r="J30" s="19"/>
    </row>
    <row r="31" spans="7:10" ht="12" customHeight="1">
      <c r="G31" s="59"/>
      <c r="H31" s="59"/>
      <c r="I31" s="60"/>
      <c r="J31" s="19"/>
    </row>
    <row r="32" spans="7:10" ht="12" customHeight="1">
      <c r="G32" s="59"/>
      <c r="H32" s="59"/>
      <c r="I32" s="19"/>
      <c r="J32" s="19"/>
    </row>
    <row r="33" spans="7:10" ht="12" customHeight="1">
      <c r="G33" s="59"/>
      <c r="H33" s="59"/>
      <c r="I33" s="19"/>
      <c r="J33" s="19"/>
    </row>
    <row r="34" spans="7:10" ht="12" customHeight="1">
      <c r="G34" s="59"/>
      <c r="H34" s="59"/>
      <c r="I34" s="19"/>
      <c r="J34" s="19"/>
    </row>
    <row r="35" ht="12" customHeight="1"/>
    <row r="36" ht="12" customHeight="1"/>
  </sheetData>
  <mergeCells count="1">
    <mergeCell ref="D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2024-06-14T07:10:22Z</cp:lastPrinted>
  <dcterms:created xsi:type="dcterms:W3CDTF">2014-05-16T09:31:30Z</dcterms:created>
  <dcterms:modified xsi:type="dcterms:W3CDTF">2024-07-02T06:14:08Z</dcterms:modified>
  <cp:category/>
  <cp:version/>
  <cp:contentType/>
  <cp:contentStatus/>
</cp:coreProperties>
</file>