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628"/>
  <workbookPr/>
  <bookViews>
    <workbookView xWindow="36616" yWindow="65416" windowWidth="29040" windowHeight="15840" activeTab="0"/>
  </bookViews>
  <sheets>
    <sheet name="VZ" sheetId="14" r:id="rId1"/>
  </sheets>
  <definedNames/>
  <calcPr calcId="191029"/>
  <extLst/>
</workbook>
</file>

<file path=xl/sharedStrings.xml><?xml version="1.0" encoding="utf-8"?>
<sst xmlns="http://schemas.openxmlformats.org/spreadsheetml/2006/main" count="61" uniqueCount="42">
  <si>
    <t>Název požadovaného výrobku</t>
  </si>
  <si>
    <t>technická specifikace požadovaného výrobku</t>
  </si>
  <si>
    <t>množství</t>
  </si>
  <si>
    <t>jednotka</t>
  </si>
  <si>
    <t>cena celkem včetně DPH</t>
  </si>
  <si>
    <t>NABÍDKA</t>
  </si>
  <si>
    <t>maximální možná cena včetně DPH/jednotka</t>
  </si>
  <si>
    <t>maximální možná cena bez DPH/jednotka</t>
  </si>
  <si>
    <t>jednotková cena bez DPH</t>
  </si>
  <si>
    <t>cena celkem bez DPH</t>
  </si>
  <si>
    <t>Cena celkem bez DPH</t>
  </si>
  <si>
    <t>Cena celkem včetně DPH</t>
  </si>
  <si>
    <t>Cena celkem za celou zakázku bez DPH</t>
  </si>
  <si>
    <t>Cena celkem za celou zakázku s DPH</t>
  </si>
  <si>
    <t>Příloha č. 5 ZD</t>
  </si>
  <si>
    <t>Výmalba prostor staré a nové budovy</t>
  </si>
  <si>
    <t>DODÁVKA MUSÍ ZAHRNOVAT DOPRAVU, MALÍŘSKÉ PRÁCE, ŠKRÁBÁNÍ STARÉ OMÍTKY, NÁTĚRY SOKLŮ, MASKOVÁNÍ, DEMASKOVÁNÍ, PRONÁJEM, STAVBU A DEMONTÁŽ LEŠENÍ V MÍSTĚ PLNĚNÍ</t>
  </si>
  <si>
    <t>STARÁ BUDOVA</t>
  </si>
  <si>
    <t xml:space="preserve">Výmalba stěn </t>
  </si>
  <si>
    <r>
      <t>Oškrábání staré výmalby a její rozmytí v celkové výměře 2 250 m</t>
    </r>
    <r>
      <rPr>
        <vertAlign val="superscript"/>
        <sz val="9"/>
        <color theme="1"/>
        <rFont val="Calibri"/>
        <family val="2"/>
        <scheme val="minor"/>
      </rPr>
      <t>2</t>
    </r>
  </si>
  <si>
    <t>Nátěry soklů</t>
  </si>
  <si>
    <t>Maskování, demaskování</t>
  </si>
  <si>
    <t>Zakrytí předmětů a uvedení prostoru do původního stavu (úklid prostor po výmalbě)</t>
  </si>
  <si>
    <t>Doprava</t>
  </si>
  <si>
    <t xml:space="preserve">Doprava malířů, materiálu do místa plnění.
</t>
  </si>
  <si>
    <t>Lešení</t>
  </si>
  <si>
    <t xml:space="preserve">Pronájem, montáž, demontáž  lešení na schodišti staré budovy mezi 2 a 3 NP.
</t>
  </si>
  <si>
    <t>NOVÁ BUDOVA</t>
  </si>
  <si>
    <t>Škrábání staré výmalby + rozmytí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</si>
  <si>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</si>
  <si>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Výmalba stará budova</t>
  </si>
  <si>
    <t>Výmalba nová budova</t>
  </si>
  <si>
    <t>DPH 21 %</t>
  </si>
  <si>
    <t>Název a parametry nabízené barvy</t>
  </si>
  <si>
    <t xml:space="preserve">                           XXXXXXXXXXXXXXXX</t>
  </si>
  <si>
    <t>Maximální celková cena za zakázku činní 2 171 649 Kč včetně DPH. Cena  je maximální a nepřekročitelná.</t>
  </si>
  <si>
    <r>
      <t>Výmalba stěn klasickým způsobem (váleček,štětka) v barevném provedení v celkové výměře 3 787 m</t>
    </r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</t>
    </r>
  </si>
  <si>
    <r>
      <t>Nátěry soklů na schodištích a chodbách a kolem košů v celkové výměře 637 m</t>
    </r>
    <r>
      <rPr>
        <vertAlign val="superscript"/>
        <sz val="9"/>
        <color theme="1"/>
        <rFont val="Calibri"/>
        <family val="2"/>
        <scheme val="minor"/>
      </rPr>
      <t>2</t>
    </r>
  </si>
  <si>
    <r>
      <t>Oškrábání staré výmalby a její rozmytí v celkové výměře 1 980 m</t>
    </r>
    <r>
      <rPr>
        <vertAlign val="superscript"/>
        <sz val="9"/>
        <color theme="1"/>
        <rFont val="Calibri"/>
        <family val="2"/>
        <scheme val="minor"/>
      </rPr>
      <t>2</t>
    </r>
  </si>
  <si>
    <r>
      <t>Výmalba stěn klasickým způsobem (váleček,štětka)  v barevném provedení v celkové výměře 4 061 m</t>
    </r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</t>
    </r>
  </si>
  <si>
    <r>
      <t>Nátěry soklů na schodištích a chodbách a kolem košů v celkové výměře 188 m</t>
    </r>
    <r>
      <rPr>
        <vertAlign val="superscript"/>
        <sz val="9"/>
        <color theme="1"/>
        <rFont val="Calibri"/>
        <family val="2"/>
        <scheme val="minor"/>
      </rPr>
      <t>2</t>
    </r>
  </si>
  <si>
    <t xml:space="preserve">Ve Slaném dne  18.6.2024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</si>
</sst>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44" formatCode="_-* #,##0.00\ &quot;Kč&quot;_-;\-* #,##0.00\ &quot;Kč&quot;_-;_-* &quot;-&quot;??\ &quot;Kč&quot;_-;_-@_-"/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242424"/>
      <name val="Calibri"/>
      <family val="2"/>
    </font>
    <font>
      <vertAlign val="superscript"/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>
        <color theme="0" tint="-0.4999699890613556"/>
      </right>
      <top style="medium"/>
      <bottom/>
    </border>
    <border>
      <left style="thin">
        <color theme="0" tint="-0.4999699890613556"/>
      </left>
      <right style="thin">
        <color theme="0" tint="-0.4999699890613556"/>
      </right>
      <top style="medium"/>
      <bottom/>
    </border>
    <border>
      <left style="thin">
        <color theme="0" tint="-0.4999699890613556"/>
      </left>
      <right/>
      <top style="medium"/>
      <bottom/>
    </border>
    <border>
      <left style="medium"/>
      <right style="thin">
        <color theme="0" tint="-0.4999699890613556"/>
      </right>
      <top style="medium"/>
      <bottom/>
    </border>
    <border>
      <left style="thin">
        <color theme="0" tint="-0.4999699890613556"/>
      </left>
      <right style="medium"/>
      <top style="medium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/>
      <top style="medium"/>
      <bottom style="medium">
        <color theme="0" tint="-0.4999699890613556"/>
      </bottom>
    </border>
    <border>
      <left/>
      <right/>
      <top style="medium"/>
      <bottom style="medium">
        <color theme="0" tint="-0.4999699890613556"/>
      </bottom>
    </border>
    <border>
      <left style="medium"/>
      <right/>
      <top style="medium">
        <color theme="0" tint="-0.4999699890613556"/>
      </top>
      <bottom style="medium"/>
    </border>
    <border>
      <left/>
      <right/>
      <top style="medium">
        <color theme="0" tint="-0.4999699890613556"/>
      </top>
      <bottom style="medium"/>
    </border>
    <border>
      <left style="medium"/>
      <right style="medium"/>
      <top style="medium"/>
      <bottom style="medium">
        <color theme="0" tint="-0.4999699890613556"/>
      </bottom>
    </border>
    <border>
      <left style="medium"/>
      <right style="medium"/>
      <top style="medium">
        <color theme="0" tint="-0.4999699890613556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 locked="0"/>
    </xf>
  </cellStyleXfs>
  <cellXfs count="102">
    <xf numFmtId="0" fontId="0" fillId="0" borderId="0" xfId="0"/>
    <xf numFmtId="0" fontId="5" fillId="0" borderId="0" xfId="0" applyFont="1" applyAlignment="1">
      <alignment vertical="top" wrapText="1"/>
    </xf>
    <xf numFmtId="44" fontId="0" fillId="2" borderId="1" xfId="0" applyNumberFormat="1" applyFill="1" applyBorder="1" applyAlignment="1">
      <alignment vertical="center"/>
    </xf>
    <xf numFmtId="4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4" fontId="0" fillId="2" borderId="2" xfId="0" applyNumberFormat="1" applyFill="1" applyBorder="1" applyAlignment="1">
      <alignment vertical="center"/>
    </xf>
    <xf numFmtId="0" fontId="9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6" fontId="0" fillId="3" borderId="2" xfId="0" applyNumberForma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2" borderId="3" xfId="0" applyFill="1" applyBorder="1"/>
    <xf numFmtId="0" fontId="4" fillId="4" borderId="0" xfId="0" applyFont="1" applyFill="1" applyAlignment="1">
      <alignment horizontal="center"/>
    </xf>
    <xf numFmtId="0" fontId="0" fillId="5" borderId="4" xfId="0" applyFill="1" applyBorder="1" applyAlignment="1">
      <alignment horizontal="center" vertical="center" textRotation="255"/>
    </xf>
    <xf numFmtId="44" fontId="0" fillId="2" borderId="5" xfId="0" applyNumberFormat="1" applyFill="1" applyBorder="1"/>
    <xf numFmtId="0" fontId="4" fillId="2" borderId="6" xfId="0" applyFont="1" applyFill="1" applyBorder="1" applyAlignment="1">
      <alignment horizontal="left" vertical="center"/>
    </xf>
    <xf numFmtId="0" fontId="0" fillId="2" borderId="7" xfId="0" applyFill="1" applyBorder="1"/>
    <xf numFmtId="0" fontId="0" fillId="2" borderId="8" xfId="0" applyFill="1" applyBorder="1"/>
    <xf numFmtId="44" fontId="0" fillId="2" borderId="9" xfId="0" applyNumberFormat="1" applyFill="1" applyBorder="1" applyAlignment="1">
      <alignment vertical="center"/>
    </xf>
    <xf numFmtId="0" fontId="0" fillId="2" borderId="10" xfId="0" applyFill="1" applyBorder="1"/>
    <xf numFmtId="6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right" vertical="center"/>
    </xf>
    <xf numFmtId="164" fontId="0" fillId="2" borderId="2" xfId="0" applyNumberFormat="1" applyFill="1" applyBorder="1" applyAlignment="1">
      <alignment horizontal="right" vertical="center"/>
    </xf>
    <xf numFmtId="0" fontId="9" fillId="3" borderId="9" xfId="0" applyFont="1" applyFill="1" applyBorder="1" applyAlignment="1">
      <alignment horizontal="left" vertical="center" wrapText="1"/>
    </xf>
    <xf numFmtId="6" fontId="0" fillId="3" borderId="9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right" vertical="center"/>
    </xf>
    <xf numFmtId="0" fontId="9" fillId="6" borderId="1" xfId="0" applyFont="1" applyFill="1" applyBorder="1" applyAlignment="1">
      <alignment horizontal="left" vertical="center" wrapText="1"/>
    </xf>
    <xf numFmtId="6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9" fillId="6" borderId="9" xfId="0" applyFont="1" applyFill="1" applyBorder="1" applyAlignment="1">
      <alignment horizontal="left" vertical="center" wrapText="1"/>
    </xf>
    <xf numFmtId="6" fontId="0" fillId="6" borderId="9" xfId="0" applyNumberForma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7" fillId="5" borderId="13" xfId="0" applyFont="1" applyFill="1" applyBorder="1" applyAlignment="1">
      <alignment horizontal="left" vertical="center"/>
    </xf>
    <xf numFmtId="0" fontId="7" fillId="5" borderId="14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 applyProtection="1">
      <alignment vertical="center" wrapText="1"/>
      <protection locked="0"/>
    </xf>
    <xf numFmtId="0" fontId="4" fillId="5" borderId="14" xfId="0" applyFont="1" applyFill="1" applyBorder="1" applyAlignment="1" applyProtection="1">
      <alignment vertical="center" wrapText="1"/>
      <protection locked="0"/>
    </xf>
    <xf numFmtId="0" fontId="4" fillId="5" borderId="17" xfId="0" applyFont="1" applyFill="1" applyBorder="1" applyAlignment="1" applyProtection="1">
      <alignment vertical="center" wrapText="1"/>
      <protection locked="0"/>
    </xf>
    <xf numFmtId="0" fontId="4" fillId="5" borderId="18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left" vertical="center" wrapText="1"/>
    </xf>
    <xf numFmtId="6" fontId="0" fillId="6" borderId="19" xfId="0" applyNumberFormat="1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right" vertical="center"/>
    </xf>
    <xf numFmtId="44" fontId="0" fillId="2" borderId="19" xfId="0" applyNumberFormat="1" applyFill="1" applyBorder="1" applyAlignment="1">
      <alignment vertical="center"/>
    </xf>
    <xf numFmtId="0" fontId="4" fillId="3" borderId="20" xfId="0" applyFont="1" applyFill="1" applyBorder="1" applyAlignment="1">
      <alignment horizontal="left" vertical="center" wrapText="1"/>
    </xf>
    <xf numFmtId="0" fontId="4" fillId="6" borderId="12" xfId="0" applyFont="1" applyFill="1" applyBorder="1" applyAlignment="1">
      <alignment horizontal="left" vertical="center" wrapText="1"/>
    </xf>
    <xf numFmtId="0" fontId="4" fillId="6" borderId="20" xfId="0" applyFont="1" applyFill="1" applyBorder="1" applyAlignment="1">
      <alignment horizontal="left" vertical="center" wrapText="1"/>
    </xf>
    <xf numFmtId="3" fontId="0" fillId="3" borderId="2" xfId="0" applyNumberForma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3" fontId="0" fillId="6" borderId="1" xfId="0" applyNumberFormat="1" applyFill="1" applyBorder="1" applyAlignment="1">
      <alignment horizontal="center" vertical="center"/>
    </xf>
    <xf numFmtId="3" fontId="0" fillId="6" borderId="9" xfId="0" applyNumberForma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left" vertical="center" wrapText="1"/>
    </xf>
    <xf numFmtId="3" fontId="0" fillId="6" borderId="19" xfId="0" applyNumberFormat="1" applyFill="1" applyBorder="1" applyAlignment="1">
      <alignment horizontal="center" vertical="center"/>
    </xf>
    <xf numFmtId="3" fontId="0" fillId="3" borderId="9" xfId="0" applyNumberForma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left" vertical="center"/>
    </xf>
    <xf numFmtId="0" fontId="0" fillId="6" borderId="23" xfId="0" applyFill="1" applyBorder="1" applyAlignment="1">
      <alignment horizontal="center" vertical="center"/>
    </xf>
    <xf numFmtId="44" fontId="0" fillId="6" borderId="23" xfId="0" applyNumberFormat="1" applyFill="1" applyBorder="1"/>
    <xf numFmtId="0" fontId="4" fillId="6" borderId="24" xfId="0" applyFont="1" applyFill="1" applyBorder="1" applyAlignment="1">
      <alignment horizontal="left" vertical="center"/>
    </xf>
    <xf numFmtId="0" fontId="0" fillId="6" borderId="25" xfId="0" applyFill="1" applyBorder="1" applyAlignment="1">
      <alignment horizontal="center" vertical="center"/>
    </xf>
    <xf numFmtId="44" fontId="0" fillId="6" borderId="25" xfId="0" applyNumberFormat="1" applyFill="1" applyBorder="1"/>
    <xf numFmtId="0" fontId="4" fillId="5" borderId="22" xfId="0" applyFont="1" applyFill="1" applyBorder="1" applyAlignment="1">
      <alignment horizontal="left" vertical="center"/>
    </xf>
    <xf numFmtId="0" fontId="0" fillId="5" borderId="23" xfId="0" applyFill="1" applyBorder="1" applyAlignment="1">
      <alignment horizontal="center" vertical="center"/>
    </xf>
    <xf numFmtId="44" fontId="0" fillId="5" borderId="23" xfId="0" applyNumberFormat="1" applyFill="1" applyBorder="1"/>
    <xf numFmtId="0" fontId="4" fillId="5" borderId="24" xfId="0" applyFont="1" applyFill="1" applyBorder="1" applyAlignment="1">
      <alignment horizontal="left" vertical="center"/>
    </xf>
    <xf numFmtId="0" fontId="0" fillId="5" borderId="25" xfId="0" applyFill="1" applyBorder="1" applyAlignment="1">
      <alignment horizontal="center" vertical="center"/>
    </xf>
    <xf numFmtId="44" fontId="0" fillId="5" borderId="25" xfId="0" applyNumberFormat="1" applyFill="1" applyBorder="1"/>
    <xf numFmtId="44" fontId="4" fillId="6" borderId="26" xfId="0" applyNumberFormat="1" applyFont="1" applyFill="1" applyBorder="1"/>
    <xf numFmtId="44" fontId="4" fillId="6" borderId="27" xfId="0" applyNumberFormat="1" applyFont="1" applyFill="1" applyBorder="1"/>
    <xf numFmtId="44" fontId="4" fillId="5" borderId="26" xfId="0" applyNumberFormat="1" applyFont="1" applyFill="1" applyBorder="1"/>
    <xf numFmtId="44" fontId="4" fillId="5" borderId="27" xfId="0" applyNumberFormat="1" applyFont="1" applyFill="1" applyBorder="1"/>
    <xf numFmtId="44" fontId="0" fillId="2" borderId="28" xfId="0" applyNumberFormat="1" applyFill="1" applyBorder="1" applyAlignment="1">
      <alignment vertical="center"/>
    </xf>
    <xf numFmtId="44" fontId="0" fillId="2" borderId="3" xfId="0" applyNumberFormat="1" applyFill="1" applyBorder="1" applyAlignment="1">
      <alignment vertical="center"/>
    </xf>
    <xf numFmtId="44" fontId="0" fillId="2" borderId="10" xfId="0" applyNumberFormat="1" applyFill="1" applyBorder="1" applyAlignment="1">
      <alignment vertical="center"/>
    </xf>
    <xf numFmtId="44" fontId="0" fillId="2" borderId="29" xfId="0" applyNumberForma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0" fillId="2" borderId="7" xfId="0" applyFill="1" applyBorder="1"/>
    <xf numFmtId="0" fontId="0" fillId="2" borderId="8" xfId="0" applyFill="1" applyBorder="1"/>
    <xf numFmtId="0" fontId="6" fillId="7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4" fillId="3" borderId="30" xfId="0" applyFont="1" applyFill="1" applyBorder="1" applyAlignment="1">
      <alignment horizontal="center" vertical="center" textRotation="255"/>
    </xf>
    <xf numFmtId="0" fontId="4" fillId="3" borderId="33" xfId="0" applyFont="1" applyFill="1" applyBorder="1" applyAlignment="1">
      <alignment horizontal="center" vertical="center" textRotation="255"/>
    </xf>
    <xf numFmtId="0" fontId="4" fillId="3" borderId="34" xfId="0" applyFont="1" applyFill="1" applyBorder="1" applyAlignment="1">
      <alignment horizontal="center" vertical="center" textRotation="255"/>
    </xf>
    <xf numFmtId="0" fontId="4" fillId="5" borderId="18" xfId="0" applyFont="1" applyFill="1" applyBorder="1" applyAlignment="1">
      <alignment horizontal="left" vertical="center"/>
    </xf>
    <xf numFmtId="0" fontId="4" fillId="5" borderId="35" xfId="0" applyFont="1" applyFill="1" applyBorder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0" fillId="0" borderId="0" xfId="0"/>
    <xf numFmtId="0" fontId="4" fillId="6" borderId="36" xfId="0" applyFont="1" applyFill="1" applyBorder="1" applyAlignment="1">
      <alignment horizontal="center" vertical="center" textRotation="255" wrapText="1"/>
    </xf>
    <xf numFmtId="0" fontId="0" fillId="6" borderId="37" xfId="0" applyFill="1" applyBorder="1" applyAlignment="1">
      <alignment horizontal="center" vertical="center" textRotation="255" wrapText="1"/>
    </xf>
    <xf numFmtId="0" fontId="0" fillId="6" borderId="38" xfId="0" applyFill="1" applyBorder="1" applyAlignment="1">
      <alignment horizontal="center" vertical="center" textRotation="255" wrapText="1"/>
    </xf>
    <xf numFmtId="0" fontId="4" fillId="6" borderId="18" xfId="0" applyFont="1" applyFill="1" applyBorder="1" applyAlignment="1">
      <alignment horizontal="left" vertical="center"/>
    </xf>
    <xf numFmtId="0" fontId="4" fillId="6" borderId="35" xfId="0" applyFont="1" applyFill="1" applyBorder="1" applyAlignment="1">
      <alignment horizontal="left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"/>
  <sheetViews>
    <sheetView showGridLines="0" tabSelected="1" workbookViewId="0" topLeftCell="A7">
      <selection activeCell="B23" sqref="B23:C27"/>
    </sheetView>
  </sheetViews>
  <sheetFormatPr defaultColWidth="9.140625" defaultRowHeight="15"/>
  <cols>
    <col min="1" max="1" width="5.7109375" style="0" customWidth="1"/>
    <col min="2" max="2" width="27.7109375" style="5" customWidth="1"/>
    <col min="3" max="3" width="82.421875" style="0" customWidth="1"/>
    <col min="4" max="4" width="25.7109375" style="4" customWidth="1"/>
    <col min="5" max="5" width="25.00390625" style="4" customWidth="1"/>
    <col min="6" max="6" width="21.8515625" style="4" customWidth="1"/>
    <col min="7" max="7" width="9.140625" style="4" customWidth="1"/>
    <col min="8" max="8" width="16.7109375" style="0" customWidth="1"/>
    <col min="9" max="9" width="15.28125" style="0" customWidth="1"/>
    <col min="10" max="10" width="19.7109375" style="0" customWidth="1"/>
    <col min="11" max="11" width="44.421875" style="0" customWidth="1"/>
  </cols>
  <sheetData>
    <row r="1" ht="15">
      <c r="A1" t="s">
        <v>14</v>
      </c>
    </row>
    <row r="2" spans="1:11" ht="18.75">
      <c r="A2" s="84" t="s">
        <v>15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15.75" thickBot="1">
      <c r="A3" s="86" t="s">
        <v>16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6:11" ht="15.75" thickBot="1">
      <c r="F4" s="13"/>
      <c r="G4" s="13"/>
      <c r="H4" s="87" t="s">
        <v>5</v>
      </c>
      <c r="I4" s="88"/>
      <c r="J4" s="88"/>
      <c r="K4" s="89"/>
    </row>
    <row r="5" spans="1:11" ht="30.75" customHeight="1" thickBot="1">
      <c r="A5" s="14"/>
      <c r="B5" s="37" t="s">
        <v>0</v>
      </c>
      <c r="C5" s="38" t="s">
        <v>1</v>
      </c>
      <c r="D5" s="39" t="s">
        <v>7</v>
      </c>
      <c r="E5" s="39" t="s">
        <v>6</v>
      </c>
      <c r="F5" s="40" t="s">
        <v>2</v>
      </c>
      <c r="G5" s="41" t="s">
        <v>3</v>
      </c>
      <c r="H5" s="42" t="s">
        <v>8</v>
      </c>
      <c r="I5" s="43" t="s">
        <v>9</v>
      </c>
      <c r="J5" s="44" t="s">
        <v>4</v>
      </c>
      <c r="K5" s="45" t="s">
        <v>33</v>
      </c>
    </row>
    <row r="6" spans="1:11" ht="72" customHeight="1">
      <c r="A6" s="90" t="s">
        <v>17</v>
      </c>
      <c r="B6" s="35" t="s">
        <v>28</v>
      </c>
      <c r="C6" s="7" t="s">
        <v>19</v>
      </c>
      <c r="D6" s="10">
        <v>35</v>
      </c>
      <c r="E6" s="10">
        <f aca="true" t="shared" si="0" ref="E6:E16">D6*1.21</f>
        <v>42.35</v>
      </c>
      <c r="F6" s="54">
        <v>2250</v>
      </c>
      <c r="G6" s="8" t="s">
        <v>29</v>
      </c>
      <c r="H6" s="24"/>
      <c r="I6" s="6">
        <f aca="true" t="shared" si="1" ref="I6:I11">F6*H6</f>
        <v>0</v>
      </c>
      <c r="J6" s="6">
        <f aca="true" t="shared" si="2" ref="J6:J11">I6*1.21</f>
        <v>0</v>
      </c>
      <c r="K6" s="77" t="s">
        <v>34</v>
      </c>
    </row>
    <row r="7" spans="1:11" ht="80.25" customHeight="1">
      <c r="A7" s="91"/>
      <c r="B7" s="36" t="s">
        <v>18</v>
      </c>
      <c r="C7" s="9" t="s">
        <v>36</v>
      </c>
      <c r="D7" s="21">
        <v>135</v>
      </c>
      <c r="E7" s="21">
        <f t="shared" si="0"/>
        <v>163.35</v>
      </c>
      <c r="F7" s="55">
        <v>3787</v>
      </c>
      <c r="G7" s="22" t="s">
        <v>29</v>
      </c>
      <c r="H7" s="23"/>
      <c r="I7" s="2">
        <f t="shared" si="1"/>
        <v>0</v>
      </c>
      <c r="J7" s="2">
        <f t="shared" si="2"/>
        <v>0</v>
      </c>
      <c r="K7" s="12"/>
    </row>
    <row r="8" spans="1:11" ht="80.25" customHeight="1">
      <c r="A8" s="91"/>
      <c r="B8" s="36" t="s">
        <v>20</v>
      </c>
      <c r="C8" s="9" t="s">
        <v>37</v>
      </c>
      <c r="D8" s="21">
        <v>450</v>
      </c>
      <c r="E8" s="21">
        <f t="shared" si="0"/>
        <v>544.5</v>
      </c>
      <c r="F8" s="55">
        <v>637</v>
      </c>
      <c r="G8" s="22" t="s">
        <v>29</v>
      </c>
      <c r="H8" s="23"/>
      <c r="I8" s="2">
        <f aca="true" t="shared" si="3" ref="I8">F8*H8</f>
        <v>0</v>
      </c>
      <c r="J8" s="2">
        <f aca="true" t="shared" si="4" ref="J8">I8*1.21</f>
        <v>0</v>
      </c>
      <c r="K8" s="12"/>
    </row>
    <row r="9" spans="1:11" ht="76.5" customHeight="1">
      <c r="A9" s="91"/>
      <c r="B9" s="36" t="s">
        <v>21</v>
      </c>
      <c r="C9" s="9" t="s">
        <v>22</v>
      </c>
      <c r="D9" s="21">
        <v>18500</v>
      </c>
      <c r="E9" s="21">
        <f t="shared" si="0"/>
        <v>22385</v>
      </c>
      <c r="F9" s="55">
        <v>1</v>
      </c>
      <c r="G9" s="22">
        <v>1</v>
      </c>
      <c r="H9" s="23"/>
      <c r="I9" s="2">
        <f t="shared" si="1"/>
        <v>0</v>
      </c>
      <c r="J9" s="2">
        <f t="shared" si="2"/>
        <v>0</v>
      </c>
      <c r="K9" s="78" t="s">
        <v>34</v>
      </c>
    </row>
    <row r="10" spans="1:11" ht="47.25" customHeight="1">
      <c r="A10" s="91"/>
      <c r="B10" s="36" t="s">
        <v>23</v>
      </c>
      <c r="C10" s="9" t="s">
        <v>24</v>
      </c>
      <c r="D10" s="21">
        <v>44757</v>
      </c>
      <c r="E10" s="21">
        <f t="shared" si="0"/>
        <v>54155.97</v>
      </c>
      <c r="F10" s="55">
        <v>1</v>
      </c>
      <c r="G10" s="22">
        <v>1</v>
      </c>
      <c r="H10" s="23"/>
      <c r="I10" s="2">
        <f t="shared" si="1"/>
        <v>0</v>
      </c>
      <c r="J10" s="2">
        <f t="shared" si="2"/>
        <v>0</v>
      </c>
      <c r="K10" s="78" t="s">
        <v>34</v>
      </c>
    </row>
    <row r="11" spans="1:11" ht="47.25" customHeight="1" thickBot="1">
      <c r="A11" s="92"/>
      <c r="B11" s="51" t="s">
        <v>25</v>
      </c>
      <c r="C11" s="25" t="s">
        <v>26</v>
      </c>
      <c r="D11" s="26">
        <v>98707</v>
      </c>
      <c r="E11" s="26">
        <f t="shared" si="0"/>
        <v>119435.47</v>
      </c>
      <c r="F11" s="60">
        <v>1</v>
      </c>
      <c r="G11" s="27">
        <v>1</v>
      </c>
      <c r="H11" s="28"/>
      <c r="I11" s="19">
        <f t="shared" si="1"/>
        <v>0</v>
      </c>
      <c r="J11" s="19">
        <f t="shared" si="2"/>
        <v>0</v>
      </c>
      <c r="K11" s="20"/>
    </row>
    <row r="12" spans="1:11" ht="59.25" customHeight="1">
      <c r="A12" s="97" t="s">
        <v>27</v>
      </c>
      <c r="B12" s="58" t="s">
        <v>28</v>
      </c>
      <c r="C12" s="46" t="s">
        <v>38</v>
      </c>
      <c r="D12" s="47">
        <v>35</v>
      </c>
      <c r="E12" s="47">
        <f t="shared" si="0"/>
        <v>42.35</v>
      </c>
      <c r="F12" s="59">
        <v>1980</v>
      </c>
      <c r="G12" s="48" t="s">
        <v>29</v>
      </c>
      <c r="H12" s="49"/>
      <c r="I12" s="50">
        <f aca="true" t="shared" si="5" ref="I12:I16">F12*H12</f>
        <v>0</v>
      </c>
      <c r="J12" s="50">
        <f aca="true" t="shared" si="6" ref="J12:J16">I12*1.21</f>
        <v>0</v>
      </c>
      <c r="K12" s="80" t="s">
        <v>34</v>
      </c>
    </row>
    <row r="13" spans="1:11" ht="59.25" customHeight="1">
      <c r="A13" s="98"/>
      <c r="B13" s="52" t="s">
        <v>18</v>
      </c>
      <c r="C13" s="29" t="s">
        <v>39</v>
      </c>
      <c r="D13" s="30">
        <v>135</v>
      </c>
      <c r="E13" s="30">
        <f t="shared" si="0"/>
        <v>163.35</v>
      </c>
      <c r="F13" s="56">
        <v>4061</v>
      </c>
      <c r="G13" s="31" t="s">
        <v>29</v>
      </c>
      <c r="H13" s="23"/>
      <c r="I13" s="2">
        <f t="shared" si="5"/>
        <v>0</v>
      </c>
      <c r="J13" s="2">
        <f t="shared" si="6"/>
        <v>0</v>
      </c>
      <c r="K13" s="12"/>
    </row>
    <row r="14" spans="1:11" ht="59.25" customHeight="1">
      <c r="A14" s="98"/>
      <c r="B14" s="52" t="s">
        <v>20</v>
      </c>
      <c r="C14" s="29" t="s">
        <v>40</v>
      </c>
      <c r="D14" s="30">
        <v>450</v>
      </c>
      <c r="E14" s="30">
        <f t="shared" si="0"/>
        <v>544.5</v>
      </c>
      <c r="F14" s="56">
        <v>188</v>
      </c>
      <c r="G14" s="31" t="s">
        <v>29</v>
      </c>
      <c r="H14" s="23"/>
      <c r="I14" s="2">
        <f t="shared" si="5"/>
        <v>0</v>
      </c>
      <c r="J14" s="2">
        <f t="shared" si="6"/>
        <v>0</v>
      </c>
      <c r="K14" s="12"/>
    </row>
    <row r="15" spans="1:11" ht="59.25" customHeight="1">
      <c r="A15" s="98"/>
      <c r="B15" s="52" t="s">
        <v>21</v>
      </c>
      <c r="C15" s="29" t="s">
        <v>22</v>
      </c>
      <c r="D15" s="30">
        <v>18000</v>
      </c>
      <c r="E15" s="30">
        <f t="shared" si="0"/>
        <v>21780</v>
      </c>
      <c r="F15" s="56">
        <v>1</v>
      </c>
      <c r="G15" s="31">
        <v>1</v>
      </c>
      <c r="H15" s="23"/>
      <c r="I15" s="2">
        <f t="shared" si="5"/>
        <v>0</v>
      </c>
      <c r="J15" s="2">
        <f t="shared" si="6"/>
        <v>0</v>
      </c>
      <c r="K15" s="78" t="s">
        <v>34</v>
      </c>
    </row>
    <row r="16" spans="1:11" ht="59.25" customHeight="1" thickBot="1">
      <c r="A16" s="99"/>
      <c r="B16" s="53" t="s">
        <v>23</v>
      </c>
      <c r="C16" s="32" t="s">
        <v>24</v>
      </c>
      <c r="D16" s="33">
        <v>36007</v>
      </c>
      <c r="E16" s="33">
        <f t="shared" si="0"/>
        <v>43568.47</v>
      </c>
      <c r="F16" s="57">
        <v>1</v>
      </c>
      <c r="G16" s="34">
        <v>1</v>
      </c>
      <c r="H16" s="28"/>
      <c r="I16" s="19">
        <f t="shared" si="5"/>
        <v>0</v>
      </c>
      <c r="J16" s="19">
        <f t="shared" si="6"/>
        <v>0</v>
      </c>
      <c r="K16" s="79" t="s">
        <v>34</v>
      </c>
    </row>
    <row r="17" spans="8:10" ht="15">
      <c r="H17" s="3"/>
      <c r="I17" s="3"/>
      <c r="J17" s="3"/>
    </row>
    <row r="18" spans="8:10" ht="15.75" thickBot="1">
      <c r="H18" s="3"/>
      <c r="I18" s="3"/>
      <c r="J18" s="3"/>
    </row>
    <row r="19" spans="3:10" ht="15.75" thickBot="1">
      <c r="C19" s="1"/>
      <c r="E19" s="93" t="s">
        <v>30</v>
      </c>
      <c r="F19" s="67" t="s">
        <v>10</v>
      </c>
      <c r="G19" s="68"/>
      <c r="H19" s="69"/>
      <c r="I19" s="69"/>
      <c r="J19" s="75">
        <f>I6+I7+I8+I9+I10+I11</f>
        <v>0</v>
      </c>
    </row>
    <row r="20" spans="2:10" ht="19.5" thickBot="1">
      <c r="B20" s="11" t="s">
        <v>35</v>
      </c>
      <c r="C20" s="1"/>
      <c r="E20" s="94"/>
      <c r="F20" s="70" t="s">
        <v>11</v>
      </c>
      <c r="G20" s="71"/>
      <c r="H20" s="72"/>
      <c r="I20" s="72"/>
      <c r="J20" s="76">
        <f>J6+J7+J8+J9+J10+J11</f>
        <v>0</v>
      </c>
    </row>
    <row r="21" spans="2:10" ht="19.5" thickBot="1">
      <c r="B21" s="11"/>
      <c r="C21" s="1"/>
      <c r="E21" s="100" t="s">
        <v>31</v>
      </c>
      <c r="F21" s="61" t="s">
        <v>10</v>
      </c>
      <c r="G21" s="62"/>
      <c r="H21" s="63"/>
      <c r="I21" s="63"/>
      <c r="J21" s="73">
        <f>I12+I13+I14+I15+I16</f>
        <v>0</v>
      </c>
    </row>
    <row r="22" spans="2:10" ht="19.5" thickBot="1">
      <c r="B22" s="11"/>
      <c r="C22" s="1"/>
      <c r="E22" s="101"/>
      <c r="F22" s="64" t="s">
        <v>11</v>
      </c>
      <c r="G22" s="65"/>
      <c r="H22" s="66"/>
      <c r="I22" s="66"/>
      <c r="J22" s="74">
        <f>J12+J13+J14+J15+J16</f>
        <v>0</v>
      </c>
    </row>
    <row r="23" spans="2:10" ht="15.75" thickBot="1">
      <c r="B23" s="95"/>
      <c r="C23" s="96"/>
      <c r="D23"/>
      <c r="E23" s="81" t="s">
        <v>12</v>
      </c>
      <c r="F23" s="82"/>
      <c r="G23" s="82"/>
      <c r="H23" s="82"/>
      <c r="I23" s="83"/>
      <c r="J23" s="15">
        <f>J19+J21</f>
        <v>0</v>
      </c>
    </row>
    <row r="24" spans="2:10" ht="15.75" thickBot="1">
      <c r="B24" s="95"/>
      <c r="C24" s="96"/>
      <c r="D24"/>
      <c r="E24" s="16" t="s">
        <v>32</v>
      </c>
      <c r="F24" s="17"/>
      <c r="G24" s="17"/>
      <c r="H24" s="17"/>
      <c r="I24" s="18"/>
      <c r="J24" s="15">
        <f>J25-J23</f>
        <v>0</v>
      </c>
    </row>
    <row r="25" spans="2:10" ht="15.75" thickBot="1">
      <c r="B25" s="96"/>
      <c r="C25" s="96"/>
      <c r="D25"/>
      <c r="E25" s="81" t="s">
        <v>13</v>
      </c>
      <c r="F25" s="82"/>
      <c r="G25" s="82"/>
      <c r="H25" s="82"/>
      <c r="I25" s="83"/>
      <c r="J25" s="15">
        <f>J20+J22</f>
        <v>0</v>
      </c>
    </row>
    <row r="26" spans="2:4" ht="15">
      <c r="B26" s="96"/>
      <c r="C26" s="96"/>
      <c r="D26"/>
    </row>
    <row r="27" spans="2:4" ht="15">
      <c r="B27" s="96"/>
      <c r="C27" s="96"/>
      <c r="D27"/>
    </row>
    <row r="28" ht="15">
      <c r="C28" s="1"/>
    </row>
    <row r="29" ht="15">
      <c r="B29" s="5" t="s">
        <v>41</v>
      </c>
    </row>
    <row r="33" ht="103.15" customHeight="1">
      <c r="C33" s="1"/>
    </row>
    <row r="34" ht="16.15" customHeight="1">
      <c r="C34" s="1"/>
    </row>
    <row r="35" ht="16.9" customHeight="1">
      <c r="C35" s="1"/>
    </row>
    <row r="36" ht="15">
      <c r="C36" s="1"/>
    </row>
    <row r="37" ht="15">
      <c r="C37" s="1"/>
    </row>
    <row r="38" ht="15">
      <c r="C38" s="1"/>
    </row>
    <row r="39" ht="15">
      <c r="C39" s="1"/>
    </row>
    <row r="40" ht="15">
      <c r="C40" s="1"/>
    </row>
    <row r="41" ht="15">
      <c r="C41" s="1"/>
    </row>
    <row r="42" ht="15">
      <c r="C42" s="1"/>
    </row>
  </sheetData>
  <mergeCells count="10">
    <mergeCell ref="E23:I23"/>
    <mergeCell ref="E25:I25"/>
    <mergeCell ref="A2:K2"/>
    <mergeCell ref="A3:K3"/>
    <mergeCell ref="H4:K4"/>
    <mergeCell ref="A6:A11"/>
    <mergeCell ref="E19:E20"/>
    <mergeCell ref="B23:C27"/>
    <mergeCell ref="A12:A16"/>
    <mergeCell ref="E21:E22"/>
  </mergeCells>
  <printOptions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landscape" paperSize="8" scale="69" r:id="rId1"/>
  <headerFooter>
    <oddHeader>&amp;CObchodní akademie Dr. Edvarda Beneše, Slaný, Smetanovo nám. 1200
Smetanovo nám. 1200, 274 01  Slaný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Ekonom Obchodní akademie Slaný</cp:lastModifiedBy>
  <cp:lastPrinted>2024-05-27T14:12:23Z</cp:lastPrinted>
  <dcterms:created xsi:type="dcterms:W3CDTF">2017-01-23T02:45:31Z</dcterms:created>
  <dcterms:modified xsi:type="dcterms:W3CDTF">2024-06-18T12:12:20Z</dcterms:modified>
  <cp:category/>
  <cp:version/>
  <cp:contentType/>
  <cp:contentStatus/>
</cp:coreProperties>
</file>