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628"/>
  <workbookPr/>
  <bookViews>
    <workbookView xWindow="36616" yWindow="65416" windowWidth="29040" windowHeight="15840" activeTab="0"/>
  </bookViews>
  <sheets>
    <sheet name="VZ" sheetId="14" r:id="rId1"/>
  </sheets>
  <definedNames/>
  <calcPr calcId="191029"/>
  <extLst/>
</workbook>
</file>

<file path=xl/comments1.xml><?xml version="1.0" encoding="utf-8"?>
<comments xmlns="http://schemas.openxmlformats.org/spreadsheetml/2006/main">
  <authors>
    <author>tc={45A19BB6-6EFA-4844-AE50-BE51A45C1687}</author>
    <author>tc={900DFC94-0BCE-4002-BFAC-F5922FBDE10D}</author>
    <author>tc={2C177AD5-0F59-45B9-BDFF-1518B8535EB3}</author>
    <author>tc={3F215901-A692-47B5-AC9F-AF351B17E253}</author>
    <author>tc={3F1A9FF2-B30B-4EB8-8C70-DBF03E03648F}</author>
    <author>tc={8624FDD8-3E1E-4862-9FD8-719D52268497}</author>
    <author>tc={1B43866F-C0FC-4070-AD1C-1E7EBCEA9A3E}</author>
    <author>tc={54C2E415-E9B4-42CE-ABFE-64C2B49069DE}</author>
    <author>tc={AEFD4497-91F6-458E-937E-E11A9F626A75}</author>
    <author>tc={781BCA9F-DEC4-410D-8383-3F6DF1BCB00E}</author>
    <author>tc={CB51D1EB-7FE8-474F-9EBA-0579EAF2A5B5}</author>
    <author>tc={E8C37699-3AC9-4665-8FD5-57A758EB3E52}</author>
    <author>tc={940A1C96-52C7-4D9F-B25B-A3F50405A3FB}</author>
    <author>tc={F566BE6A-45FC-47A8-9E91-CF572D7EB8CD}</author>
    <author>tc={5B2FC394-15F9-438C-8C65-CAE1FE6F1E65}</author>
    <author>tc={709C16E0-AEE6-498A-92A6-EB4C19C9C1D3}</author>
    <author>tc={0CEE6D05-3B53-47B6-B644-D9361018A9FE}</author>
    <author>tc={2A77E21D-24FC-454B-8A50-05AA6923F385}</author>
    <author>tc={5D692620-8F99-4135-8F95-82B5D7A3DC71}</author>
    <author>tc={BF3299F0-CC52-4B4D-9BA8-D23A17E15063}</author>
    <author>tc={A1270DCF-58C7-4321-A054-8F6F8A020A22}</author>
    <author>tc={A81D8E57-91AA-4507-96BD-797A355E549D}</author>
    <author>tc={2AC57361-62AF-4305-BEAA-2143C0DCBADA}</author>
    <author>tc={15E78990-2EF0-4643-BB76-96E129FA180B}</author>
    <author>tc={70054132-C488-4A5D-9868-42931E57C10F}</author>
    <author>tc={4DE6DD0C-79A7-4FB7-AA8F-FBE41F7CC052}</author>
    <author>tc={88E12997-2358-455F-999D-A96FA9FFF031}</author>
    <author>tc={94EEC572-D9E0-4045-BD04-36119AB97AA9}</author>
    <author>tc={BFD2675C-482B-4651-97F2-00268E4DD7AC}</author>
    <author>tc={07CBF265-B1A9-4897-B5E3-C807877F6613}</author>
    <author>tc={5536AAF6-32A3-4B4D-AE27-019F7F596BDD}</author>
    <author>tc={686D5874-F618-4543-8682-055D6B01ED5D}</author>
    <author>tc={814B39F8-A497-4ABC-8279-710BE410A5E7}</author>
    <author>tc={46831F54-5B7F-4F95-89BA-267A0C7B140D}</author>
    <author>tc={A9304894-CB0A-4F07-B238-F2258A486704}</author>
    <author>tc={BDA9BD53-7E73-492C-B845-C03207DF3781}</author>
    <author>tc={9325F122-7A2F-4A8F-AEEB-9EEA271AC99E}</author>
    <author>tc={74C301D9-93E0-4CB1-A6EE-4DF8E2B83064}</author>
    <author>tc={9047E987-37BE-49FC-B9A0-B81C6B3E2C56}</author>
    <author>tc={CF2FC563-4814-4672-91E7-AC2101E4B8B1}</author>
    <author>tc={699EA103-1418-4683-9C68-41B472B0D19F}</author>
  </authors>
  <commentList>
    <comment ref="K6" authorId="0">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7" authorId="1">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8" authorId="2">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9" authorId="3">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0" authorId="4">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1" authorId="5">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2" authorId="6">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3" authorId="7">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4" authorId="8">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5" authorId="9">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6" authorId="10">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7" authorId="11">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8" authorId="12">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9" authorId="13">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20" authorId="14">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21" authorId="15">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22" authorId="16">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23" authorId="17">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24" authorId="18">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25" authorId="19">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26" authorId="20">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27" authorId="21">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28" authorId="22">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29" authorId="23">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30" authorId="24">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31" authorId="25">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32" authorId="26">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33" authorId="27">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34" authorId="28">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35" authorId="29">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36" authorId="30">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37" authorId="31">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38" authorId="32">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39" authorId="33">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40" authorId="34">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41" authorId="35">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42" authorId="36">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43" authorId="37">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44" authorId="38">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45" authorId="39">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46" authorId="40">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List>
</comments>
</file>

<file path=xl/sharedStrings.xml><?xml version="1.0" encoding="utf-8"?>
<sst xmlns="http://schemas.openxmlformats.org/spreadsheetml/2006/main" count="152" uniqueCount="99">
  <si>
    <t>Název požadovaného výrobku</t>
  </si>
  <si>
    <t>technická specifikace požadovaného výrobku</t>
  </si>
  <si>
    <t>množství</t>
  </si>
  <si>
    <t>jednotka</t>
  </si>
  <si>
    <t>cena celkem včetně DPH</t>
  </si>
  <si>
    <t>NABÍDKA</t>
  </si>
  <si>
    <t>maximální možná cena včetně DPH/jednotka</t>
  </si>
  <si>
    <t>maximální možná cena bez DPH/jednotka</t>
  </si>
  <si>
    <t>jednotková cena bez DPH</t>
  </si>
  <si>
    <t>cena celkem bez DPH</t>
  </si>
  <si>
    <t>Cena celkem bez DPH</t>
  </si>
  <si>
    <t>Cena celkem včetně DPH</t>
  </si>
  <si>
    <t>Cena celkem za celou zakázku bez DPH</t>
  </si>
  <si>
    <t>Cena celkem za celou zakázku s DPH</t>
  </si>
  <si>
    <t>Název a parametry nabízené barvy</t>
  </si>
  <si>
    <t>Moderní přednášková aula a multifunkční polytechnická učebna</t>
  </si>
  <si>
    <t>ks</t>
  </si>
  <si>
    <t>AV TECHNIKA</t>
  </si>
  <si>
    <t>Interaktivní systém</t>
  </si>
  <si>
    <t>Prezenční software</t>
  </si>
  <si>
    <t>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Cena včetně dopravy, instalace a zaškolení uživatele, školení viz. technická zpráva.</t>
  </si>
  <si>
    <t>Pylonový pojezd bez křídel</t>
  </si>
  <si>
    <t>Pylonový pojezd bez křídel. Stabilní konstrukce z hliníkových profilů o výšce min.250cm. Rozsah posunu min. 70 cm. Rozložení hmotnosti sestavy na stěnu a podlahu. Cena včetně dopravy a instalace.</t>
  </si>
  <si>
    <t>Interaktivní panel</t>
  </si>
  <si>
    <t>Profesionální LCD monitor</t>
  </si>
  <si>
    <t>Držák monitoru</t>
  </si>
  <si>
    <t>Stropní držák pro plazmy/LCD 42"-70". Nosnost min. 56 kg. Náklon +5/-20 st. Cena včetně dopravy, instalace.</t>
  </si>
  <si>
    <t>HDMI matice</t>
  </si>
  <si>
    <t>Maticový přepínač 4x2 HDMI. Podpora standardů HDMI 1.4 a HDCP 1.4. Podpora rozlišení 4K/UHD @ 60 Hz 4:2:0. Vestavěný audio embeder/de-embeder s volitelným směřováním zvuku na vybraný vstup/výstup (1x IN, 1x OUT). EDID manager. 1x RS232 obousměrný, 2x RS/IR jednosměrný, IR IN, IR OUT Event Manager. Ovládání přes tlačítka na předním panelu, USB nebo LAN. Provedení v kompaktním šasi pro umístění na polici. Cena včetně dopravy, instalace a nutné kabeláže, nastavení.</t>
  </si>
  <si>
    <t>Extender</t>
  </si>
  <si>
    <t>Extender pro přenos HDMI po kabelu CAT5e/6/7. Sada přijímač + vysílač. Podpora standardů HDBase-T, HDMI 1.4, HDCP 2.2. Podpora 4K/UHD@60Hz 4:2:0. Kompatibilní s CAT5e/6/7 twisted pair kabely. Přenos 1080p na vzálenost max. 70m, přenos 4K/UHD na max. 40m (obojí při použití kabelu CAT6/7). HDCP kompatibilní
Podpora přenosu EDID a CEC. PoE napájení přijímače po CATx kabelu (zdroj součást balení). Cena včetně dopravy, instalace, a nutné kabeláže, nastavení.</t>
  </si>
  <si>
    <t>1x8 HDMI rozbočovač, Podpora standardů HDMI 2.0 a HDCP 2.2, Podpora rozlišení podpora 4K/UHD @ 60 Hz 4:4:4, Podpora HDR, HDCP kompatibilní, EDID Manager, HDCP kompatibilní, Maximální přenos 18 Gbps. Cena včetně dopravy, instalace, a nutné kabeláže, nastavení..</t>
  </si>
  <si>
    <t>HDMI rozbočovač</t>
  </si>
  <si>
    <t>USB přepínač</t>
  </si>
  <si>
    <t>4-portový průmyslový přepínač min. USB3.1, Umožňuje sdílet 4 počítače se zařízeními min. USB3.1 , jako jsou klávesnice, myš a další periferní zařízení. Je vhodný pro průmyslové prostředí, má kovové a bytelné pouzdro vhodné pro montáž do racku. Pro větší pohodlí je zde externí port pro dálkové ovládání, který může zjednodušit uspořádání kabeláže prostřednictvím tradičních signálů RS-422 / RS-485.
Technické parametry:
- Umožňuje čtyřem počítačům sdílet až čtyři periferní zařízení USB
- Podporuje specifikaci rozhraní USB 3.1 Gen1, maximální přenosové rychlosti až 5 Gb / s
- Podpora pro více platforem - Windows, Mac a Linux
- LED indikátory zobrazují vybraný port
- Kovové pouzdro zařízení s designem na stěnu/do racku
- Podpora USB M2 kabelu se zámkem
- Podporujte výběr portů pomocí dálkového ovladače nebo propojení RS-422 / RS-485 pomocí 5 kolíkové svorkovnice
- Zapojitelný za chodu. Cena včetně dopravy, instalace, a nutné kabeláže, nastavení.</t>
  </si>
  <si>
    <t>Přípojné místo</t>
  </si>
  <si>
    <t>Nerezové/hliníkové přípojné místo s víkem pro instalaci do desky stolu. 2x zásuvka 230V, konektorové moduly HDMI a RJ-45 (cat.6) a USB A. Barevné provedení černá, stříbrná nebo bílá. Volný prostor pro instalci klávesnice řídicího systému. Povrchová nebo zapuštěná montáž. Cena včetně dopravy a instalace.</t>
  </si>
  <si>
    <t>19" rozvaděč</t>
  </si>
  <si>
    <t>19" rozvaděč min. 7U (konstrukce) pro instalaci do nábytkové sestavy. Výška bude upřesněna dle výšky katedry.  Cena včetně dopravy, instalace.</t>
  </si>
  <si>
    <t>19" police</t>
  </si>
  <si>
    <t>19" rozvodový panel</t>
  </si>
  <si>
    <t>Montážní sada</t>
  </si>
  <si>
    <t>19" ukládací police do rozvaděče, hloubka 350mm. Cena včetně dopravy a instalace.</t>
  </si>
  <si>
    <t>19" rozvodný panel min. 9x zásuvka 230V, délka kabelu min. 3 m. Cena včetně dopravy a instalace.</t>
  </si>
  <si>
    <t>Montážní sada (šroub, plovoucí matka, podložka). Cena včetně dopravy a instalace.</t>
  </si>
  <si>
    <t>Reproduktory</t>
  </si>
  <si>
    <t>Sestava 2 ks dvoupásmových reprosoustav a RS-232 řízení signálu, minimální konfigurace: výkon 2x 30W (aktivní + pasivní repro), 80 Hz - 20 kHz, 2 linkové vstupy, vč. nástěnného držáku, propojovacího kabelu a podružného montážního materiálu. Cena včetně dopravy, instalace a kabeláže k připojení k displeji.</t>
  </si>
  <si>
    <t>Klopový mikrofon</t>
  </si>
  <si>
    <t>Bezdrátová RF digitální sada, klopový všesměrový mikrofon, frekvenční rozsah min. 80Hz - 15kHz, akumulátor s výdrží min. 6 hod., vč. systémového nabíjení ve vysílači, 3 pin zvukový výstup, výrobcem garantovaný provoz min. 8 systémů v jedné lokaci, rozměry vysílače max. 110×70×25mm, váha max. 90g. Cena včetně dopravy a instalace.</t>
  </si>
  <si>
    <t>Řídící systém</t>
  </si>
  <si>
    <t>Kontrolér řídicího systému. Technické parametry kontroléru: 2GB RAM, 4x RS232/485 obousměrný, 8x univerzální port (digital I/O, IR, RS out), 2x relé, 1x LAN, vestavěný webový server. Napájecí zdroj je součástí balení nebo PoE (802.3af). Cena včetně dopravy, instalace, programování, nastavení.</t>
  </si>
  <si>
    <t>Klávesnice</t>
  </si>
  <si>
    <t>Tlačítkový panel drátový vestavný, do modulu velikosti 55 x 55 mm nebo instalační krabice KU68, 8x tlačítko s indikační LED ovládanou programově, popis tlačítek pomocí potištěné folie. Cena včetně dopravy, instalace, programování, nastavení.</t>
  </si>
  <si>
    <t>Datový switch</t>
  </si>
  <si>
    <t>Datový přepínač s 24 porty 10/100/1000Mbit, s rychlosti přepnutí až 35.7Mpps, buffer pro 525kB packetu, podporou až 8tis. MAC adres, s pasivním chlazením, setem pro instalaci do rack, s napájecím zdrojem. Cena včetně dopravy a instalace.</t>
  </si>
  <si>
    <t>Magnetický kontakt</t>
  </si>
  <si>
    <t>Magnetický kontakt pro instalaci na mobilní příčku. Cena včetně dopravy, instalace, nastavení.</t>
  </si>
  <si>
    <t>Videokamera</t>
  </si>
  <si>
    <t>Konferenční USB kamera. Využití pro videokonference typu MS Teams, Google Meet, Webex apod. k připojení přes USB k laptopu nebo počítači. Minimální parametry kamery: objektiv F4,7 mm-42,3 mm s 10x optickým a 16x digitálním zoomem se záběrem 58,5° horizontálně, obrazový CMOS čip 2,07 MP, rozlišení fullHD, rozsah motorického ovládání minimálně P&amp;T +/- 170°, 90° nahoru, 30° dolů, 64 pozic předvoleb. Ovládání kamery přes dálkový ovladač. Vstupy: minimálně 1x USB 2.0 typ B, 1x RS232 (8-pin DIN). Rozměry a hmotnost: maximálně 145 x 155 x 165 mm (V x Š x H), 1,5 kg. Cena včetně dopravy a instalace.</t>
  </si>
  <si>
    <t>Držák pro videokameru</t>
  </si>
  <si>
    <t>Nástěnný držák pro PTZ kameru. Cena včetně dopravy a instalace.</t>
  </si>
  <si>
    <t>Access point</t>
  </si>
  <si>
    <t>Stropní bezdrátový přístupový bod (AP), 802.11ax, dvě rádia, duálně optimalizovaná anténa 2x2 MU-MIMO, 2.4GHz a 5GHz, PoE, RJ45, management, hybridní - možnost správy kontrolérem nebo v cloud. Cena včetně dopravy, instalace, nastavení.</t>
  </si>
  <si>
    <t>Dobíjecí box</t>
  </si>
  <si>
    <t>Dobíjecí transportní box pro 6 zařízení do velikosti až 15.6", vhodné pro notebooky, tablety, chromebooky, roboty adp., flexibilní a adaptabilní s měkkými, polstrovanými vnitřními přepážkami, které lze nastavit nebo odstranit tak, aby vyhovovaly jakémukoli zařízení, robustní kola na teleskopickém transportním vozíku usnadňují cestování, nosnost až 25kg</t>
  </si>
  <si>
    <t>Notebook</t>
  </si>
  <si>
    <t>PoE injektor</t>
  </si>
  <si>
    <t>PoE adaptér dodávající elektrickou energii po ethernetovém kabelu (30W). Cena včetně dopravy, instalace.</t>
  </si>
  <si>
    <t>Kabel HDMI</t>
  </si>
  <si>
    <t>Kabel HDMI, min. 4K*2K @ 60Hz, min. 7,5 m. Cena včetně dopravy, instalace.</t>
  </si>
  <si>
    <t>HDMI extender</t>
  </si>
  <si>
    <t>HDMI extender pro zesílení signálu podporující přenos na min. 30 m, podpora rozlišení min. 4K*2K @ 60Hz, HDCP kompatibilní. Cena včetně dopravy, instalace.</t>
  </si>
  <si>
    <t>Repeater aktvní USB</t>
  </si>
  <si>
    <t>USB repeater pro prodlužování USB kabelů, délka min. 5 m. Cena včetně dopravy, instalace.</t>
  </si>
  <si>
    <t>Kabel HDMI, min. 4K*2K @ 60Hz, min. 1 m. Cena včetně dopravy, instalace.</t>
  </si>
  <si>
    <t>Kabel HDMI, min. 4K*2K @ 60Hz, min. 2 m. Cena včetně dopravy, instalace.</t>
  </si>
  <si>
    <t>Kabel HDMI, min. 4K*2K @ 60Hz, min. 5 m. Cena včetně dopravy, instalace.</t>
  </si>
  <si>
    <t>Propojovací kabel</t>
  </si>
  <si>
    <t>Propojovací kabel USB,  délka 12 m. Cena včetně dopravy a instalace.</t>
  </si>
  <si>
    <t>USB kabel</t>
  </si>
  <si>
    <t>Prodlužovací kabel USB 2.0, A-A, délka 1-2 m  (kupaa2). Cena včetně dopravy, instalace.</t>
  </si>
  <si>
    <t>Kabel UTP</t>
  </si>
  <si>
    <t>Stíněný kabel CAT6 s LSOH pláštěm. Nejvyšší podporovaný protokol  - 1000BaseT, 1000BaseTX. Stínění - fólie kolem všech 4 párů. Šířka pásma - 250 MHz. Jednotlivé páry odděleny plastovým křížem. AWG23. Cena včetně dopravy, instalace a konektorů.</t>
  </si>
  <si>
    <t>Interaktivní displej s úhlopříčkou min. 86" (218cm) a rozlišením obrazu 4K UHD. Automatické rozpoznání dotyku prstem pro ovládání a popisovačem pro psaní a zárověň odlišení popisovačů pro současné psaní různou barvou.
Počítačový modul s minimálními parametry 8GB RAM a 32GB, který obsahuje aplikaci pro psaní na bílé ploše a prohlížeč webových stránek. Integrované reproduktory 2x18W + subwoofer 15W, integrované mikrofonní pole, integrovaná čtečka NFC karet. Minimálně konektory HDMI a USB-C a bezdrátovou konektivitu Wifi (s podporou Wi-fi 6) a Bluetooth (min. 5.0). Displej musí mít certifikaci ENERGY STAR. Cena včetně systémové AV kabeláže, včetně dopravy, instalace, nastavení.</t>
  </si>
  <si>
    <t>Interaktivní displej s úhlopříčkou min. 86" (218cm). Dotyková technologie musí rozpoznat min. 20 současných dotyků. Displej obsahuje vestavěnou aplikaci pro psaní digitálním inkoustem na bílé tabuli, prohlížeč internetových stránek. Zařízení musí mít certifikaci ENERGY STAR. Cena včetně systémové AV kabeláže, včetně dopravy, instalace, nastavení.</t>
  </si>
  <si>
    <t>Interaktivní panel s úhlopříčkou 24". Dotyková technologie musí rozpoznat min 10 současných dotyků a multidotyková gesta. Na rámu panelu jsou 4 funkční tlačítka pro výběr barvy digitálního inkoustu.
Dodávka interaktivního panelu musí obsahovat i 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Cena včetně systémové AV kabeláže, včetně dopravy, instalace, nastavení.</t>
  </si>
  <si>
    <t>55” IPS panel, rozlišení 3840 x 2160, jas 500cd/m2, provoz 16/7, orientace landscape a portrait, min. 4x HDMI, RS232C, RJ45, USB-C, USB-A, microSD slot, vestavěná WiFi a BT, USB Media Player, HTML prohlížeč webových stránek, integrované reproduktory min. 2x 10W, software pro jednoduchou správu a distribuci obsahu, podpora barevné kalibrace. Cena včetně systémové AV kabeláže, včetně dopravy, instalace, nastavení.</t>
  </si>
  <si>
    <t>75” IPS panel, rozlišení 3840 x 2160, jas 500cd/m2, provoz 16/7, orientace landscape a portrait, min. 4x HDMI, RS232C, RJ45, USB-C, USB-A, microSD slot, vestavěná WiFi a BT, USB Media Player, HTML prohlížeč webových stránek, integrované reproduktory min. 2x 10W, software pro jednoduchou správu a distribuci obsahu, podpora barevné kalibrace. Cena včetně systémové AV kabeláže, včetně dopravy, instalace, nastavení.</t>
  </si>
  <si>
    <t>Přípojné místo HDMI a USB, nástěnná montáž. Cena včetně dopravy a instalace.</t>
  </si>
  <si>
    <t>m</t>
  </si>
  <si>
    <t>DPH 21%</t>
  </si>
  <si>
    <t>Notebook - min. Intel Core i3 N305 Alder Lake, min.15.6" IPS matný 1920 × 1080, min.RAM 8GB DDR4, Intel UHD Graphics, min.SSD 512GB, numerická klávesnice, webkamera, USB 3.2 Gen 1, USB-C, WiFi 5, Bluetooth, Hmotnost max 2 kg, Windows 11 Home a vyšší</t>
  </si>
  <si>
    <r>
      <t xml:space="preserve">Maximální cena za </t>
    </r>
    <r>
      <rPr>
        <b/>
        <sz val="11"/>
        <color theme="1"/>
        <rFont val="Calibri"/>
        <family val="2"/>
        <scheme val="minor"/>
      </rPr>
      <t>NEINVESTIČNÍ</t>
    </r>
    <r>
      <rPr>
        <sz val="11"/>
        <color theme="1"/>
        <rFont val="Calibri"/>
        <family val="2"/>
        <scheme val="minor"/>
      </rPr>
      <t xml:space="preserve"> zakázku činní 779 900 Kč bez DPH. Cena je maximální a nepřekročitelná. </t>
    </r>
  </si>
  <si>
    <r>
      <t xml:space="preserve">Maximální cena za </t>
    </r>
    <r>
      <rPr>
        <b/>
        <sz val="11"/>
        <color theme="1"/>
        <rFont val="Calibri"/>
        <family val="2"/>
        <scheme val="minor"/>
      </rPr>
      <t>INVESTIČNÍ</t>
    </r>
    <r>
      <rPr>
        <sz val="11"/>
        <color theme="1"/>
        <rFont val="Calibri"/>
        <family val="2"/>
        <scheme val="minor"/>
      </rPr>
      <t xml:space="preserve"> zakázku činní 235 000 Kč bez DPH. Cena je maximální a nepřekročitelná.</t>
    </r>
  </si>
  <si>
    <t xml:space="preserve">Ve Slaném dne 13.6.2024  </t>
  </si>
  <si>
    <t>AV INVESTIČNÍ</t>
  </si>
  <si>
    <t>AV NEINVESTIČNÍ</t>
  </si>
  <si>
    <t>DODÁVKA MUSÍ ZAHRNOVAT DOPRAVU,  INSTALACI, TAK ABY  AV TECHNIKA BYLA NAVZÁJEM FUNKČNÍ, PŘEDÁNÍ V MÍSTĚ PLNĚNÍ</t>
  </si>
  <si>
    <t>Příloha č. 6 ZD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</si>
</sst>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č&quot;;[Red]\-#,##0\ &quot;Kč&quot;"/>
    <numFmt numFmtId="44" formatCode="_-* #,##0.00\ &quot;Kč&quot;_-;\-* #,##0.00\ &quot;Kč&quot;_-;_-* &quot;-&quot;??\ &quot;Kč&quot;_-;_-@_-"/>
    <numFmt numFmtId="164" formatCode="#,##0.00\ &quot;Kč&quot;"/>
  </numFmts>
  <fonts count="11">
    <font>
      <sz val="11"/>
      <color theme="1"/>
      <name val="Calibri"/>
      <family val="2"/>
      <scheme val="minor"/>
    </font>
    <font>
      <sz val="10"/>
      <name val="Arial"/>
      <family val="2"/>
    </font>
    <font>
      <u val="single"/>
      <sz val="10"/>
      <color indexed="12"/>
      <name val="Arial"/>
      <family val="2"/>
    </font>
    <font>
      <sz val="8"/>
      <name val="MS Sans Serif"/>
      <family val="2"/>
    </font>
    <font>
      <b/>
      <sz val="11"/>
      <color theme="1"/>
      <name val="Calibri"/>
      <family val="2"/>
      <scheme val="minor"/>
    </font>
    <font>
      <sz val="11"/>
      <color rgb="FF000000"/>
      <name val="Calibri"/>
      <family val="2"/>
      <scheme val="minor"/>
    </font>
    <font>
      <b/>
      <sz val="14"/>
      <color theme="1"/>
      <name val="Calibri"/>
      <family val="2"/>
      <scheme val="minor"/>
    </font>
    <font>
      <b/>
      <sz val="10"/>
      <color theme="1"/>
      <name val="Calibri"/>
      <family val="2"/>
      <scheme val="minor"/>
    </font>
    <font>
      <b/>
      <sz val="10"/>
      <color rgb="FF0070C0"/>
      <name val="Calibri"/>
      <family val="2"/>
      <scheme val="minor"/>
    </font>
    <font>
      <sz val="9"/>
      <color theme="1"/>
      <name val="Calibri"/>
      <family val="2"/>
      <scheme val="minor"/>
    </font>
    <font>
      <b/>
      <sz val="8"/>
      <name val="Calibri"/>
      <family val="2"/>
    </font>
  </fonts>
  <fills count="8">
    <fill>
      <patternFill/>
    </fill>
    <fill>
      <patternFill patternType="gray125"/>
    </fill>
    <fill>
      <patternFill patternType="solid">
        <fgColor rgb="FF92D050"/>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7" tint="0.39998000860214233"/>
        <bgColor indexed="64"/>
      </patternFill>
    </fill>
    <fill>
      <patternFill patternType="solid">
        <fgColor theme="4" tint="0.39998000860214233"/>
        <bgColor indexed="64"/>
      </patternFill>
    </fill>
  </fills>
  <borders count="35">
    <border>
      <left/>
      <right/>
      <top/>
      <bottom/>
      <diagonal/>
    </border>
    <border>
      <left style="thin"/>
      <right style="thin"/>
      <top style="medium"/>
      <bottom style="thin"/>
    </border>
    <border>
      <left style="thin"/>
      <right style="thin"/>
      <top style="thin"/>
      <bottom style="thin"/>
    </border>
    <border>
      <left style="medium"/>
      <right style="medium"/>
      <top style="medium"/>
      <bottom style="medium"/>
    </border>
    <border>
      <left style="thin"/>
      <right style="thin"/>
      <top style="thin"/>
      <bottom style="medium"/>
    </border>
    <border>
      <left/>
      <right style="thin">
        <color theme="0" tint="-0.4999699890613556"/>
      </right>
      <top style="medium"/>
      <bottom/>
    </border>
    <border>
      <left style="thin">
        <color theme="0" tint="-0.4999699890613556"/>
      </left>
      <right style="thin">
        <color theme="0" tint="-0.4999699890613556"/>
      </right>
      <top style="medium"/>
      <bottom/>
    </border>
    <border>
      <left style="thin">
        <color theme="0" tint="-0.4999699890613556"/>
      </left>
      <right/>
      <top style="medium"/>
      <bottom/>
    </border>
    <border>
      <left style="medium"/>
      <right style="thin">
        <color theme="0" tint="-0.4999699890613556"/>
      </right>
      <top style="medium"/>
      <bottom/>
    </border>
    <border>
      <left style="thin">
        <color theme="0" tint="-0.4999699890613556"/>
      </left>
      <right style="medium"/>
      <top style="medium"/>
      <bottom/>
    </border>
    <border>
      <left style="medium"/>
      <right style="medium"/>
      <top style="medium"/>
      <bottom/>
    </border>
    <border>
      <left style="medium"/>
      <right style="medium"/>
      <top style="medium"/>
      <bottom style="medium">
        <color theme="0" tint="-0.4999699890613556"/>
      </bottom>
    </border>
    <border>
      <left style="medium"/>
      <right style="medium"/>
      <top style="medium">
        <color theme="0" tint="-0.4999699890613556"/>
      </top>
      <bottom style="medium"/>
    </border>
    <border>
      <left style="medium"/>
      <right/>
      <top style="medium"/>
      <bottom style="medium">
        <color theme="0" tint="-0.4999699890613556"/>
      </bottom>
    </border>
    <border>
      <left/>
      <right/>
      <top style="medium"/>
      <bottom style="medium">
        <color theme="0" tint="-0.4999699890613556"/>
      </bottom>
    </border>
    <border>
      <left style="medium"/>
      <right/>
      <top style="medium">
        <color theme="0" tint="-0.4999699890613556"/>
      </top>
      <bottom style="medium"/>
    </border>
    <border>
      <left/>
      <right/>
      <top style="medium">
        <color theme="0" tint="-0.4999699890613556"/>
      </top>
      <bottom style="medium"/>
    </border>
    <border>
      <left style="medium"/>
      <right style="thin"/>
      <top style="medium"/>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bottom style="medium"/>
    </border>
    <border>
      <left style="medium"/>
      <right/>
      <top/>
      <bottom/>
    </border>
    <border>
      <left style="medium"/>
      <right style="medium"/>
      <top/>
      <bottom/>
    </border>
    <border>
      <left style="thin"/>
      <right style="medium"/>
      <top style="thin"/>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style="thin"/>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medium"/>
      <right style="medium"/>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1" fillId="0" borderId="0">
      <alignment/>
      <protection/>
    </xf>
    <xf numFmtId="0" fontId="3" fillId="0" borderId="0">
      <alignment/>
      <protection locked="0"/>
    </xf>
  </cellStyleXfs>
  <cellXfs count="98">
    <xf numFmtId="0" fontId="0" fillId="0" borderId="0" xfId="0"/>
    <xf numFmtId="0" fontId="5" fillId="0" borderId="0" xfId="0" applyFont="1" applyAlignment="1">
      <alignment vertical="top" wrapText="1"/>
    </xf>
    <xf numFmtId="44" fontId="0" fillId="0" borderId="0" xfId="0" applyNumberFormat="1"/>
    <xf numFmtId="0" fontId="0" fillId="0" borderId="0" xfId="0" applyAlignment="1">
      <alignment horizontal="center" vertical="center"/>
    </xf>
    <xf numFmtId="0" fontId="0" fillId="0" borderId="0" xfId="0" applyAlignment="1">
      <alignment horizontal="left" vertical="center"/>
    </xf>
    <xf numFmtId="44" fontId="0" fillId="2" borderId="1" xfId="0" applyNumberFormat="1" applyFill="1" applyBorder="1" applyAlignment="1">
      <alignment vertical="center"/>
    </xf>
    <xf numFmtId="0" fontId="9" fillId="3" borderId="2" xfId="0" applyFont="1" applyFill="1" applyBorder="1" applyAlignment="1">
      <alignment horizontal="left" vertical="center" wrapText="1"/>
    </xf>
    <xf numFmtId="0" fontId="4" fillId="4" borderId="0" xfId="0" applyFont="1" applyFill="1" applyAlignment="1">
      <alignment horizontal="center"/>
    </xf>
    <xf numFmtId="44" fontId="0" fillId="2" borderId="3" xfId="0" applyNumberFormat="1" applyFill="1" applyBorder="1"/>
    <xf numFmtId="6" fontId="0" fillId="3" borderId="2" xfId="0" applyNumberFormat="1" applyFill="1" applyBorder="1" applyAlignment="1">
      <alignment horizontal="center" vertical="center"/>
    </xf>
    <xf numFmtId="164" fontId="0" fillId="2" borderId="2" xfId="0" applyNumberFormat="1" applyFill="1" applyBorder="1" applyAlignment="1">
      <alignment horizontal="right" vertical="center"/>
    </xf>
    <xf numFmtId="164" fontId="0" fillId="2" borderId="1" xfId="0" applyNumberFormat="1" applyFill="1" applyBorder="1" applyAlignment="1">
      <alignment horizontal="right" vertical="center"/>
    </xf>
    <xf numFmtId="0" fontId="9" fillId="3" borderId="4" xfId="0" applyFont="1" applyFill="1" applyBorder="1" applyAlignment="1">
      <alignment horizontal="left" vertical="center" wrapText="1"/>
    </xf>
    <xf numFmtId="6" fontId="0" fillId="3" borderId="4" xfId="0" applyNumberFormat="1" applyFill="1" applyBorder="1" applyAlignment="1">
      <alignment horizontal="center" vertical="center"/>
    </xf>
    <xf numFmtId="164" fontId="0" fillId="2" borderId="4" xfId="0" applyNumberFormat="1" applyFill="1" applyBorder="1" applyAlignment="1">
      <alignment horizontal="right" vertical="center"/>
    </xf>
    <xf numFmtId="0" fontId="7" fillId="5" borderId="5" xfId="0" applyFont="1" applyFill="1" applyBorder="1" applyAlignment="1">
      <alignment horizontal="left" vertical="center"/>
    </xf>
    <xf numFmtId="0" fontId="7" fillId="5" borderId="6" xfId="0" applyFont="1" applyFill="1" applyBorder="1" applyAlignment="1">
      <alignment horizontal="center" vertical="center"/>
    </xf>
    <xf numFmtId="0" fontId="8" fillId="5" borderId="6"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pplyProtection="1">
      <alignment vertical="center" wrapText="1"/>
      <protection locked="0"/>
    </xf>
    <xf numFmtId="0" fontId="4" fillId="5" borderId="6" xfId="0" applyFont="1" applyFill="1" applyBorder="1" applyAlignment="1" applyProtection="1">
      <alignment vertical="center" wrapText="1"/>
      <protection locked="0"/>
    </xf>
    <xf numFmtId="0" fontId="4" fillId="5" borderId="9" xfId="0" applyFont="1" applyFill="1" applyBorder="1" applyAlignment="1" applyProtection="1">
      <alignment vertical="center" wrapText="1"/>
      <protection locked="0"/>
    </xf>
    <xf numFmtId="0" fontId="4" fillId="5" borderId="10" xfId="0" applyFont="1" applyFill="1" applyBorder="1" applyAlignment="1">
      <alignment horizontal="center" vertical="center"/>
    </xf>
    <xf numFmtId="3" fontId="0" fillId="3" borderId="2" xfId="0" applyNumberFormat="1" applyFill="1" applyBorder="1" applyAlignment="1">
      <alignment horizontal="center" vertical="center"/>
    </xf>
    <xf numFmtId="44" fontId="4" fillId="2" borderId="11" xfId="0" applyNumberFormat="1" applyFont="1" applyFill="1" applyBorder="1"/>
    <xf numFmtId="44" fontId="4" fillId="2" borderId="12" xfId="0" applyNumberFormat="1" applyFont="1" applyFill="1" applyBorder="1"/>
    <xf numFmtId="0" fontId="4" fillId="0" borderId="13" xfId="0" applyFont="1" applyBorder="1" applyAlignment="1">
      <alignment horizontal="left" vertical="center"/>
    </xf>
    <xf numFmtId="0" fontId="0" fillId="0" borderId="14" xfId="0" applyBorder="1" applyAlignment="1">
      <alignment horizontal="center" vertical="center"/>
    </xf>
    <xf numFmtId="44" fontId="0" fillId="0" borderId="14" xfId="0" applyNumberFormat="1" applyBorder="1"/>
    <xf numFmtId="0" fontId="4" fillId="0" borderId="15" xfId="0" applyFont="1" applyBorder="1" applyAlignment="1">
      <alignment horizontal="left" vertical="center"/>
    </xf>
    <xf numFmtId="0" fontId="0" fillId="0" borderId="16" xfId="0" applyBorder="1" applyAlignment="1">
      <alignment horizontal="center" vertical="center"/>
    </xf>
    <xf numFmtId="44" fontId="0" fillId="0" borderId="16" xfId="0" applyNumberFormat="1" applyBorder="1"/>
    <xf numFmtId="0" fontId="0" fillId="5" borderId="17" xfId="0" applyFill="1" applyBorder="1" applyAlignment="1">
      <alignment horizontal="center" vertical="center" textRotation="255"/>
    </xf>
    <xf numFmtId="0" fontId="4" fillId="3" borderId="2" xfId="0" applyFont="1" applyFill="1" applyBorder="1" applyAlignment="1">
      <alignment horizontal="left" vertical="center" wrapText="1"/>
    </xf>
    <xf numFmtId="0" fontId="4" fillId="3" borderId="4" xfId="0" applyFont="1" applyFill="1" applyBorder="1" applyAlignment="1">
      <alignment horizontal="left" vertical="center" wrapText="1"/>
    </xf>
    <xf numFmtId="3" fontId="0" fillId="3" borderId="4" xfId="0" applyNumberFormat="1" applyFill="1" applyBorder="1" applyAlignment="1">
      <alignment horizontal="center" vertical="center"/>
    </xf>
    <xf numFmtId="0" fontId="4" fillId="2" borderId="18" xfId="0" applyFont="1" applyFill="1" applyBorder="1" applyAlignment="1">
      <alignment horizontal="left" vertical="center"/>
    </xf>
    <xf numFmtId="0" fontId="0" fillId="2" borderId="19" xfId="0" applyFill="1" applyBorder="1"/>
    <xf numFmtId="0" fontId="0" fillId="2" borderId="20" xfId="0" applyFill="1" applyBorder="1"/>
    <xf numFmtId="0" fontId="4" fillId="3" borderId="21" xfId="0" applyFont="1" applyFill="1" applyBorder="1" applyAlignment="1">
      <alignment horizontal="left" vertical="center" wrapText="1"/>
    </xf>
    <xf numFmtId="0" fontId="9" fillId="3" borderId="21" xfId="0" applyFont="1" applyFill="1" applyBorder="1" applyAlignment="1">
      <alignment horizontal="left" vertical="center" wrapText="1"/>
    </xf>
    <xf numFmtId="6" fontId="0" fillId="3" borderId="21" xfId="0" applyNumberFormat="1" applyFill="1" applyBorder="1" applyAlignment="1">
      <alignment horizontal="center" vertical="center"/>
    </xf>
    <xf numFmtId="3" fontId="0" fillId="3" borderId="21" xfId="0" applyNumberFormat="1" applyFill="1" applyBorder="1" applyAlignment="1">
      <alignment horizontal="center" vertical="center"/>
    </xf>
    <xf numFmtId="0" fontId="0" fillId="3" borderId="21" xfId="0" applyFill="1" applyBorder="1" applyAlignment="1">
      <alignment horizontal="center" vertical="center"/>
    </xf>
    <xf numFmtId="164" fontId="0" fillId="2" borderId="21" xfId="0" applyNumberFormat="1" applyFill="1" applyBorder="1" applyAlignment="1">
      <alignment horizontal="right" vertical="center"/>
    </xf>
    <xf numFmtId="44" fontId="0" fillId="2" borderId="21" xfId="0" applyNumberFormat="1" applyFill="1" applyBorder="1" applyAlignment="1">
      <alignment vertical="center"/>
    </xf>
    <xf numFmtId="6" fontId="0" fillId="3" borderId="22" xfId="0" applyNumberFormat="1" applyFill="1" applyBorder="1" applyAlignment="1">
      <alignment horizontal="center" vertical="center"/>
    </xf>
    <xf numFmtId="0" fontId="0" fillId="3" borderId="22" xfId="0" applyFill="1" applyBorder="1" applyAlignment="1">
      <alignment horizontal="center" vertical="center"/>
    </xf>
    <xf numFmtId="0" fontId="4" fillId="0" borderId="23" xfId="0" applyFont="1" applyBorder="1" applyAlignment="1">
      <alignment horizontal="left" vertical="center"/>
    </xf>
    <xf numFmtId="44" fontId="4" fillId="2" borderId="24" xfId="0" applyNumberFormat="1" applyFont="1" applyFill="1" applyBorder="1"/>
    <xf numFmtId="0" fontId="4" fillId="5" borderId="21" xfId="0" applyFont="1" applyFill="1" applyBorder="1" applyAlignment="1">
      <alignment horizontal="left" vertical="center" wrapText="1"/>
    </xf>
    <xf numFmtId="0" fontId="9" fillId="5" borderId="21" xfId="0" applyFont="1" applyFill="1" applyBorder="1" applyAlignment="1">
      <alignment horizontal="left" vertical="center" wrapText="1"/>
    </xf>
    <xf numFmtId="164" fontId="4" fillId="2" borderId="11" xfId="0" applyNumberFormat="1" applyFont="1" applyFill="1" applyBorder="1"/>
    <xf numFmtId="164" fontId="0" fillId="2" borderId="3" xfId="0" applyNumberFormat="1" applyFill="1" applyBorder="1"/>
    <xf numFmtId="0" fontId="4" fillId="6" borderId="13" xfId="0" applyFont="1" applyFill="1" applyBorder="1" applyAlignment="1">
      <alignment horizontal="left" vertical="center"/>
    </xf>
    <xf numFmtId="0" fontId="0" fillId="6" borderId="14" xfId="0" applyFill="1" applyBorder="1" applyAlignment="1">
      <alignment horizontal="center" vertical="center"/>
    </xf>
    <xf numFmtId="44" fontId="0" fillId="6" borderId="14" xfId="0" applyNumberFormat="1" applyFill="1" applyBorder="1"/>
    <xf numFmtId="0" fontId="4" fillId="6" borderId="23" xfId="0" applyFont="1" applyFill="1" applyBorder="1" applyAlignment="1">
      <alignment horizontal="left" vertical="center"/>
    </xf>
    <xf numFmtId="0" fontId="0" fillId="6" borderId="0" xfId="0" applyFill="1" applyAlignment="1">
      <alignment horizontal="center" vertical="center"/>
    </xf>
    <xf numFmtId="44" fontId="0" fillId="6" borderId="0" xfId="0" applyNumberFormat="1" applyFill="1"/>
    <xf numFmtId="0" fontId="4" fillId="6" borderId="15" xfId="0" applyFont="1" applyFill="1" applyBorder="1" applyAlignment="1">
      <alignment horizontal="left" vertical="center"/>
    </xf>
    <xf numFmtId="0" fontId="0" fillId="6" borderId="16" xfId="0" applyFill="1" applyBorder="1" applyAlignment="1">
      <alignment horizontal="center" vertical="center"/>
    </xf>
    <xf numFmtId="44" fontId="0" fillId="6" borderId="16" xfId="0" applyNumberFormat="1" applyFill="1" applyBorder="1"/>
    <xf numFmtId="0" fontId="4" fillId="6"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6" fontId="0" fillId="6" borderId="1" xfId="0" applyNumberFormat="1" applyFill="1" applyBorder="1" applyAlignment="1">
      <alignment horizontal="center" vertical="center"/>
    </xf>
    <xf numFmtId="3" fontId="0" fillId="6" borderId="1" xfId="0" applyNumberFormat="1" applyFill="1" applyBorder="1" applyAlignment="1">
      <alignment horizontal="center" vertical="center"/>
    </xf>
    <xf numFmtId="0" fontId="0" fillId="6" borderId="1" xfId="0" applyFill="1" applyBorder="1" applyAlignment="1">
      <alignment horizontal="center" vertical="center"/>
    </xf>
    <xf numFmtId="0" fontId="4" fillId="6" borderId="21" xfId="0" applyFont="1" applyFill="1" applyBorder="1" applyAlignment="1">
      <alignment horizontal="left" vertical="center" wrapText="1"/>
    </xf>
    <xf numFmtId="0" fontId="9" fillId="6" borderId="21" xfId="0" applyFont="1" applyFill="1" applyBorder="1" applyAlignment="1">
      <alignment horizontal="left" vertical="center" wrapText="1"/>
    </xf>
    <xf numFmtId="6" fontId="0" fillId="6" borderId="21" xfId="0" applyNumberFormat="1" applyFill="1" applyBorder="1" applyAlignment="1">
      <alignment horizontal="center" vertical="center"/>
    </xf>
    <xf numFmtId="3" fontId="0" fillId="6" borderId="21" xfId="0" applyNumberFormat="1" applyFill="1" applyBorder="1" applyAlignment="1">
      <alignment horizontal="center" vertical="center"/>
    </xf>
    <xf numFmtId="0" fontId="0" fillId="6" borderId="21" xfId="0" applyFill="1" applyBorder="1" applyAlignment="1">
      <alignment horizontal="center" vertical="center"/>
    </xf>
    <xf numFmtId="44" fontId="0" fillId="2" borderId="22" xfId="0" applyNumberFormat="1" applyFill="1" applyBorder="1" applyAlignment="1">
      <alignment vertical="center"/>
    </xf>
    <xf numFmtId="44" fontId="0" fillId="2" borderId="25" xfId="0" applyNumberFormat="1" applyFill="1" applyBorder="1" applyAlignment="1">
      <alignment vertical="center" wrapText="1"/>
    </xf>
    <xf numFmtId="44" fontId="0" fillId="2" borderId="26" xfId="0" applyNumberFormat="1" applyFill="1" applyBorder="1" applyAlignment="1">
      <alignment vertical="center" wrapText="1"/>
    </xf>
    <xf numFmtId="0" fontId="4" fillId="2" borderId="18" xfId="0" applyFont="1" applyFill="1" applyBorder="1" applyAlignment="1">
      <alignment horizontal="left" vertical="center"/>
    </xf>
    <xf numFmtId="0" fontId="0" fillId="2" borderId="19" xfId="0" applyFill="1" applyBorder="1"/>
    <xf numFmtId="0" fontId="0" fillId="2" borderId="20" xfId="0" applyFill="1" applyBorder="1"/>
    <xf numFmtId="0" fontId="6" fillId="7" borderId="0" xfId="0" applyFont="1" applyFill="1" applyAlignment="1">
      <alignment horizontal="center"/>
    </xf>
    <xf numFmtId="0" fontId="6" fillId="0" borderId="0" xfId="0" applyFont="1" applyAlignment="1">
      <alignment horizontal="center"/>
    </xf>
    <xf numFmtId="0" fontId="4" fillId="0" borderId="0" xfId="0" applyFont="1" applyAlignment="1">
      <alignment horizontal="center"/>
    </xf>
    <xf numFmtId="0" fontId="4" fillId="2" borderId="27" xfId="0" applyFont="1" applyFill="1" applyBorder="1" applyAlignment="1">
      <alignment horizontal="center"/>
    </xf>
    <xf numFmtId="0" fontId="0" fillId="0" borderId="28" xfId="0" applyBorder="1"/>
    <xf numFmtId="0" fontId="0" fillId="0" borderId="29" xfId="0" applyBorder="1"/>
    <xf numFmtId="0" fontId="4" fillId="3" borderId="30" xfId="0" applyFont="1" applyFill="1" applyBorder="1" applyAlignment="1">
      <alignment horizontal="center" vertical="center" textRotation="255"/>
    </xf>
    <xf numFmtId="0" fontId="4" fillId="3" borderId="31" xfId="0" applyFont="1" applyFill="1" applyBorder="1" applyAlignment="1">
      <alignment horizontal="center" vertical="center" textRotation="255"/>
    </xf>
    <xf numFmtId="0" fontId="4" fillId="3" borderId="32" xfId="0" applyFont="1" applyFill="1" applyBorder="1" applyAlignment="1">
      <alignment horizontal="center" vertical="center" textRotation="255"/>
    </xf>
    <xf numFmtId="0" fontId="4" fillId="3" borderId="33" xfId="0" applyFont="1" applyFill="1" applyBorder="1" applyAlignment="1">
      <alignment horizontal="center" vertical="center" textRotation="255"/>
    </xf>
    <xf numFmtId="0" fontId="4" fillId="6" borderId="10" xfId="0" applyFont="1" applyFill="1" applyBorder="1" applyAlignment="1">
      <alignment horizontal="left" vertical="center"/>
    </xf>
    <xf numFmtId="0" fontId="4" fillId="6" borderId="24" xfId="0" applyFont="1" applyFill="1" applyBorder="1" applyAlignment="1">
      <alignment horizontal="left" vertical="center"/>
    </xf>
    <xf numFmtId="0" fontId="4" fillId="6" borderId="34" xfId="0" applyFont="1" applyFill="1" applyBorder="1" applyAlignment="1">
      <alignment horizontal="left" vertical="center"/>
    </xf>
    <xf numFmtId="0" fontId="0" fillId="0" borderId="0" xfId="0" applyAlignment="1">
      <alignment horizontal="left" vertical="center" wrapText="1"/>
    </xf>
    <xf numFmtId="0" fontId="0" fillId="0" borderId="0" xfId="0" applyAlignment="1">
      <alignment wrapText="1"/>
    </xf>
    <xf numFmtId="0" fontId="4" fillId="5" borderId="10" xfId="0" applyFont="1" applyFill="1" applyBorder="1" applyAlignment="1">
      <alignment horizontal="left" vertical="center"/>
    </xf>
    <xf numFmtId="0" fontId="4" fillId="5" borderId="24" xfId="0" applyFont="1" applyFill="1" applyBorder="1" applyAlignment="1">
      <alignment horizontal="left" vertical="center"/>
    </xf>
    <xf numFmtId="0" fontId="4" fillId="5" borderId="34" xfId="0" applyFont="1" applyFill="1" applyBorder="1" applyAlignment="1">
      <alignment horizontal="left" vertical="center"/>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Michaela Rosická" id="{54E81449-E09E-4081-9EA4-C4E44C73F456}" userId="S-1-5-21-3780075179-1453524754-1357859139-1431" providerId="AD"/>
</personList>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6" dT="2024-06-06T10:09:14.57" personId="{54E81449-E09E-4081-9EA4-C4E44C73F456}" id="{45A19BB6-6EFA-4844-AE50-BE51A45C1687}">
    <text>Zadavatel žádá o vložení konkrétního výrobku, fotodokumentace + parametry</text>
  </threadedComment>
  <threadedComment ref="K7" dT="2024-06-06T10:09:14.57" personId="{54E81449-E09E-4081-9EA4-C4E44C73F456}" id="{900DFC94-0BCE-4002-BFAC-F5922FBDE10D}">
    <text>Zadavatel žádá o vložení konkrétního výrobku, fotodokumentace + parametry</text>
  </threadedComment>
  <threadedComment ref="K8" dT="2024-06-06T10:09:14.57" personId="{54E81449-E09E-4081-9EA4-C4E44C73F456}" id="{2C177AD5-0F59-45B9-BDFF-1518B8535EB3}">
    <text>Zadavatel žádá o vložení konkrétního výrobku, fotodokumentace + parametry</text>
  </threadedComment>
  <threadedComment ref="K9" dT="2024-06-06T10:09:14.57" personId="{54E81449-E09E-4081-9EA4-C4E44C73F456}" id="{3F215901-A692-47B5-AC9F-AF351B17E253}">
    <text>Zadavatel žádá o vložení konkrétního výrobku, fotodokumentace + parametry</text>
  </threadedComment>
  <threadedComment ref="K10" dT="2024-06-06T10:09:14.57" personId="{54E81449-E09E-4081-9EA4-C4E44C73F456}" id="{3F1A9FF2-B30B-4EB8-8C70-DBF03E03648F}">
    <text>Zadavatel žádá o vložení konkrétního výrobku, fotodokumentace + parametry</text>
  </threadedComment>
  <threadedComment ref="K11" dT="2024-06-06T10:09:14.57" personId="{54E81449-E09E-4081-9EA4-C4E44C73F456}" id="{8624FDD8-3E1E-4862-9FD8-719D52268497}">
    <text>Zadavatel žádá o vložení konkrétního výrobku, fotodokumentace + parametry</text>
  </threadedComment>
  <threadedComment ref="K12" dT="2024-06-06T10:09:14.57" personId="{54E81449-E09E-4081-9EA4-C4E44C73F456}" id="{1B43866F-C0FC-4070-AD1C-1E7EBCEA9A3E}">
    <text>Zadavatel žádá o vložení konkrétního výrobku, fotodokumentace + parametry</text>
  </threadedComment>
  <threadedComment ref="K13" dT="2024-06-06T10:09:14.57" personId="{54E81449-E09E-4081-9EA4-C4E44C73F456}" id="{54C2E415-E9B4-42CE-ABFE-64C2B49069DE}">
    <text>Zadavatel žádá o vložení konkrétního výrobku, fotodokumentace + parametry</text>
  </threadedComment>
  <threadedComment ref="K14" dT="2024-06-06T10:09:14.57" personId="{54E81449-E09E-4081-9EA4-C4E44C73F456}" id="{AEFD4497-91F6-458E-937E-E11A9F626A75}">
    <text>Zadavatel žádá o vložení konkrétního výrobku, fotodokumentace + parametry</text>
  </threadedComment>
  <threadedComment ref="K15" dT="2024-06-06T10:09:14.57" personId="{54E81449-E09E-4081-9EA4-C4E44C73F456}" id="{781BCA9F-DEC4-410D-8383-3F6DF1BCB00E}">
    <text>Zadavatel žádá o vložení konkrétního výrobku, fotodokumentace + parametry</text>
  </threadedComment>
  <threadedComment ref="K16" dT="2024-06-06T10:09:14.57" personId="{54E81449-E09E-4081-9EA4-C4E44C73F456}" id="{CB51D1EB-7FE8-474F-9EBA-0579EAF2A5B5}">
    <text>Zadavatel žádá o vložení konkrétního výrobku, fotodokumentace + parametry</text>
  </threadedComment>
  <threadedComment ref="K17" dT="2024-06-06T10:09:14.57" personId="{54E81449-E09E-4081-9EA4-C4E44C73F456}" id="{E8C37699-3AC9-4665-8FD5-57A758EB3E52}">
    <text>Zadavatel žádá o vložení konkrétního výrobku, fotodokumentace + parametry</text>
  </threadedComment>
  <threadedComment ref="K18" dT="2024-06-06T10:09:14.57" personId="{54E81449-E09E-4081-9EA4-C4E44C73F456}" id="{940A1C96-52C7-4D9F-B25B-A3F50405A3FB}">
    <text>Zadavatel žádá o vložení konkrétního výrobku, fotodokumentace + parametry</text>
  </threadedComment>
  <threadedComment ref="K19" dT="2024-06-06T10:09:14.57" personId="{54E81449-E09E-4081-9EA4-C4E44C73F456}" id="{F566BE6A-45FC-47A8-9E91-CF572D7EB8CD}">
    <text>Zadavatel žádá o vložení konkrétního výrobku, fotodokumentace + parametry</text>
  </threadedComment>
  <threadedComment ref="K20" dT="2024-06-06T10:09:14.57" personId="{54E81449-E09E-4081-9EA4-C4E44C73F456}" id="{5B2FC394-15F9-438C-8C65-CAE1FE6F1E65}">
    <text>Zadavatel žádá o vložení konkrétního výrobku, fotodokumentace + parametry</text>
  </threadedComment>
  <threadedComment ref="K21" dT="2024-06-06T10:09:14.57" personId="{54E81449-E09E-4081-9EA4-C4E44C73F456}" id="{709C16E0-AEE6-498A-92A6-EB4C19C9C1D3}">
    <text>Zadavatel žádá o vložení konkrétního výrobku, fotodokumentace + parametry</text>
  </threadedComment>
  <threadedComment ref="K22" dT="2024-06-06T10:09:14.57" personId="{54E81449-E09E-4081-9EA4-C4E44C73F456}" id="{0CEE6D05-3B53-47B6-B644-D9361018A9FE}">
    <text>Zadavatel žádá o vložení konkrétního výrobku, fotodokumentace + parametry</text>
  </threadedComment>
  <threadedComment ref="K23" dT="2024-06-06T10:09:14.57" personId="{54E81449-E09E-4081-9EA4-C4E44C73F456}" id="{2A77E21D-24FC-454B-8A50-05AA6923F385}">
    <text>Zadavatel žádá o vložení konkrétního výrobku, fotodokumentace + parametry</text>
  </threadedComment>
  <threadedComment ref="K24" dT="2024-06-06T10:09:14.57" personId="{54E81449-E09E-4081-9EA4-C4E44C73F456}" id="{5D692620-8F99-4135-8F95-82B5D7A3DC71}">
    <text>Zadavatel žádá o vložení konkrétního výrobku, fotodokumentace + parametry</text>
  </threadedComment>
  <threadedComment ref="K25" dT="2024-06-06T10:09:14.57" personId="{54E81449-E09E-4081-9EA4-C4E44C73F456}" id="{BF3299F0-CC52-4B4D-9BA8-D23A17E15063}">
    <text>Zadavatel žádá o vložení konkrétního výrobku, fotodokumentace + parametry</text>
  </threadedComment>
  <threadedComment ref="K26" dT="2024-06-06T10:09:14.57" personId="{54E81449-E09E-4081-9EA4-C4E44C73F456}" id="{A1270DCF-58C7-4321-A054-8F6F8A020A22}">
    <text>Zadavatel žádá o vložení konkrétního výrobku, fotodokumentace + parametry</text>
  </threadedComment>
  <threadedComment ref="K27" dT="2024-06-06T10:09:14.57" personId="{54E81449-E09E-4081-9EA4-C4E44C73F456}" id="{A81D8E57-91AA-4507-96BD-797A355E549D}">
    <text>Zadavatel žádá o vložení konkrétního výrobku, fotodokumentace + parametry</text>
  </threadedComment>
  <threadedComment ref="K28" dT="2024-06-06T10:09:14.57" personId="{54E81449-E09E-4081-9EA4-C4E44C73F456}" id="{2AC57361-62AF-4305-BEAA-2143C0DCBADA}">
    <text>Zadavatel žádá o vložení konkrétního výrobku, fotodokumentace + parametry</text>
  </threadedComment>
  <threadedComment ref="K29" dT="2024-06-06T10:09:14.57" personId="{54E81449-E09E-4081-9EA4-C4E44C73F456}" id="{15E78990-2EF0-4643-BB76-96E129FA180B}">
    <text>Zadavatel žádá o vložení konkrétního výrobku, fotodokumentace + parametry</text>
  </threadedComment>
  <threadedComment ref="K30" dT="2024-06-06T10:09:14.57" personId="{54E81449-E09E-4081-9EA4-C4E44C73F456}" id="{70054132-C488-4A5D-9868-42931E57C10F}">
    <text>Zadavatel žádá o vložení konkrétního výrobku, fotodokumentace + parametry</text>
  </threadedComment>
  <threadedComment ref="K31" dT="2024-06-06T10:09:14.57" personId="{54E81449-E09E-4081-9EA4-C4E44C73F456}" id="{4DE6DD0C-79A7-4FB7-AA8F-FBE41F7CC052}">
    <text>Zadavatel žádá o vložení konkrétního výrobku, fotodokumentace + parametry</text>
  </threadedComment>
  <threadedComment ref="K32" dT="2024-06-06T10:09:14.57" personId="{54E81449-E09E-4081-9EA4-C4E44C73F456}" id="{88E12997-2358-455F-999D-A96FA9FFF031}">
    <text>Zadavatel žádá o vložení konkrétního výrobku, fotodokumentace + parametry</text>
  </threadedComment>
  <threadedComment ref="K33" dT="2024-06-06T10:09:14.57" personId="{54E81449-E09E-4081-9EA4-C4E44C73F456}" id="{94EEC572-D9E0-4045-BD04-36119AB97AA9}">
    <text>Zadavatel žádá o vložení konkrétního výrobku, fotodokumentace + parametry</text>
  </threadedComment>
  <threadedComment ref="K34" dT="2024-06-06T10:09:14.57" personId="{54E81449-E09E-4081-9EA4-C4E44C73F456}" id="{BFD2675C-482B-4651-97F2-00268E4DD7AC}">
    <text>Zadavatel žádá o vložení konkrétního výrobku, fotodokumentace + parametry</text>
  </threadedComment>
  <threadedComment ref="K35" dT="2024-06-06T10:09:14.57" personId="{54E81449-E09E-4081-9EA4-C4E44C73F456}" id="{07CBF265-B1A9-4897-B5E3-C807877F6613}">
    <text>Zadavatel žádá o vložení konkrétního výrobku, fotodokumentace + parametry</text>
  </threadedComment>
  <threadedComment ref="K36" dT="2024-06-06T10:09:14.57" personId="{54E81449-E09E-4081-9EA4-C4E44C73F456}" id="{5536AAF6-32A3-4B4D-AE27-019F7F596BDD}">
    <text>Zadavatel žádá o vložení konkrétního výrobku, fotodokumentace + parametry</text>
  </threadedComment>
  <threadedComment ref="K37" dT="2024-06-06T10:09:14.57" personId="{54E81449-E09E-4081-9EA4-C4E44C73F456}" id="{686D5874-F618-4543-8682-055D6B01ED5D}">
    <text>Zadavatel žádá o vložení konkrétního výrobku, fotodokumentace + parametry</text>
  </threadedComment>
  <threadedComment ref="K38" dT="2024-06-06T10:09:14.57" personId="{54E81449-E09E-4081-9EA4-C4E44C73F456}" id="{814B39F8-A497-4ABC-8279-710BE410A5E7}">
    <text>Zadavatel žádá o vložení konkrétního výrobku, fotodokumentace + parametry</text>
  </threadedComment>
  <threadedComment ref="K39" dT="2024-06-06T10:09:14.57" personId="{54E81449-E09E-4081-9EA4-C4E44C73F456}" id="{46831F54-5B7F-4F95-89BA-267A0C7B140D}">
    <text>Zadavatel žádá o vložení konkrétního výrobku, fotodokumentace + parametry</text>
  </threadedComment>
  <threadedComment ref="K40" dT="2024-06-06T10:09:14.57" personId="{54E81449-E09E-4081-9EA4-C4E44C73F456}" id="{A9304894-CB0A-4F07-B238-F2258A486704}">
    <text>Zadavatel žádá o vložení konkrétního výrobku, fotodokumentace + parametry</text>
  </threadedComment>
  <threadedComment ref="K41" dT="2024-06-06T10:09:14.57" personId="{54E81449-E09E-4081-9EA4-C4E44C73F456}" id="{BDA9BD53-7E73-492C-B845-C03207DF3781}">
    <text>Zadavatel žádá o vložení konkrétního výrobku, fotodokumentace + parametry</text>
  </threadedComment>
  <threadedComment ref="K42" dT="2024-06-06T10:09:14.57" personId="{54E81449-E09E-4081-9EA4-C4E44C73F456}" id="{9325F122-7A2F-4A8F-AEEB-9EEA271AC99E}">
    <text>Zadavatel žádá o vložení konkrétního výrobku, fotodokumentace + parametry</text>
  </threadedComment>
  <threadedComment ref="K43" dT="2024-06-06T10:09:14.57" personId="{54E81449-E09E-4081-9EA4-C4E44C73F456}" id="{74C301D9-93E0-4CB1-A6EE-4DF8E2B83064}">
    <text>Zadavatel žádá o vložení konkrétního výrobku, fotodokumentace + parametry</text>
  </threadedComment>
  <threadedComment ref="K44" dT="2024-06-06T10:09:14.57" personId="{54E81449-E09E-4081-9EA4-C4E44C73F456}" id="{9047E987-37BE-49FC-B9A0-B81C6B3E2C56}">
    <text>Zadavatel žádá o vložení konkrétního výrobku, fotodokumentace + parametry</text>
  </threadedComment>
  <threadedComment ref="K45" dT="2024-06-06T10:09:14.57" personId="{54E81449-E09E-4081-9EA4-C4E44C73F456}" id="{CF2FC563-4814-4672-91E7-AC2101E4B8B1}">
    <text>Zadavatel žádá o vložení konkrétního výrobku, fotodokumentace + parametry</text>
  </threadedComment>
  <threadedComment ref="K46" dT="2024-06-06T10:09:14.57" personId="{54E81449-E09E-4081-9EA4-C4E44C73F456}" id="{699EA103-1418-4683-9C68-41B472B0D19F}">
    <text>Zadavatel žádá o vložení konkrétního výrobku, fotodokumentace + parametry</text>
  </threadedComment>
</ThreadedComments>
</file>

<file path=xl/worksheets/_rels/sheet1.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0"/>
  <sheetViews>
    <sheetView showGridLines="0" tabSelected="1" workbookViewId="0" topLeftCell="A29">
      <selection activeCell="B46" sqref="B46"/>
    </sheetView>
  </sheetViews>
  <sheetFormatPr defaultColWidth="9.140625" defaultRowHeight="15"/>
  <cols>
    <col min="1" max="1" width="5.7109375" style="0" customWidth="1"/>
    <col min="2" max="2" width="27.7109375" style="4" customWidth="1"/>
    <col min="3" max="3" width="82.421875" style="0" customWidth="1"/>
    <col min="4" max="4" width="25.7109375" style="3" customWidth="1"/>
    <col min="5" max="5" width="25.00390625" style="3" customWidth="1"/>
    <col min="6" max="6" width="21.8515625" style="3" customWidth="1"/>
    <col min="7" max="7" width="9.140625" style="3" customWidth="1"/>
    <col min="8" max="8" width="16.7109375" style="0" customWidth="1"/>
    <col min="9" max="9" width="15.28125" style="0" customWidth="1"/>
    <col min="10" max="10" width="19.7109375" style="0" customWidth="1"/>
    <col min="11" max="11" width="44.421875" style="0" customWidth="1"/>
  </cols>
  <sheetData>
    <row r="1" ht="15">
      <c r="A1" t="s">
        <v>98</v>
      </c>
    </row>
    <row r="2" spans="1:11" ht="18.75">
      <c r="A2" s="80" t="s">
        <v>15</v>
      </c>
      <c r="B2" s="81"/>
      <c r="C2" s="81"/>
      <c r="D2" s="81"/>
      <c r="E2" s="81"/>
      <c r="F2" s="81"/>
      <c r="G2" s="81"/>
      <c r="H2" s="81"/>
      <c r="I2" s="81"/>
      <c r="J2" s="81"/>
      <c r="K2" s="81"/>
    </row>
    <row r="3" spans="1:11" ht="15.75" thickBot="1">
      <c r="A3" s="82" t="s">
        <v>97</v>
      </c>
      <c r="B3" s="82"/>
      <c r="C3" s="82"/>
      <c r="D3" s="82"/>
      <c r="E3" s="82"/>
      <c r="F3" s="82"/>
      <c r="G3" s="82"/>
      <c r="H3" s="82"/>
      <c r="I3" s="82"/>
      <c r="J3" s="82"/>
      <c r="K3" s="82"/>
    </row>
    <row r="4" spans="6:11" ht="15.75" thickBot="1">
      <c r="F4" s="7"/>
      <c r="G4" s="7"/>
      <c r="H4" s="83" t="s">
        <v>5</v>
      </c>
      <c r="I4" s="84"/>
      <c r="J4" s="84"/>
      <c r="K4" s="85"/>
    </row>
    <row r="5" spans="1:11" ht="30.75" customHeight="1" thickBot="1">
      <c r="A5" s="33"/>
      <c r="B5" s="15" t="s">
        <v>0</v>
      </c>
      <c r="C5" s="16" t="s">
        <v>1</v>
      </c>
      <c r="D5" s="17" t="s">
        <v>7</v>
      </c>
      <c r="E5" s="17" t="s">
        <v>6</v>
      </c>
      <c r="F5" s="18" t="s">
        <v>2</v>
      </c>
      <c r="G5" s="19" t="s">
        <v>3</v>
      </c>
      <c r="H5" s="20" t="s">
        <v>8</v>
      </c>
      <c r="I5" s="21" t="s">
        <v>9</v>
      </c>
      <c r="J5" s="22" t="s">
        <v>4</v>
      </c>
      <c r="K5" s="23" t="s">
        <v>14</v>
      </c>
    </row>
    <row r="6" spans="1:11" ht="96">
      <c r="A6" s="86" t="s">
        <v>17</v>
      </c>
      <c r="B6" s="64" t="s">
        <v>18</v>
      </c>
      <c r="C6" s="65" t="s">
        <v>83</v>
      </c>
      <c r="D6" s="66">
        <v>135000</v>
      </c>
      <c r="E6" s="66">
        <f aca="true" t="shared" si="0" ref="E6">D6*1.21</f>
        <v>163350</v>
      </c>
      <c r="F6" s="67">
        <v>1</v>
      </c>
      <c r="G6" s="68" t="s">
        <v>16</v>
      </c>
      <c r="H6" s="11"/>
      <c r="I6" s="5">
        <f aca="true" t="shared" si="1" ref="I6">F6*H6</f>
        <v>0</v>
      </c>
      <c r="J6" s="5">
        <f aca="true" t="shared" si="2" ref="J6">I6*1.21</f>
        <v>0</v>
      </c>
      <c r="K6" s="75"/>
    </row>
    <row r="7" spans="1:11" ht="90.75" customHeight="1">
      <c r="A7" s="87"/>
      <c r="B7" s="40" t="s">
        <v>19</v>
      </c>
      <c r="C7" s="41" t="s">
        <v>20</v>
      </c>
      <c r="D7" s="42">
        <v>33057</v>
      </c>
      <c r="E7" s="42">
        <f>D7*1.21</f>
        <v>39998.97</v>
      </c>
      <c r="F7" s="43">
        <v>1</v>
      </c>
      <c r="G7" s="44" t="s">
        <v>16</v>
      </c>
      <c r="H7" s="45"/>
      <c r="I7" s="46">
        <f>F7*H7</f>
        <v>0</v>
      </c>
      <c r="J7" s="46">
        <f>I7*1.21</f>
        <v>0</v>
      </c>
      <c r="K7" s="75"/>
    </row>
    <row r="8" spans="1:11" ht="24">
      <c r="A8" s="87"/>
      <c r="B8" s="40" t="s">
        <v>21</v>
      </c>
      <c r="C8" s="41" t="s">
        <v>22</v>
      </c>
      <c r="D8" s="42">
        <v>33057</v>
      </c>
      <c r="E8" s="42">
        <f aca="true" t="shared" si="3" ref="E8:E46">D8*1.21</f>
        <v>39998.97</v>
      </c>
      <c r="F8" s="43">
        <v>1</v>
      </c>
      <c r="G8" s="44" t="s">
        <v>16</v>
      </c>
      <c r="H8" s="45"/>
      <c r="I8" s="46">
        <f aca="true" t="shared" si="4" ref="I8:I46">F8*H8</f>
        <v>0</v>
      </c>
      <c r="J8" s="46">
        <f aca="true" t="shared" si="5" ref="J8:J46">I8*1.21</f>
        <v>0</v>
      </c>
      <c r="K8" s="75"/>
    </row>
    <row r="9" spans="1:11" ht="48">
      <c r="A9" s="87"/>
      <c r="B9" s="69" t="s">
        <v>18</v>
      </c>
      <c r="C9" s="70" t="s">
        <v>84</v>
      </c>
      <c r="D9" s="71">
        <v>100000</v>
      </c>
      <c r="E9" s="71">
        <f t="shared" si="3"/>
        <v>121000</v>
      </c>
      <c r="F9" s="72">
        <v>1</v>
      </c>
      <c r="G9" s="73" t="s">
        <v>16</v>
      </c>
      <c r="H9" s="45"/>
      <c r="I9" s="46">
        <f t="shared" si="4"/>
        <v>0</v>
      </c>
      <c r="J9" s="46">
        <f t="shared" si="5"/>
        <v>0</v>
      </c>
      <c r="K9" s="75"/>
    </row>
    <row r="10" spans="1:11" ht="72">
      <c r="A10" s="87"/>
      <c r="B10" s="40" t="s">
        <v>19</v>
      </c>
      <c r="C10" s="41" t="s">
        <v>20</v>
      </c>
      <c r="D10" s="42">
        <v>33057</v>
      </c>
      <c r="E10" s="42">
        <f t="shared" si="3"/>
        <v>39998.97</v>
      </c>
      <c r="F10" s="43">
        <v>1</v>
      </c>
      <c r="G10" s="44" t="s">
        <v>16</v>
      </c>
      <c r="H10" s="45"/>
      <c r="I10" s="46">
        <f t="shared" si="4"/>
        <v>0</v>
      </c>
      <c r="J10" s="46">
        <f t="shared" si="5"/>
        <v>0</v>
      </c>
      <c r="K10" s="75"/>
    </row>
    <row r="11" spans="1:11" ht="24">
      <c r="A11" s="87"/>
      <c r="B11" s="40" t="s">
        <v>21</v>
      </c>
      <c r="C11" s="41" t="s">
        <v>22</v>
      </c>
      <c r="D11" s="42">
        <v>33057</v>
      </c>
      <c r="E11" s="42">
        <f t="shared" si="3"/>
        <v>39998.97</v>
      </c>
      <c r="F11" s="43">
        <v>1</v>
      </c>
      <c r="G11" s="44" t="s">
        <v>16</v>
      </c>
      <c r="H11" s="45"/>
      <c r="I11" s="46">
        <f t="shared" si="4"/>
        <v>0</v>
      </c>
      <c r="J11" s="46">
        <f t="shared" si="5"/>
        <v>0</v>
      </c>
      <c r="K11" s="75"/>
    </row>
    <row r="12" spans="1:11" ht="123" customHeight="1">
      <c r="A12" s="87"/>
      <c r="B12" s="40" t="s">
        <v>23</v>
      </c>
      <c r="C12" s="41" t="s">
        <v>85</v>
      </c>
      <c r="D12" s="42">
        <v>33057</v>
      </c>
      <c r="E12" s="42">
        <f t="shared" si="3"/>
        <v>39998.97</v>
      </c>
      <c r="F12" s="43">
        <v>1</v>
      </c>
      <c r="G12" s="44" t="s">
        <v>16</v>
      </c>
      <c r="H12" s="45"/>
      <c r="I12" s="46">
        <f t="shared" si="4"/>
        <v>0</v>
      </c>
      <c r="J12" s="46">
        <f t="shared" si="5"/>
        <v>0</v>
      </c>
      <c r="K12" s="75"/>
    </row>
    <row r="13" spans="1:11" ht="60">
      <c r="A13" s="87"/>
      <c r="B13" s="40" t="s">
        <v>24</v>
      </c>
      <c r="C13" s="41" t="s">
        <v>86</v>
      </c>
      <c r="D13" s="42">
        <v>33057</v>
      </c>
      <c r="E13" s="42">
        <f t="shared" si="3"/>
        <v>39998.97</v>
      </c>
      <c r="F13" s="43">
        <v>1</v>
      </c>
      <c r="G13" s="44" t="s">
        <v>16</v>
      </c>
      <c r="H13" s="45"/>
      <c r="I13" s="46">
        <f t="shared" si="4"/>
        <v>0</v>
      </c>
      <c r="J13" s="46">
        <f t="shared" si="5"/>
        <v>0</v>
      </c>
      <c r="K13" s="75"/>
    </row>
    <row r="14" spans="1:11" ht="60">
      <c r="A14" s="87"/>
      <c r="B14" s="40" t="s">
        <v>24</v>
      </c>
      <c r="C14" s="41" t="s">
        <v>87</v>
      </c>
      <c r="D14" s="42">
        <v>33057</v>
      </c>
      <c r="E14" s="42">
        <f t="shared" si="3"/>
        <v>39998.97</v>
      </c>
      <c r="F14" s="43">
        <v>1</v>
      </c>
      <c r="G14" s="44" t="s">
        <v>16</v>
      </c>
      <c r="H14" s="45"/>
      <c r="I14" s="46">
        <f t="shared" si="4"/>
        <v>0</v>
      </c>
      <c r="J14" s="46">
        <f t="shared" si="5"/>
        <v>0</v>
      </c>
      <c r="K14" s="75"/>
    </row>
    <row r="15" spans="1:11" ht="24">
      <c r="A15" s="87"/>
      <c r="B15" s="40" t="s">
        <v>25</v>
      </c>
      <c r="C15" s="41" t="s">
        <v>26</v>
      </c>
      <c r="D15" s="42">
        <v>33057</v>
      </c>
      <c r="E15" s="42">
        <f t="shared" si="3"/>
        <v>39998.97</v>
      </c>
      <c r="F15" s="43">
        <v>2</v>
      </c>
      <c r="G15" s="44" t="s">
        <v>16</v>
      </c>
      <c r="H15" s="45"/>
      <c r="I15" s="46">
        <f t="shared" si="4"/>
        <v>0</v>
      </c>
      <c r="J15" s="46">
        <f t="shared" si="5"/>
        <v>0</v>
      </c>
      <c r="K15" s="75"/>
    </row>
    <row r="16" spans="1:11" ht="60">
      <c r="A16" s="87"/>
      <c r="B16" s="40" t="s">
        <v>27</v>
      </c>
      <c r="C16" s="41" t="s">
        <v>28</v>
      </c>
      <c r="D16" s="42">
        <v>33057</v>
      </c>
      <c r="E16" s="42">
        <f t="shared" si="3"/>
        <v>39998.97</v>
      </c>
      <c r="F16" s="43">
        <v>1</v>
      </c>
      <c r="G16" s="44" t="s">
        <v>16</v>
      </c>
      <c r="H16" s="45"/>
      <c r="I16" s="46">
        <f t="shared" si="4"/>
        <v>0</v>
      </c>
      <c r="J16" s="46">
        <f t="shared" si="5"/>
        <v>0</v>
      </c>
      <c r="K16" s="75"/>
    </row>
    <row r="17" spans="1:11" ht="72">
      <c r="A17" s="87"/>
      <c r="B17" s="40" t="s">
        <v>29</v>
      </c>
      <c r="C17" s="41" t="s">
        <v>30</v>
      </c>
      <c r="D17" s="42">
        <v>33057</v>
      </c>
      <c r="E17" s="42">
        <f t="shared" si="3"/>
        <v>39998.97</v>
      </c>
      <c r="F17" s="43">
        <v>4</v>
      </c>
      <c r="G17" s="44" t="s">
        <v>16</v>
      </c>
      <c r="H17" s="45"/>
      <c r="I17" s="46">
        <f t="shared" si="4"/>
        <v>0</v>
      </c>
      <c r="J17" s="46">
        <f t="shared" si="5"/>
        <v>0</v>
      </c>
      <c r="K17" s="75"/>
    </row>
    <row r="18" spans="1:11" ht="36">
      <c r="A18" s="87"/>
      <c r="B18" s="40" t="s">
        <v>32</v>
      </c>
      <c r="C18" s="41" t="s">
        <v>31</v>
      </c>
      <c r="D18" s="42">
        <v>33057</v>
      </c>
      <c r="E18" s="42">
        <f t="shared" si="3"/>
        <v>39998.97</v>
      </c>
      <c r="F18" s="43">
        <v>1</v>
      </c>
      <c r="G18" s="44" t="s">
        <v>16</v>
      </c>
      <c r="H18" s="45"/>
      <c r="I18" s="46">
        <f t="shared" si="4"/>
        <v>0</v>
      </c>
      <c r="J18" s="46">
        <f t="shared" si="5"/>
        <v>0</v>
      </c>
      <c r="K18" s="75"/>
    </row>
    <row r="19" spans="1:11" ht="198" customHeight="1">
      <c r="A19" s="87"/>
      <c r="B19" s="40" t="s">
        <v>33</v>
      </c>
      <c r="C19" s="41" t="s">
        <v>34</v>
      </c>
      <c r="D19" s="42">
        <v>33057</v>
      </c>
      <c r="E19" s="42">
        <f t="shared" si="3"/>
        <v>39998.97</v>
      </c>
      <c r="F19" s="43">
        <v>1</v>
      </c>
      <c r="G19" s="44" t="s">
        <v>16</v>
      </c>
      <c r="H19" s="45"/>
      <c r="I19" s="46">
        <f t="shared" si="4"/>
        <v>0</v>
      </c>
      <c r="J19" s="46">
        <f t="shared" si="5"/>
        <v>0</v>
      </c>
      <c r="K19" s="75"/>
    </row>
    <row r="20" spans="1:11" ht="48">
      <c r="A20" s="87"/>
      <c r="B20" s="40" t="s">
        <v>35</v>
      </c>
      <c r="C20" s="41" t="s">
        <v>36</v>
      </c>
      <c r="D20" s="42">
        <v>33057</v>
      </c>
      <c r="E20" s="42">
        <f t="shared" si="3"/>
        <v>39998.97</v>
      </c>
      <c r="F20" s="43">
        <v>1</v>
      </c>
      <c r="G20" s="44" t="s">
        <v>16</v>
      </c>
      <c r="H20" s="45"/>
      <c r="I20" s="46">
        <f t="shared" si="4"/>
        <v>0</v>
      </c>
      <c r="J20" s="46">
        <f t="shared" si="5"/>
        <v>0</v>
      </c>
      <c r="K20" s="75"/>
    </row>
    <row r="21" spans="1:11" ht="15">
      <c r="A21" s="87"/>
      <c r="B21" s="40" t="s">
        <v>35</v>
      </c>
      <c r="C21" s="41" t="s">
        <v>88</v>
      </c>
      <c r="D21" s="42">
        <v>33057</v>
      </c>
      <c r="E21" s="42">
        <f t="shared" si="3"/>
        <v>39998.97</v>
      </c>
      <c r="F21" s="43">
        <v>1</v>
      </c>
      <c r="G21" s="44" t="s">
        <v>16</v>
      </c>
      <c r="H21" s="45"/>
      <c r="I21" s="46">
        <f t="shared" si="4"/>
        <v>0</v>
      </c>
      <c r="J21" s="46">
        <f t="shared" si="5"/>
        <v>0</v>
      </c>
      <c r="K21" s="75"/>
    </row>
    <row r="22" spans="1:11" ht="24">
      <c r="A22" s="87"/>
      <c r="B22" s="40" t="s">
        <v>37</v>
      </c>
      <c r="C22" s="41" t="s">
        <v>38</v>
      </c>
      <c r="D22" s="42">
        <v>33057</v>
      </c>
      <c r="E22" s="42">
        <f t="shared" si="3"/>
        <v>39998.97</v>
      </c>
      <c r="F22" s="43">
        <v>1</v>
      </c>
      <c r="G22" s="44" t="s">
        <v>16</v>
      </c>
      <c r="H22" s="45"/>
      <c r="I22" s="46">
        <f t="shared" si="4"/>
        <v>0</v>
      </c>
      <c r="J22" s="46">
        <f t="shared" si="5"/>
        <v>0</v>
      </c>
      <c r="K22" s="75"/>
    </row>
    <row r="23" spans="1:11" ht="15">
      <c r="A23" s="87"/>
      <c r="B23" s="40" t="s">
        <v>39</v>
      </c>
      <c r="C23" s="41" t="s">
        <v>42</v>
      </c>
      <c r="D23" s="42">
        <v>33057</v>
      </c>
      <c r="E23" s="42">
        <f t="shared" si="3"/>
        <v>39998.97</v>
      </c>
      <c r="F23" s="43">
        <v>2</v>
      </c>
      <c r="G23" s="44" t="s">
        <v>16</v>
      </c>
      <c r="H23" s="45"/>
      <c r="I23" s="46">
        <f t="shared" si="4"/>
        <v>0</v>
      </c>
      <c r="J23" s="46">
        <f t="shared" si="5"/>
        <v>0</v>
      </c>
      <c r="K23" s="75"/>
    </row>
    <row r="24" spans="1:11" ht="15">
      <c r="A24" s="87"/>
      <c r="B24" s="40" t="s">
        <v>40</v>
      </c>
      <c r="C24" s="41" t="s">
        <v>43</v>
      </c>
      <c r="D24" s="42">
        <v>33057</v>
      </c>
      <c r="E24" s="42">
        <f t="shared" si="3"/>
        <v>39998.97</v>
      </c>
      <c r="F24" s="43">
        <v>1</v>
      </c>
      <c r="G24" s="44" t="s">
        <v>16</v>
      </c>
      <c r="H24" s="45"/>
      <c r="I24" s="46">
        <f t="shared" si="4"/>
        <v>0</v>
      </c>
      <c r="J24" s="46">
        <f t="shared" si="5"/>
        <v>0</v>
      </c>
      <c r="K24" s="75"/>
    </row>
    <row r="25" spans="1:11" ht="15">
      <c r="A25" s="87"/>
      <c r="B25" s="40" t="s">
        <v>41</v>
      </c>
      <c r="C25" s="41" t="s">
        <v>44</v>
      </c>
      <c r="D25" s="42">
        <v>33057</v>
      </c>
      <c r="E25" s="42">
        <f t="shared" si="3"/>
        <v>39998.97</v>
      </c>
      <c r="F25" s="43">
        <v>10</v>
      </c>
      <c r="G25" s="44" t="s">
        <v>16</v>
      </c>
      <c r="H25" s="45"/>
      <c r="I25" s="46">
        <f t="shared" si="4"/>
        <v>0</v>
      </c>
      <c r="J25" s="46">
        <f t="shared" si="5"/>
        <v>0</v>
      </c>
      <c r="K25" s="75"/>
    </row>
    <row r="26" spans="1:11" ht="48">
      <c r="A26" s="87"/>
      <c r="B26" s="40" t="s">
        <v>45</v>
      </c>
      <c r="C26" s="41" t="s">
        <v>46</v>
      </c>
      <c r="D26" s="42">
        <v>33057</v>
      </c>
      <c r="E26" s="42">
        <f t="shared" si="3"/>
        <v>39998.97</v>
      </c>
      <c r="F26" s="43">
        <v>1</v>
      </c>
      <c r="G26" s="44" t="s">
        <v>16</v>
      </c>
      <c r="H26" s="45"/>
      <c r="I26" s="46">
        <f t="shared" si="4"/>
        <v>0</v>
      </c>
      <c r="J26" s="46">
        <f t="shared" si="5"/>
        <v>0</v>
      </c>
      <c r="K26" s="75"/>
    </row>
    <row r="27" spans="1:11" ht="48">
      <c r="A27" s="87"/>
      <c r="B27" s="40" t="s">
        <v>47</v>
      </c>
      <c r="C27" s="41" t="s">
        <v>48</v>
      </c>
      <c r="D27" s="42">
        <v>33057</v>
      </c>
      <c r="E27" s="42">
        <f t="shared" si="3"/>
        <v>39998.97</v>
      </c>
      <c r="F27" s="43">
        <v>1</v>
      </c>
      <c r="G27" s="44" t="s">
        <v>16</v>
      </c>
      <c r="H27" s="45"/>
      <c r="I27" s="46">
        <f t="shared" si="4"/>
        <v>0</v>
      </c>
      <c r="J27" s="46">
        <f t="shared" si="5"/>
        <v>0</v>
      </c>
      <c r="K27" s="75"/>
    </row>
    <row r="28" spans="1:11" ht="36">
      <c r="A28" s="87"/>
      <c r="B28" s="40" t="s">
        <v>49</v>
      </c>
      <c r="C28" s="41" t="s">
        <v>50</v>
      </c>
      <c r="D28" s="42">
        <v>33057</v>
      </c>
      <c r="E28" s="42">
        <f t="shared" si="3"/>
        <v>39998.97</v>
      </c>
      <c r="F28" s="43">
        <v>1</v>
      </c>
      <c r="G28" s="44" t="s">
        <v>16</v>
      </c>
      <c r="H28" s="45"/>
      <c r="I28" s="46">
        <f t="shared" si="4"/>
        <v>0</v>
      </c>
      <c r="J28" s="46">
        <f t="shared" si="5"/>
        <v>0</v>
      </c>
      <c r="K28" s="75"/>
    </row>
    <row r="29" spans="1:11" ht="36">
      <c r="A29" s="87"/>
      <c r="B29" s="40" t="s">
        <v>51</v>
      </c>
      <c r="C29" s="41" t="s">
        <v>52</v>
      </c>
      <c r="D29" s="42">
        <v>33057</v>
      </c>
      <c r="E29" s="42">
        <f t="shared" si="3"/>
        <v>39998.97</v>
      </c>
      <c r="F29" s="43">
        <v>1</v>
      </c>
      <c r="G29" s="44" t="s">
        <v>16</v>
      </c>
      <c r="H29" s="45"/>
      <c r="I29" s="46">
        <f t="shared" si="4"/>
        <v>0</v>
      </c>
      <c r="J29" s="46">
        <f t="shared" si="5"/>
        <v>0</v>
      </c>
      <c r="K29" s="75"/>
    </row>
    <row r="30" spans="1:11" ht="36">
      <c r="A30" s="87"/>
      <c r="B30" s="40" t="s">
        <v>53</v>
      </c>
      <c r="C30" s="41" t="s">
        <v>54</v>
      </c>
      <c r="D30" s="42">
        <v>33057</v>
      </c>
      <c r="E30" s="42">
        <f t="shared" si="3"/>
        <v>39998.97</v>
      </c>
      <c r="F30" s="43">
        <v>1</v>
      </c>
      <c r="G30" s="44" t="s">
        <v>16</v>
      </c>
      <c r="H30" s="45"/>
      <c r="I30" s="46">
        <f t="shared" si="4"/>
        <v>0</v>
      </c>
      <c r="J30" s="46">
        <f t="shared" si="5"/>
        <v>0</v>
      </c>
      <c r="K30" s="75"/>
    </row>
    <row r="31" spans="1:11" ht="15">
      <c r="A31" s="87"/>
      <c r="B31" s="40" t="s">
        <v>55</v>
      </c>
      <c r="C31" s="41" t="s">
        <v>56</v>
      </c>
      <c r="D31" s="42">
        <v>33057</v>
      </c>
      <c r="E31" s="42">
        <f t="shared" si="3"/>
        <v>39998.97</v>
      </c>
      <c r="F31" s="43">
        <v>1</v>
      </c>
      <c r="G31" s="44" t="s">
        <v>16</v>
      </c>
      <c r="H31" s="45"/>
      <c r="I31" s="46">
        <f t="shared" si="4"/>
        <v>0</v>
      </c>
      <c r="J31" s="46">
        <f t="shared" si="5"/>
        <v>0</v>
      </c>
      <c r="K31" s="75"/>
    </row>
    <row r="32" spans="1:11" ht="84">
      <c r="A32" s="87"/>
      <c r="B32" s="40" t="s">
        <v>57</v>
      </c>
      <c r="C32" s="41" t="s">
        <v>58</v>
      </c>
      <c r="D32" s="42">
        <v>33057</v>
      </c>
      <c r="E32" s="42">
        <f t="shared" si="3"/>
        <v>39998.97</v>
      </c>
      <c r="F32" s="43">
        <v>1</v>
      </c>
      <c r="G32" s="44" t="s">
        <v>16</v>
      </c>
      <c r="H32" s="45"/>
      <c r="I32" s="46">
        <f t="shared" si="4"/>
        <v>0</v>
      </c>
      <c r="J32" s="46">
        <f t="shared" si="5"/>
        <v>0</v>
      </c>
      <c r="K32" s="75"/>
    </row>
    <row r="33" spans="1:11" ht="15">
      <c r="A33" s="87"/>
      <c r="B33" s="40" t="s">
        <v>59</v>
      </c>
      <c r="C33" s="41" t="s">
        <v>60</v>
      </c>
      <c r="D33" s="42">
        <v>33057</v>
      </c>
      <c r="E33" s="42">
        <f t="shared" si="3"/>
        <v>39998.97</v>
      </c>
      <c r="F33" s="43">
        <v>1</v>
      </c>
      <c r="G33" s="44" t="s">
        <v>16</v>
      </c>
      <c r="H33" s="45"/>
      <c r="I33" s="46">
        <f t="shared" si="4"/>
        <v>0</v>
      </c>
      <c r="J33" s="46">
        <f t="shared" si="5"/>
        <v>0</v>
      </c>
      <c r="K33" s="75"/>
    </row>
    <row r="34" spans="1:11" ht="36">
      <c r="A34" s="87"/>
      <c r="B34" s="40" t="s">
        <v>61</v>
      </c>
      <c r="C34" s="41" t="s">
        <v>62</v>
      </c>
      <c r="D34" s="42">
        <v>33057</v>
      </c>
      <c r="E34" s="42">
        <f t="shared" si="3"/>
        <v>39998.97</v>
      </c>
      <c r="F34" s="43">
        <v>1</v>
      </c>
      <c r="G34" s="44" t="s">
        <v>16</v>
      </c>
      <c r="H34" s="45"/>
      <c r="I34" s="46">
        <f t="shared" si="4"/>
        <v>0</v>
      </c>
      <c r="J34" s="46">
        <f t="shared" si="5"/>
        <v>0</v>
      </c>
      <c r="K34" s="75"/>
    </row>
    <row r="35" spans="1:11" ht="48">
      <c r="A35" s="87"/>
      <c r="B35" s="40" t="s">
        <v>63</v>
      </c>
      <c r="C35" s="41" t="s">
        <v>64</v>
      </c>
      <c r="D35" s="42">
        <v>33057</v>
      </c>
      <c r="E35" s="42">
        <f t="shared" si="3"/>
        <v>39998.97</v>
      </c>
      <c r="F35" s="43">
        <v>1</v>
      </c>
      <c r="G35" s="44" t="s">
        <v>16</v>
      </c>
      <c r="H35" s="45"/>
      <c r="I35" s="46">
        <f t="shared" si="4"/>
        <v>0</v>
      </c>
      <c r="J35" s="46">
        <f t="shared" si="5"/>
        <v>0</v>
      </c>
      <c r="K35" s="75"/>
    </row>
    <row r="36" spans="1:11" ht="36">
      <c r="A36" s="87"/>
      <c r="B36" s="51" t="s">
        <v>65</v>
      </c>
      <c r="C36" s="52" t="s">
        <v>91</v>
      </c>
      <c r="D36" s="42">
        <v>33057</v>
      </c>
      <c r="E36" s="42">
        <f t="shared" si="3"/>
        <v>39998.97</v>
      </c>
      <c r="F36" s="43">
        <v>5</v>
      </c>
      <c r="G36" s="44" t="s">
        <v>16</v>
      </c>
      <c r="H36" s="45"/>
      <c r="I36" s="46">
        <f t="shared" si="4"/>
        <v>0</v>
      </c>
      <c r="J36" s="46">
        <f t="shared" si="5"/>
        <v>0</v>
      </c>
      <c r="K36" s="75"/>
    </row>
    <row r="37" spans="1:11" ht="24">
      <c r="A37" s="87"/>
      <c r="B37" s="40" t="s">
        <v>66</v>
      </c>
      <c r="C37" s="41" t="s">
        <v>67</v>
      </c>
      <c r="D37" s="42">
        <v>33057</v>
      </c>
      <c r="E37" s="42">
        <f t="shared" si="3"/>
        <v>39998.97</v>
      </c>
      <c r="F37" s="43">
        <v>1</v>
      </c>
      <c r="G37" s="44" t="s">
        <v>16</v>
      </c>
      <c r="H37" s="45"/>
      <c r="I37" s="46">
        <f t="shared" si="4"/>
        <v>0</v>
      </c>
      <c r="J37" s="46">
        <f t="shared" si="5"/>
        <v>0</v>
      </c>
      <c r="K37" s="75"/>
    </row>
    <row r="38" spans="1:11" ht="15">
      <c r="A38" s="88"/>
      <c r="B38" s="34" t="s">
        <v>68</v>
      </c>
      <c r="C38" s="6" t="s">
        <v>69</v>
      </c>
      <c r="D38" s="9">
        <v>33057</v>
      </c>
      <c r="E38" s="42">
        <f t="shared" si="3"/>
        <v>39998.97</v>
      </c>
      <c r="F38" s="24">
        <v>1</v>
      </c>
      <c r="G38" s="44" t="s">
        <v>16</v>
      </c>
      <c r="H38" s="10"/>
      <c r="I38" s="46">
        <f t="shared" si="4"/>
        <v>0</v>
      </c>
      <c r="J38" s="46">
        <f t="shared" si="5"/>
        <v>0</v>
      </c>
      <c r="K38" s="75"/>
    </row>
    <row r="39" spans="1:11" ht="24">
      <c r="A39" s="88"/>
      <c r="B39" s="34" t="s">
        <v>70</v>
      </c>
      <c r="C39" s="6" t="s">
        <v>71</v>
      </c>
      <c r="D39" s="9">
        <v>33057</v>
      </c>
      <c r="E39" s="42">
        <f t="shared" si="3"/>
        <v>39998.97</v>
      </c>
      <c r="F39" s="24">
        <v>1</v>
      </c>
      <c r="G39" s="44" t="s">
        <v>16</v>
      </c>
      <c r="H39" s="10"/>
      <c r="I39" s="46">
        <f t="shared" si="4"/>
        <v>0</v>
      </c>
      <c r="J39" s="46">
        <f t="shared" si="5"/>
        <v>0</v>
      </c>
      <c r="K39" s="75"/>
    </row>
    <row r="40" spans="1:11" ht="15">
      <c r="A40" s="88"/>
      <c r="B40" s="34" t="s">
        <v>72</v>
      </c>
      <c r="C40" s="6" t="s">
        <v>73</v>
      </c>
      <c r="D40" s="9">
        <v>33057</v>
      </c>
      <c r="E40" s="42">
        <f t="shared" si="3"/>
        <v>39998.97</v>
      </c>
      <c r="F40" s="24">
        <v>1</v>
      </c>
      <c r="G40" s="44" t="s">
        <v>16</v>
      </c>
      <c r="H40" s="10"/>
      <c r="I40" s="46">
        <f t="shared" si="4"/>
        <v>0</v>
      </c>
      <c r="J40" s="46">
        <f t="shared" si="5"/>
        <v>0</v>
      </c>
      <c r="K40" s="75"/>
    </row>
    <row r="41" spans="1:11" ht="15">
      <c r="A41" s="88"/>
      <c r="B41" s="34" t="s">
        <v>68</v>
      </c>
      <c r="C41" s="6" t="s">
        <v>74</v>
      </c>
      <c r="D41" s="9">
        <v>33057</v>
      </c>
      <c r="E41" s="42">
        <f t="shared" si="3"/>
        <v>39998.97</v>
      </c>
      <c r="F41" s="24">
        <v>11</v>
      </c>
      <c r="G41" s="44" t="s">
        <v>16</v>
      </c>
      <c r="H41" s="10"/>
      <c r="I41" s="46">
        <f t="shared" si="4"/>
        <v>0</v>
      </c>
      <c r="J41" s="46">
        <f t="shared" si="5"/>
        <v>0</v>
      </c>
      <c r="K41" s="75"/>
    </row>
    <row r="42" spans="1:11" ht="15">
      <c r="A42" s="88"/>
      <c r="B42" s="34" t="s">
        <v>68</v>
      </c>
      <c r="C42" s="6" t="s">
        <v>75</v>
      </c>
      <c r="D42" s="9">
        <v>33057</v>
      </c>
      <c r="E42" s="42">
        <f t="shared" si="3"/>
        <v>39998.97</v>
      </c>
      <c r="F42" s="24">
        <v>2</v>
      </c>
      <c r="G42" s="44" t="s">
        <v>16</v>
      </c>
      <c r="H42" s="10"/>
      <c r="I42" s="46">
        <f t="shared" si="4"/>
        <v>0</v>
      </c>
      <c r="J42" s="46">
        <f t="shared" si="5"/>
        <v>0</v>
      </c>
      <c r="K42" s="75"/>
    </row>
    <row r="43" spans="1:11" ht="15">
      <c r="A43" s="88"/>
      <c r="B43" s="34" t="s">
        <v>68</v>
      </c>
      <c r="C43" s="6" t="s">
        <v>76</v>
      </c>
      <c r="D43" s="9">
        <v>33057</v>
      </c>
      <c r="E43" s="42">
        <f t="shared" si="3"/>
        <v>39998.97</v>
      </c>
      <c r="F43" s="24">
        <v>1</v>
      </c>
      <c r="G43" s="44" t="s">
        <v>16</v>
      </c>
      <c r="H43" s="10"/>
      <c r="I43" s="46">
        <f t="shared" si="4"/>
        <v>0</v>
      </c>
      <c r="J43" s="46">
        <f t="shared" si="5"/>
        <v>0</v>
      </c>
      <c r="K43" s="75"/>
    </row>
    <row r="44" spans="1:11" ht="15">
      <c r="A44" s="88"/>
      <c r="B44" s="34" t="s">
        <v>77</v>
      </c>
      <c r="C44" s="6" t="s">
        <v>78</v>
      </c>
      <c r="D44" s="9">
        <v>33057</v>
      </c>
      <c r="E44" s="42">
        <f t="shared" si="3"/>
        <v>39998.97</v>
      </c>
      <c r="F44" s="24">
        <v>1</v>
      </c>
      <c r="G44" s="44" t="s">
        <v>16</v>
      </c>
      <c r="H44" s="10"/>
      <c r="I44" s="46">
        <f t="shared" si="4"/>
        <v>0</v>
      </c>
      <c r="J44" s="46">
        <f t="shared" si="5"/>
        <v>0</v>
      </c>
      <c r="K44" s="75"/>
    </row>
    <row r="45" spans="1:11" ht="15">
      <c r="A45" s="88"/>
      <c r="B45" s="34" t="s">
        <v>79</v>
      </c>
      <c r="C45" s="6" t="s">
        <v>80</v>
      </c>
      <c r="D45" s="9">
        <v>33057</v>
      </c>
      <c r="E45" s="42">
        <f t="shared" si="3"/>
        <v>39998.97</v>
      </c>
      <c r="F45" s="24">
        <v>6</v>
      </c>
      <c r="G45" s="44" t="s">
        <v>16</v>
      </c>
      <c r="H45" s="10"/>
      <c r="I45" s="46">
        <f t="shared" si="4"/>
        <v>0</v>
      </c>
      <c r="J45" s="46">
        <f t="shared" si="5"/>
        <v>0</v>
      </c>
      <c r="K45" s="75"/>
    </row>
    <row r="46" spans="1:11" ht="36.75" thickBot="1">
      <c r="A46" s="89"/>
      <c r="B46" s="35" t="s">
        <v>81</v>
      </c>
      <c r="C46" s="12" t="s">
        <v>82</v>
      </c>
      <c r="D46" s="13">
        <v>33057</v>
      </c>
      <c r="E46" s="47">
        <f t="shared" si="3"/>
        <v>39998.97</v>
      </c>
      <c r="F46" s="36">
        <v>15</v>
      </c>
      <c r="G46" s="48" t="s">
        <v>89</v>
      </c>
      <c r="H46" s="14"/>
      <c r="I46" s="74">
        <f t="shared" si="4"/>
        <v>0</v>
      </c>
      <c r="J46" s="74">
        <f t="shared" si="5"/>
        <v>0</v>
      </c>
      <c r="K46" s="76"/>
    </row>
    <row r="47" spans="8:10" ht="15">
      <c r="H47" s="2"/>
      <c r="I47" s="2"/>
      <c r="J47" s="2"/>
    </row>
    <row r="48" spans="8:10" ht="15.75" thickBot="1">
      <c r="H48" s="2"/>
      <c r="I48" s="2"/>
      <c r="J48" s="2"/>
    </row>
    <row r="49" spans="3:10" ht="15.75" thickBot="1">
      <c r="C49" s="1"/>
      <c r="E49" s="90" t="s">
        <v>95</v>
      </c>
      <c r="F49" s="55" t="s">
        <v>10</v>
      </c>
      <c r="G49" s="56"/>
      <c r="H49" s="57"/>
      <c r="I49" s="57"/>
      <c r="J49" s="53">
        <f>I6+I9</f>
        <v>0</v>
      </c>
    </row>
    <row r="50" spans="3:10" ht="15.75" thickBot="1">
      <c r="C50" s="1"/>
      <c r="E50" s="91"/>
      <c r="F50" s="58" t="s">
        <v>90</v>
      </c>
      <c r="G50" s="59"/>
      <c r="H50" s="60"/>
      <c r="I50" s="60"/>
      <c r="J50" s="50">
        <f>J51-J49</f>
        <v>0</v>
      </c>
    </row>
    <row r="51" spans="2:10" ht="15.75" thickBot="1">
      <c r="B51" s="4" t="s">
        <v>92</v>
      </c>
      <c r="C51" s="1"/>
      <c r="E51" s="92"/>
      <c r="F51" s="61" t="s">
        <v>11</v>
      </c>
      <c r="G51" s="62"/>
      <c r="H51" s="63"/>
      <c r="I51" s="63"/>
      <c r="J51" s="26">
        <f>J6+J9</f>
        <v>0</v>
      </c>
    </row>
    <row r="52" spans="2:10" ht="15.75" thickBot="1">
      <c r="B52" s="4" t="s">
        <v>93</v>
      </c>
      <c r="C52" s="1"/>
      <c r="E52" s="95" t="s">
        <v>96</v>
      </c>
      <c r="F52" s="27" t="s">
        <v>10</v>
      </c>
      <c r="G52" s="28"/>
      <c r="H52" s="29"/>
      <c r="I52" s="29"/>
      <c r="J52" s="25">
        <f>SUM(I6:I46)-J49</f>
        <v>0</v>
      </c>
    </row>
    <row r="53" spans="3:10" ht="15.75" thickBot="1">
      <c r="C53" s="1"/>
      <c r="E53" s="96"/>
      <c r="F53" s="49" t="s">
        <v>90</v>
      </c>
      <c r="H53" s="2"/>
      <c r="I53" s="2"/>
      <c r="J53" s="50">
        <f>J54-J52</f>
        <v>0</v>
      </c>
    </row>
    <row r="54" spans="3:10" ht="15.75" thickBot="1">
      <c r="C54" s="1"/>
      <c r="E54" s="97"/>
      <c r="F54" s="30" t="s">
        <v>11</v>
      </c>
      <c r="G54" s="31"/>
      <c r="H54" s="32"/>
      <c r="I54" s="32"/>
      <c r="J54" s="26">
        <f>SUM(J6:J46)-J51</f>
        <v>0</v>
      </c>
    </row>
    <row r="55" spans="5:10" ht="15.75" thickBot="1">
      <c r="E55" s="77" t="s">
        <v>12</v>
      </c>
      <c r="F55" s="78"/>
      <c r="G55" s="78"/>
      <c r="H55" s="78"/>
      <c r="I55" s="79"/>
      <c r="J55" s="54">
        <f>J49+J52</f>
        <v>0</v>
      </c>
    </row>
    <row r="56" spans="3:10" ht="15.75" thickBot="1">
      <c r="C56" s="1"/>
      <c r="E56" s="37" t="s">
        <v>90</v>
      </c>
      <c r="F56" s="38"/>
      <c r="G56" s="38"/>
      <c r="H56" s="38"/>
      <c r="I56" s="39"/>
      <c r="J56" s="8">
        <f>J57-J55</f>
        <v>0</v>
      </c>
    </row>
    <row r="57" spans="2:10" ht="15.75" thickBot="1">
      <c r="B57" s="93"/>
      <c r="C57" s="94"/>
      <c r="E57" s="77" t="s">
        <v>13</v>
      </c>
      <c r="F57" s="78"/>
      <c r="G57" s="78"/>
      <c r="H57" s="78"/>
      <c r="I57" s="79"/>
      <c r="J57" s="8">
        <f>J51+J54</f>
        <v>0</v>
      </c>
    </row>
    <row r="58" spans="2:3" ht="15">
      <c r="B58" s="94"/>
      <c r="C58" s="94"/>
    </row>
    <row r="59" spans="2:3" ht="15">
      <c r="B59" s="94"/>
      <c r="C59" s="94"/>
    </row>
    <row r="62" ht="16.15" customHeight="1">
      <c r="C62" s="1"/>
    </row>
    <row r="63" spans="2:3" ht="16.9" customHeight="1">
      <c r="B63" s="4" t="s">
        <v>94</v>
      </c>
      <c r="C63" s="1"/>
    </row>
    <row r="64" ht="15">
      <c r="C64" s="1"/>
    </row>
    <row r="65" ht="15">
      <c r="C65" s="1"/>
    </row>
    <row r="66" ht="15">
      <c r="C66" s="1"/>
    </row>
    <row r="67" ht="15">
      <c r="C67" s="1"/>
    </row>
    <row r="68" ht="15">
      <c r="C68" s="1"/>
    </row>
    <row r="69" ht="15">
      <c r="C69" s="1"/>
    </row>
    <row r="70" ht="15">
      <c r="C70" s="1"/>
    </row>
  </sheetData>
  <mergeCells count="9">
    <mergeCell ref="E57:I57"/>
    <mergeCell ref="A2:K2"/>
    <mergeCell ref="A3:K3"/>
    <mergeCell ref="H4:K4"/>
    <mergeCell ref="A6:A46"/>
    <mergeCell ref="E49:E51"/>
    <mergeCell ref="E55:I55"/>
    <mergeCell ref="B57:C59"/>
    <mergeCell ref="E52:E54"/>
  </mergeCells>
  <printOptions/>
  <pageMargins left="0.25" right="0.25" top="0.75" bottom="0.75" header="0.3" footer="0.3"/>
  <pageSetup fitToHeight="1" fitToWidth="1" horizontalDpi="600" verticalDpi="600" orientation="portrait" paperSize="8" scale="48" r:id="rId3"/>
  <headerFooter>
    <oddHeader>&amp;CObchodní akademie Dr. Edvarda Beneše, Slaný, Smetanovo nám. 1200
Smetanovo nám. 1200, 274 01  Slaný</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Ekonom Obchodní akademie Slaný</cp:lastModifiedBy>
  <cp:lastPrinted>2024-06-11T12:14:32Z</cp:lastPrinted>
  <dcterms:created xsi:type="dcterms:W3CDTF">2017-01-23T02:45:31Z</dcterms:created>
  <dcterms:modified xsi:type="dcterms:W3CDTF">2024-06-11T14:35:39Z</dcterms:modified>
  <cp:category/>
  <cp:version/>
  <cp:contentType/>
  <cp:contentStatus/>
</cp:coreProperties>
</file>