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ZPŘ/2024/VZ-273-24/"/>
    </mc:Choice>
  </mc:AlternateContent>
  <xr:revisionPtr revIDLastSave="0" documentId="8_{602C1C81-A620-4678-B6FC-9BE68D1BCD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1" r:id="rId1"/>
    <sheet name="1145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G23" i="3"/>
  <c r="G19" i="3" l="1"/>
  <c r="G18" i="3"/>
  <c r="G16" i="3"/>
  <c r="G15" i="3"/>
  <c r="G25" i="3" l="1"/>
  <c r="G28" i="3" l="1"/>
  <c r="G27" i="3"/>
  <c r="G26" i="3"/>
  <c r="G22" i="3"/>
  <c r="G21" i="3"/>
  <c r="G20" i="3"/>
  <c r="G17" i="3"/>
  <c r="G14" i="3"/>
  <c r="G13" i="3"/>
  <c r="G12" i="3"/>
  <c r="G11" i="3"/>
  <c r="G10" i="3"/>
  <c r="G9" i="3"/>
  <c r="G29" i="3" l="1"/>
  <c r="G30" i="3" l="1"/>
  <c r="G31" i="3" s="1"/>
  <c r="C14" i="1"/>
  <c r="I22" i="1"/>
  <c r="C22" i="1" l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<sst xmlns="http://schemas.openxmlformats.org/spreadsheetml/2006/main" count="153" uniqueCount="101">
  <si>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</si>
  <si>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</si>
  <si>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</si>
  <si>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</si>
  <si>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</si>
  <si>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</si>
  <si>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</si>
  <si>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</si>
  <si>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</si>
  <si>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</si>
  <si>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</si>
  <si>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</si>
  <si>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</si>
  <si>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</si>
  <si>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</si>
  <si>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</si>
  <si>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</si>
  <si>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</si>
  <si>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</si>
  <si>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</si>
  <si>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</si>
  <si>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</si>
  <si>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</si>
  <si>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</si>
  <si>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</si>
  <si>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</si>
  <si>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</si>
  <si>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</si>
  <si>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</si>
  <si>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</si>
  <si>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</si>
  <si>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</si>
  <si>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</si>
  <si>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</si>
  <si>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</si>
  <si>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</si>
  <si>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</si>
  <si>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</si>
  <si>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</si>
  <si>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</si>
  <si>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</si>
  <si>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</si>
  <si>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</si>
  <si>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</si>
  <si>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</si>
  <si>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</si>
  <si>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</si>
  <si>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</si>
  <si>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</si>
  <si>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</si>
  <si>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</si>
  <si>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</si>
  <si>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</si>
  <si>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</si>
  <si>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</si>
  <si>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</si>
  <si>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</si>
  <si>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</si>
  <si>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</si>
  <si>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</si>
  <si>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</si>
  <si>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</si>
  <si>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</si>
  <si>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</si>
  <si>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</si>
  <si>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</si>
  <si>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</si>
  <si>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</si>
  <si>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</si>
  <si>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</si>
  <si>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agregovaná pol.</t>
  </si>
  <si>
    <t>FRÉZOVÁNÍ DRÁŽKY PRŮŘEZU DO 200MM2 V ASFALTOVÉ VOZOVCE</t>
  </si>
  <si>
    <t>TĚSNĚNÍ DILATAČ SPAR ASF ZÁLIVKOU PRŮŘ DO 200MM2</t>
  </si>
  <si>
    <t>SPOJOVACÍ POSTŘIK ZE SIL. EMULZE DO 0,5KG/M2</t>
  </si>
  <si>
    <t>součet</t>
  </si>
  <si>
    <t xml:space="preserve">VODOR DOPRAV ZNAČ PLASTEM STRUKTURÁLNÍ NEHLUČNÉ - DOD A POKLÁDKA - vodící proužek 12,5;  </t>
  </si>
  <si>
    <t xml:space="preserve">OSTATNÍ POŽADAVKY - DIO, GEODETICKÉ ZAMĚŘENÍ SKUTEČNÉHO PROVEDENÍ před a po dokončení včetně zaměření zesílení konstrukce </t>
  </si>
  <si>
    <t>18110</t>
  </si>
  <si>
    <t>ÚPRAVA PLÁNĚ SE ZHUTNĚNÍM V HORNINĚ TŘ. I</t>
  </si>
  <si>
    <t>014102.R</t>
  </si>
  <si>
    <t xml:space="preserve">VDZ - 12,5 ,   BARVOU, ZÁKLADNÍ  </t>
  </si>
  <si>
    <t>ks</t>
  </si>
  <si>
    <t>ZPEVNĚNÍ KRAJNIC Z RECYKLÁTU DO TL. 100MM   (R-materiál frakce 0-22)</t>
  </si>
  <si>
    <t>VÝŠKOVÁ ÚPRAVA POKLOPŮ A MŘÍŽÍ</t>
  </si>
  <si>
    <t>VOZOVKOVÉ VRSTVY ZE ŠTĚRKODRTI ŠDA , tl. 250mm</t>
  </si>
  <si>
    <t>574E46</t>
  </si>
  <si>
    <t>ASFALTOVÝ BETON PRO PODKLADNÍ VRSTVY ACP 16+,  tl. 50mm</t>
  </si>
  <si>
    <t>VOZOVKOVÉ VRSTVY Z MECHANICKY ZPEVNĚNÉHO KAMENIVA TL. 170MM</t>
  </si>
  <si>
    <t xml:space="preserve">ODKOP PRO SPOD STAVBU SILNIC A ŽELEZNIC TŘ. I, ODVOZ DO 20KM,  vzdálenost uvedena orientačně, vč. odvozu na skládku, odstranění stávající zeminy (případně konstrukce podkladních vrstev), tl. 470mm  </t>
  </si>
  <si>
    <t>VÝŠKOVÁ ÚPRAVA KRYCÍCH HRNCŮ</t>
  </si>
  <si>
    <t>Název akce : III/1145 Hořovice - Tlustice</t>
  </si>
  <si>
    <t xml:space="preserve">staničení silnice III/1145  v km 0,,000 - 0,790, délka úseku  0,790 km </t>
  </si>
  <si>
    <t xml:space="preserve">FRÉZOVÁNÍ ZPEVNĚNÝCH PLOCH ASFALTOVÝCH, v tl.  100mm , ODVOZ DO 20KM - položka obsahuje odbourání hran frézované plochy v místě napojení -  malé množství bouraného materiálu bude zahrnuto v ceně položky 014102.R </t>
  </si>
  <si>
    <t>ASFALTOVÝ BETON PRO PODKLADNÍ VRSTVY ACL 16+,  tl. 60mm</t>
  </si>
  <si>
    <t>ASFALTOVÝ BETON PRO OBRUSNÉ VRSTVY ACO 11+,  tl. 40 mm</t>
  </si>
  <si>
    <t xml:space="preserve">574A34  </t>
  </si>
  <si>
    <t>574C56</t>
  </si>
  <si>
    <t>ULOŽENÍ ODPADU ZE STAVBY NA SKLÁDKU s oprávněním k opětovnému využití - recyklační středisko-zemina s kamenivem  kód  17 05 04- 1056,60t, asfalt. směsi kod 17 03 02 -1,93 t</t>
  </si>
  <si>
    <t xml:space="preserve">obnova obrusné vrstvy  </t>
  </si>
  <si>
    <t xml:space="preserve">III/1145 Hořovice - Tlustice </t>
  </si>
  <si>
    <t xml:space="preserve"> silnice III/1145  v km 0,,000 - 0,790, délka úseku  0,790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</si>
</sst>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8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z val="10"/>
      <name val="Arial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5" fillId="0" borderId="13">
      <alignment vertical="center"/>
    </xf>
  </cellStyleXfs>
  <cellXfs count="125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2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4" fontId="12" fillId="3" borderId="27" xfId="0" applyNumberFormat="1" applyFont="1" applyFill="1" applyBorder="1" applyAlignment="1">
      <alignment horizontal="center" vertical="center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5" xfId="0" applyFont="1" applyBorder="1" applyAlignment="1">
      <alignment vertical="top"/>
    </xf>
    <xf numFmtId="49" fontId="22" fillId="0" borderId="49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7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26" fillId="0" borderId="24" xfId="0" applyNumberFormat="1" applyFont="1" applyBorder="1" applyAlignment="1">
      <alignment horizontal="left" vertical="center"/>
    </xf>
    <xf numFmtId="0" fontId="27" fillId="0" borderId="25" xfId="0" applyFont="1" applyBorder="1" applyAlignment="1">
      <alignment vertical="top"/>
    </xf>
    <xf numFmtId="49" fontId="8" fillId="0" borderId="24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</cellXfs>
  <cellStyles count="2">
    <cellStyle name="Normální" xfId="0" builtinId="0"/>
    <cellStyle name="Normální 2" xfId="1" xr:uid="{AB2A46A3-1B1D-46F1-A950-1D3FE60AD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1001"/>
  <sheetViews>
    <sheetView tabSelected="1" workbookViewId="0">
      <selection activeCell="C10" sqref="C10:D11"/>
    </sheetView>
  </sheetViews>
  <sheetFormatPr defaultColWidth="16.85546875" defaultRowHeight="15" customHeight="1" x14ac:dyDescent="0.3"/>
  <cols>
    <col min="1" max="1" width="14" customWidth="1"/>
    <col min="2" max="2" width="18.28515625" customWidth="1"/>
    <col min="3" max="3" width="23.140625" customWidth="1"/>
    <col min="4" max="4" width="14" customWidth="1"/>
    <col min="5" max="5" width="20.7109375" customWidth="1"/>
    <col min="6" max="6" width="23.7109375" customWidth="1"/>
    <col min="7" max="7" width="24.140625" customWidth="1"/>
    <col min="8" max="8" width="18" customWidth="1"/>
    <col min="9" max="9" width="30.28515625" customWidth="1"/>
    <col min="10" max="10" width="43.140625" customWidth="1"/>
    <col min="11" max="26" width="15.7109375" customWidth="1"/>
  </cols>
  <sheetData>
    <row r="1" spans="1:26" ht="22.5" customHeight="1" x14ac:dyDescent="0.3">
      <c r="A1" s="105" t="s">
        <v>0</v>
      </c>
      <c r="B1" s="74"/>
      <c r="C1" s="74"/>
      <c r="D1" s="74"/>
      <c r="E1" s="74"/>
      <c r="F1" s="74"/>
      <c r="G1" s="74"/>
      <c r="H1" s="74"/>
      <c r="I1" s="74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">
      <c r="A2" s="80" t="s">
        <v>1</v>
      </c>
      <c r="B2" s="81"/>
      <c r="C2" s="83" t="s">
        <v>99</v>
      </c>
      <c r="D2" s="84"/>
      <c r="E2" s="88" t="s">
        <v>2</v>
      </c>
      <c r="F2" s="89" t="s">
        <v>3</v>
      </c>
      <c r="G2" s="81"/>
      <c r="H2" s="88" t="s">
        <v>4</v>
      </c>
      <c r="I2" s="106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3">
      <c r="A3" s="82"/>
      <c r="B3" s="74"/>
      <c r="C3" s="85"/>
      <c r="D3" s="86"/>
      <c r="E3" s="74"/>
      <c r="F3" s="74"/>
      <c r="G3" s="74"/>
      <c r="H3" s="74"/>
      <c r="I3" s="10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104" t="s">
        <v>5</v>
      </c>
      <c r="B4" s="74"/>
      <c r="C4" s="87" t="s">
        <v>98</v>
      </c>
      <c r="D4" s="74"/>
      <c r="E4" s="90" t="s">
        <v>7</v>
      </c>
      <c r="F4" s="90"/>
      <c r="G4" s="74"/>
      <c r="H4" s="90" t="s">
        <v>4</v>
      </c>
      <c r="I4" s="110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82"/>
      <c r="B5" s="74"/>
      <c r="C5" s="74"/>
      <c r="D5" s="74"/>
      <c r="E5" s="74"/>
      <c r="F5" s="74"/>
      <c r="G5" s="74"/>
      <c r="H5" s="74"/>
      <c r="I5" s="111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104" t="s">
        <v>13</v>
      </c>
      <c r="B6" s="74"/>
      <c r="C6" s="112" t="s">
        <v>100</v>
      </c>
      <c r="D6" s="113"/>
      <c r="E6" s="90" t="s">
        <v>18</v>
      </c>
      <c r="F6" s="114"/>
      <c r="G6" s="113"/>
      <c r="H6" s="90" t="s">
        <v>4</v>
      </c>
      <c r="I6" s="110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82"/>
      <c r="B7" s="74"/>
      <c r="C7" s="85"/>
      <c r="D7" s="86"/>
      <c r="E7" s="74"/>
      <c r="F7" s="85"/>
      <c r="G7" s="86"/>
      <c r="H7" s="74"/>
      <c r="I7" s="111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104" t="s">
        <v>20</v>
      </c>
      <c r="B8" s="74"/>
      <c r="C8" s="90"/>
      <c r="D8" s="74"/>
      <c r="E8" s="90" t="s">
        <v>21</v>
      </c>
      <c r="F8" s="90"/>
      <c r="G8" s="74"/>
      <c r="H8" s="90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82"/>
      <c r="B9" s="74"/>
      <c r="C9" s="74"/>
      <c r="D9" s="74"/>
      <c r="E9" s="74"/>
      <c r="F9" s="74"/>
      <c r="G9" s="74"/>
      <c r="H9" s="74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104" t="s">
        <v>23</v>
      </c>
      <c r="B10" s="74"/>
      <c r="C10" s="90" t="s">
        <v>8</v>
      </c>
      <c r="D10" s="74"/>
      <c r="E10" s="90" t="s">
        <v>24</v>
      </c>
      <c r="F10" s="90"/>
      <c r="G10" s="74"/>
      <c r="H10" s="90" t="s">
        <v>25</v>
      </c>
      <c r="I10" s="102" t="s">
        <v>8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3">
      <c r="A11" s="108"/>
      <c r="B11" s="101"/>
      <c r="C11" s="101"/>
      <c r="D11" s="101"/>
      <c r="E11" s="101"/>
      <c r="F11" s="101"/>
      <c r="G11" s="101"/>
      <c r="H11" s="101"/>
      <c r="I11" s="103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97" t="s">
        <v>26</v>
      </c>
      <c r="B12" s="74"/>
      <c r="C12" s="74"/>
      <c r="D12" s="74"/>
      <c r="E12" s="74"/>
      <c r="F12" s="74"/>
      <c r="G12" s="74"/>
      <c r="H12" s="74"/>
      <c r="I12" s="7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17" t="s">
        <v>27</v>
      </c>
      <c r="B13" s="109" t="s">
        <v>28</v>
      </c>
      <c r="C13" s="92"/>
      <c r="D13" s="17" t="s">
        <v>30</v>
      </c>
      <c r="E13" s="109" t="s">
        <v>31</v>
      </c>
      <c r="F13" s="92"/>
      <c r="G13" s="17" t="s">
        <v>32</v>
      </c>
      <c r="H13" s="109" t="s">
        <v>33</v>
      </c>
      <c r="I13" s="92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5">
      <c r="A14" s="20" t="s">
        <v>34</v>
      </c>
      <c r="B14" s="21" t="s">
        <v>35</v>
      </c>
      <c r="C14" s="22">
        <f>SUM('1145'!G29)</f>
        <v>0</v>
      </c>
      <c r="D14" s="98" t="s">
        <v>37</v>
      </c>
      <c r="E14" s="99"/>
      <c r="F14" s="22"/>
      <c r="G14" s="98" t="s">
        <v>39</v>
      </c>
      <c r="H14" s="99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5">
      <c r="A15" s="23" t="s">
        <v>8</v>
      </c>
      <c r="B15" s="21" t="s">
        <v>41</v>
      </c>
      <c r="C15" s="22">
        <v>0</v>
      </c>
      <c r="D15" s="98" t="s">
        <v>42</v>
      </c>
      <c r="E15" s="99"/>
      <c r="F15" s="22"/>
      <c r="G15" s="98" t="s">
        <v>43</v>
      </c>
      <c r="H15" s="99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5">
      <c r="A16" s="20" t="s">
        <v>44</v>
      </c>
      <c r="B16" s="21" t="s">
        <v>35</v>
      </c>
      <c r="C16" s="22">
        <v>0</v>
      </c>
      <c r="D16" s="98" t="s">
        <v>45</v>
      </c>
      <c r="E16" s="99"/>
      <c r="F16" s="22"/>
      <c r="G16" s="98" t="s">
        <v>46</v>
      </c>
      <c r="H16" s="99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5">
      <c r="A17" s="23" t="s">
        <v>8</v>
      </c>
      <c r="B17" s="21" t="s">
        <v>41</v>
      </c>
      <c r="C17" s="22">
        <v>0</v>
      </c>
      <c r="D17" s="100" t="s">
        <v>8</v>
      </c>
      <c r="E17" s="92"/>
      <c r="F17" s="24" t="s">
        <v>8</v>
      </c>
      <c r="G17" s="98" t="s">
        <v>47</v>
      </c>
      <c r="H17" s="99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5">
      <c r="A18" s="20" t="s">
        <v>48</v>
      </c>
      <c r="B18" s="21" t="s">
        <v>35</v>
      </c>
      <c r="C18" s="22">
        <v>0</v>
      </c>
      <c r="D18" s="100" t="s">
        <v>8</v>
      </c>
      <c r="E18" s="92"/>
      <c r="F18" s="24" t="s">
        <v>8</v>
      </c>
      <c r="G18" s="98" t="s">
        <v>49</v>
      </c>
      <c r="H18" s="99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5">
      <c r="A19" s="23" t="s">
        <v>8</v>
      </c>
      <c r="B19" s="21" t="s">
        <v>41</v>
      </c>
      <c r="C19" s="22">
        <v>0</v>
      </c>
      <c r="D19" s="100" t="s">
        <v>8</v>
      </c>
      <c r="E19" s="92"/>
      <c r="F19" s="24" t="s">
        <v>8</v>
      </c>
      <c r="G19" s="98" t="s">
        <v>50</v>
      </c>
      <c r="H19" s="99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5">
      <c r="A20" s="91" t="s">
        <v>51</v>
      </c>
      <c r="B20" s="92"/>
      <c r="C20" s="22">
        <v>0</v>
      </c>
      <c r="D20" s="100" t="s">
        <v>8</v>
      </c>
      <c r="E20" s="92"/>
      <c r="F20" s="24" t="s">
        <v>8</v>
      </c>
      <c r="G20" s="100" t="s">
        <v>8</v>
      </c>
      <c r="H20" s="92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5">
      <c r="A21" s="95" t="s">
        <v>52</v>
      </c>
      <c r="B21" s="96"/>
      <c r="C21" s="26">
        <v>0</v>
      </c>
      <c r="D21" s="115" t="s">
        <v>8</v>
      </c>
      <c r="E21" s="96"/>
      <c r="F21" s="27" t="s">
        <v>8</v>
      </c>
      <c r="G21" s="115" t="s">
        <v>8</v>
      </c>
      <c r="H21" s="96"/>
      <c r="I21" s="27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5">
      <c r="A22" s="91" t="s">
        <v>53</v>
      </c>
      <c r="B22" s="92"/>
      <c r="C22" s="22">
        <f>SUM(C14:C21)</f>
        <v>0</v>
      </c>
      <c r="D22" s="91" t="s">
        <v>55</v>
      </c>
      <c r="E22" s="92"/>
      <c r="F22" s="22">
        <v>0</v>
      </c>
      <c r="G22" s="91" t="s">
        <v>56</v>
      </c>
      <c r="H22" s="92"/>
      <c r="I22" s="28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5">
      <c r="A24" s="93" t="s">
        <v>57</v>
      </c>
      <c r="B24" s="94"/>
      <c r="C24" s="29">
        <v>0</v>
      </c>
      <c r="D24" s="93" t="s">
        <v>59</v>
      </c>
      <c r="E24" s="94"/>
      <c r="F24" s="29">
        <v>0</v>
      </c>
      <c r="G24" s="93" t="s">
        <v>60</v>
      </c>
      <c r="H24" s="94"/>
      <c r="I24" s="29">
        <f>C25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5">
      <c r="A25" s="93" t="s">
        <v>61</v>
      </c>
      <c r="B25" s="94"/>
      <c r="C25" s="29">
        <f>C22+I22</f>
        <v>0</v>
      </c>
      <c r="D25" s="93" t="s">
        <v>54</v>
      </c>
      <c r="E25" s="94"/>
      <c r="F25" s="29">
        <f>(C25*0.21)</f>
        <v>0</v>
      </c>
      <c r="G25" s="93" t="s">
        <v>62</v>
      </c>
      <c r="H25" s="94"/>
      <c r="I25" s="29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5">
      <c r="A26" s="69" t="s">
        <v>8</v>
      </c>
      <c r="B26" s="70"/>
      <c r="C26" s="71"/>
      <c r="D26" s="72" t="s">
        <v>63</v>
      </c>
      <c r="E26" s="70"/>
      <c r="F26" s="71"/>
      <c r="G26" s="69" t="s">
        <v>64</v>
      </c>
      <c r="H26" s="70"/>
      <c r="I26" s="7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5">
      <c r="A27" s="73"/>
      <c r="B27" s="74"/>
      <c r="C27" s="75"/>
      <c r="D27" s="76" t="s">
        <v>8</v>
      </c>
      <c r="E27" s="77"/>
      <c r="F27" s="78"/>
      <c r="G27" s="76" t="s">
        <v>8</v>
      </c>
      <c r="H27" s="77"/>
      <c r="I27" s="7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5">
      <c r="A28" s="73"/>
      <c r="B28" s="74"/>
      <c r="C28" s="75"/>
      <c r="D28" s="76" t="s">
        <v>8</v>
      </c>
      <c r="E28" s="77"/>
      <c r="F28" s="78"/>
      <c r="G28" s="76" t="s">
        <v>8</v>
      </c>
      <c r="H28" s="77"/>
      <c r="I28" s="7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5">
      <c r="A29" s="30"/>
      <c r="C29" s="31"/>
      <c r="D29" s="32"/>
      <c r="E29" s="33"/>
      <c r="F29" s="33"/>
      <c r="G29" s="30"/>
      <c r="I29" s="3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5">
      <c r="A30" s="66" t="s">
        <v>8</v>
      </c>
      <c r="B30" s="67"/>
      <c r="C30" s="68"/>
      <c r="D30" s="66" t="s">
        <v>65</v>
      </c>
      <c r="E30" s="67"/>
      <c r="F30" s="68"/>
      <c r="G30" s="66" t="s">
        <v>65</v>
      </c>
      <c r="H30" s="67"/>
      <c r="I30" s="6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3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3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359B-5B43-4325-9582-A7481B2BFF90}">
  <sheetPr codeName="List2">
    <pageSetUpPr fitToPage="1"/>
  </sheetPr>
  <dimension ref="A1:Z1006"/>
  <sheetViews>
    <sheetView topLeftCell="A10" workbookViewId="0">
      <selection activeCell="F15" sqref="F15"/>
    </sheetView>
  </sheetViews>
  <sheetFormatPr defaultColWidth="16.85546875" defaultRowHeight="15" customHeight="1" x14ac:dyDescent="0.3"/>
  <cols>
    <col min="1" max="1" width="14.28515625" customWidth="1"/>
    <col min="2" max="2" width="15.140625" customWidth="1"/>
    <col min="3" max="3" width="97.7109375" customWidth="1"/>
    <col min="4" max="4" width="18.42578125" customWidth="1"/>
    <col min="5" max="5" width="18.42578125" style="55" customWidth="1"/>
    <col min="6" max="6" width="24.85546875" customWidth="1"/>
    <col min="7" max="7" width="27.7109375" customWidth="1"/>
    <col min="8" max="26" width="10.140625" customWidth="1"/>
  </cols>
  <sheetData>
    <row r="1" spans="1:26" ht="15.6" x14ac:dyDescent="0.3">
      <c r="A1" s="118" t="s">
        <v>6</v>
      </c>
      <c r="B1" s="74"/>
      <c r="C1" s="74"/>
      <c r="D1" s="74"/>
      <c r="E1" s="74"/>
      <c r="F1" s="74"/>
      <c r="G1" s="7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6" x14ac:dyDescent="0.3">
      <c r="A3" s="119" t="s">
        <v>90</v>
      </c>
      <c r="B3" s="74"/>
      <c r="C3" s="74"/>
      <c r="D3" s="74"/>
      <c r="E3" s="74"/>
      <c r="F3" s="74"/>
      <c r="G3" s="7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3">
      <c r="A4" s="120" t="s">
        <v>91</v>
      </c>
      <c r="B4" s="74"/>
      <c r="C4" s="74"/>
      <c r="D4" s="74"/>
      <c r="E4" s="7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3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3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6" thickBot="1" x14ac:dyDescent="0.35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5">
      <c r="A8" s="5" t="s">
        <v>10</v>
      </c>
      <c r="B8" s="6" t="s">
        <v>11</v>
      </c>
      <c r="C8" s="8" t="s">
        <v>12</v>
      </c>
      <c r="D8" s="6" t="s">
        <v>14</v>
      </c>
      <c r="E8" s="54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3">
      <c r="A9" s="10">
        <v>1</v>
      </c>
      <c r="B9" s="11" t="s">
        <v>70</v>
      </c>
      <c r="C9" s="42" t="s">
        <v>76</v>
      </c>
      <c r="D9" s="59" t="s">
        <v>29</v>
      </c>
      <c r="E9" s="35">
        <v>1</v>
      </c>
      <c r="F9" s="61">
        <v>0</v>
      </c>
      <c r="G9" s="36">
        <f t="shared" ref="G9:G28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.75" customHeight="1" x14ac:dyDescent="0.3">
      <c r="A10" s="16">
        <v>2</v>
      </c>
      <c r="B10" s="18">
        <v>113728</v>
      </c>
      <c r="C10" s="43" t="s">
        <v>92</v>
      </c>
      <c r="D10" s="18" t="s">
        <v>36</v>
      </c>
      <c r="E10" s="51">
        <v>592</v>
      </c>
      <c r="F10" s="62">
        <v>0</v>
      </c>
      <c r="G10" s="37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3">
      <c r="A11" s="10">
        <v>3</v>
      </c>
      <c r="B11" s="18">
        <v>919111</v>
      </c>
      <c r="C11" s="43" t="s">
        <v>69</v>
      </c>
      <c r="D11" s="18" t="s">
        <v>67</v>
      </c>
      <c r="E11" s="51">
        <v>309</v>
      </c>
      <c r="F11" s="62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3">
      <c r="A12" s="16">
        <v>4</v>
      </c>
      <c r="B12" s="49">
        <v>93818</v>
      </c>
      <c r="C12" s="50" t="s">
        <v>68</v>
      </c>
      <c r="D12" s="18" t="s">
        <v>40</v>
      </c>
      <c r="E12" s="51">
        <v>5920</v>
      </c>
      <c r="F12" s="62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0.5" customHeight="1" x14ac:dyDescent="0.3">
      <c r="A13" s="16">
        <v>5</v>
      </c>
      <c r="B13" s="49">
        <v>123738</v>
      </c>
      <c r="C13" s="50" t="s">
        <v>88</v>
      </c>
      <c r="D13" s="49" t="s">
        <v>36</v>
      </c>
      <c r="E13" s="51">
        <v>987</v>
      </c>
      <c r="F13" s="62">
        <v>0</v>
      </c>
      <c r="G13" s="37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 x14ac:dyDescent="0.3">
      <c r="A14" s="16">
        <v>6</v>
      </c>
      <c r="B14" s="49" t="s">
        <v>77</v>
      </c>
      <c r="C14" s="50" t="s">
        <v>78</v>
      </c>
      <c r="D14" s="49" t="s">
        <v>40</v>
      </c>
      <c r="E14" s="51">
        <v>2100</v>
      </c>
      <c r="F14" s="62">
        <v>0</v>
      </c>
      <c r="G14" s="37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3">
      <c r="A15" s="16">
        <v>7</v>
      </c>
      <c r="B15" s="49">
        <v>56335</v>
      </c>
      <c r="C15" s="50" t="s">
        <v>84</v>
      </c>
      <c r="D15" s="18" t="s">
        <v>40</v>
      </c>
      <c r="E15" s="51">
        <v>2100</v>
      </c>
      <c r="F15" s="62">
        <v>0</v>
      </c>
      <c r="G15" s="37">
        <f t="shared" ref="G15:G16" si="1">SUM(E15*F15)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 x14ac:dyDescent="0.3">
      <c r="A16" s="10">
        <v>8</v>
      </c>
      <c r="B16" s="49">
        <v>56314</v>
      </c>
      <c r="C16" s="50" t="s">
        <v>87</v>
      </c>
      <c r="D16" s="18" t="s">
        <v>40</v>
      </c>
      <c r="E16" s="51">
        <v>2100</v>
      </c>
      <c r="F16" s="62">
        <v>0</v>
      </c>
      <c r="G16" s="37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3">
      <c r="A17" s="10">
        <v>9</v>
      </c>
      <c r="B17" s="49">
        <v>572213</v>
      </c>
      <c r="C17" s="50" t="s">
        <v>73</v>
      </c>
      <c r="D17" s="18" t="s">
        <v>40</v>
      </c>
      <c r="E17" s="51">
        <v>11840</v>
      </c>
      <c r="F17" s="62">
        <v>0</v>
      </c>
      <c r="G17" s="37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3">
      <c r="A18" s="16">
        <v>10</v>
      </c>
      <c r="B18" s="60" t="s">
        <v>85</v>
      </c>
      <c r="C18" s="50" t="s">
        <v>86</v>
      </c>
      <c r="D18" s="18" t="s">
        <v>40</v>
      </c>
      <c r="E18" s="51">
        <v>2100</v>
      </c>
      <c r="F18" s="62">
        <v>0</v>
      </c>
      <c r="G18" s="37">
        <f t="shared" ref="G18" si="2">SUM(E18*F18)</f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 x14ac:dyDescent="0.3">
      <c r="A19" s="10">
        <v>11</v>
      </c>
      <c r="B19" s="60" t="s">
        <v>96</v>
      </c>
      <c r="C19" s="50" t="s">
        <v>93</v>
      </c>
      <c r="D19" s="18" t="s">
        <v>40</v>
      </c>
      <c r="E19" s="51">
        <v>5920</v>
      </c>
      <c r="F19" s="62">
        <v>0</v>
      </c>
      <c r="G19" s="37">
        <f t="shared" ref="G19" si="3">SUM(E19*F19)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16">
        <v>12</v>
      </c>
      <c r="B20" s="49" t="s">
        <v>95</v>
      </c>
      <c r="C20" s="50" t="s">
        <v>94</v>
      </c>
      <c r="D20" s="18" t="s">
        <v>40</v>
      </c>
      <c r="E20" s="51">
        <v>5920</v>
      </c>
      <c r="F20" s="62">
        <v>0</v>
      </c>
      <c r="G20" s="37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3">
      <c r="A21" s="10">
        <v>13</v>
      </c>
      <c r="B21" s="18">
        <v>113762</v>
      </c>
      <c r="C21" s="43" t="s">
        <v>71</v>
      </c>
      <c r="D21" s="18" t="s">
        <v>38</v>
      </c>
      <c r="E21" s="51">
        <v>309</v>
      </c>
      <c r="F21" s="62">
        <v>0</v>
      </c>
      <c r="G21" s="37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3">
      <c r="A22" s="10">
        <v>14</v>
      </c>
      <c r="B22" s="18">
        <v>931312</v>
      </c>
      <c r="C22" s="43" t="s">
        <v>72</v>
      </c>
      <c r="D22" s="18" t="s">
        <v>38</v>
      </c>
      <c r="E22" s="51">
        <v>309</v>
      </c>
      <c r="F22" s="62">
        <v>0</v>
      </c>
      <c r="G22" s="37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3">
      <c r="A23" s="10">
        <v>15</v>
      </c>
      <c r="B23" s="34">
        <v>89923</v>
      </c>
      <c r="C23" s="44" t="s">
        <v>89</v>
      </c>
      <c r="D23" s="34" t="s">
        <v>81</v>
      </c>
      <c r="E23" s="65">
        <v>6</v>
      </c>
      <c r="F23" s="63">
        <v>0</v>
      </c>
      <c r="G23" s="39">
        <f t="shared" ref="G23:G24" si="4">E23*F23</f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 x14ac:dyDescent="0.3">
      <c r="A24" s="10">
        <v>16</v>
      </c>
      <c r="B24" s="34">
        <v>89921</v>
      </c>
      <c r="C24" s="44" t="s">
        <v>83</v>
      </c>
      <c r="D24" s="34" t="s">
        <v>81</v>
      </c>
      <c r="E24" s="65">
        <v>15</v>
      </c>
      <c r="F24" s="63">
        <v>0</v>
      </c>
      <c r="G24" s="39">
        <f t="shared" si="4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16">
        <v>17</v>
      </c>
      <c r="B25" s="34">
        <v>56962</v>
      </c>
      <c r="C25" s="44" t="s">
        <v>82</v>
      </c>
      <c r="D25" s="34" t="s">
        <v>40</v>
      </c>
      <c r="E25" s="38">
        <v>220</v>
      </c>
      <c r="F25" s="63">
        <v>0</v>
      </c>
      <c r="G25" s="39">
        <f t="shared" ref="G25" si="5">SUM(E25*F25)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9.6" x14ac:dyDescent="0.3">
      <c r="A26" s="16">
        <v>18</v>
      </c>
      <c r="B26" s="34" t="s">
        <v>79</v>
      </c>
      <c r="C26" s="44" t="s">
        <v>97</v>
      </c>
      <c r="D26" s="34" t="s">
        <v>19</v>
      </c>
      <c r="E26" s="38">
        <v>1508.53</v>
      </c>
      <c r="F26" s="63">
        <v>0</v>
      </c>
      <c r="G26" s="39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10">
        <v>19</v>
      </c>
      <c r="B27" s="34">
        <v>915111</v>
      </c>
      <c r="C27" s="44" t="s">
        <v>80</v>
      </c>
      <c r="D27" s="34" t="s">
        <v>40</v>
      </c>
      <c r="E27" s="38">
        <v>197.5</v>
      </c>
      <c r="F27" s="63">
        <v>0</v>
      </c>
      <c r="G27" s="39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7" thickBot="1" x14ac:dyDescent="0.35">
      <c r="A28" s="16">
        <v>20</v>
      </c>
      <c r="B28" s="25">
        <v>915221</v>
      </c>
      <c r="C28" s="45" t="s">
        <v>75</v>
      </c>
      <c r="D28" s="25" t="s">
        <v>40</v>
      </c>
      <c r="E28" s="40">
        <v>197.5</v>
      </c>
      <c r="F28" s="64">
        <v>0</v>
      </c>
      <c r="G28" s="41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">
      <c r="A29" s="4"/>
      <c r="B29" s="4"/>
      <c r="C29" s="121" t="s">
        <v>74</v>
      </c>
      <c r="D29" s="101"/>
      <c r="E29" s="101"/>
      <c r="F29" s="122"/>
      <c r="G29" s="46">
        <f>SUM(G9:G28)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">
      <c r="A30" s="4"/>
      <c r="B30" s="4"/>
      <c r="C30" s="123" t="s">
        <v>54</v>
      </c>
      <c r="D30" s="124"/>
      <c r="E30" s="94"/>
      <c r="F30" s="92"/>
      <c r="G30" s="47">
        <f>G29*0.21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thickBot="1" x14ac:dyDescent="0.35">
      <c r="A31" s="4"/>
      <c r="B31" s="4"/>
      <c r="C31" s="116" t="s">
        <v>58</v>
      </c>
      <c r="D31" s="117"/>
      <c r="E31" s="117"/>
      <c r="F31" s="96"/>
      <c r="G31" s="48">
        <f>G29+G30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">
      <c r="A32" s="4"/>
      <c r="B32" s="4"/>
      <c r="C32" s="4"/>
      <c r="D32" s="4"/>
      <c r="E32" s="5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">
      <c r="A33" s="4"/>
      <c r="B33" s="4"/>
      <c r="C33" s="4"/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">
      <c r="A34" s="4"/>
      <c r="B34" s="4"/>
      <c r="C34" s="4"/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3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3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3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3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3">
      <c r="A1005" s="4"/>
      <c r="B1005" s="4"/>
      <c r="C1005" s="4"/>
      <c r="D1005" s="4"/>
      <c r="E1005" s="5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3">
      <c r="A1006" s="4"/>
      <c r="B1006" s="4"/>
      <c r="C1006" s="4"/>
      <c r="D1006" s="4"/>
      <c r="E1006" s="53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</sheetData>
  <mergeCells count="6">
    <mergeCell ref="C31:F31"/>
    <mergeCell ref="A1:G1"/>
    <mergeCell ref="A3:G3"/>
    <mergeCell ref="A4:E4"/>
    <mergeCell ref="C29:F29"/>
    <mergeCell ref="C30:F30"/>
  </mergeCells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1145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Drozenová Dagmar</cp:lastModifiedBy>
  <cp:lastPrinted>2023-06-19T18:30:43Z</cp:lastPrinted>
  <dcterms:created xsi:type="dcterms:W3CDTF">2019-06-03T13:28:04Z</dcterms:created>
  <dcterms:modified xsi:type="dcterms:W3CDTF">2024-06-03T05:57:23Z</dcterms:modified>
</cp:coreProperties>
</file>